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5" yWindow="-15" windowWidth="19230" windowHeight="3030" tabRatio="776"/>
  </bookViews>
  <sheets>
    <sheet name="cover" sheetId="42" r:id="rId1"/>
    <sheet name="Frequency" sheetId="102" r:id="rId2"/>
    <sheet name="Creighton Hall" sheetId="85" r:id="rId3"/>
    <sheet name="Reinert Alumni Lib" sheetId="45" r:id="rId4"/>
    <sheet name="Becker Hall" sheetId="46" r:id="rId5"/>
    <sheet name="B.I.C." sheetId="47" r:id="rId6"/>
    <sheet name="Boyne" sheetId="48" r:id="rId7"/>
    <sheet name="Brandeis Hall" sheetId="49" r:id="rId8"/>
    <sheet name="Campion House" sheetId="101" r:id="rId9"/>
    <sheet name="ComArt" sheetId="52" r:id="rId10"/>
    <sheet name="Criss I" sheetId="53" r:id="rId11"/>
    <sheet name="Criss II III" sheetId="90" r:id="rId12"/>
    <sheet name="Davis Sq" sheetId="89" state="hidden" r:id="rId13"/>
    <sheet name="Deglmn" sheetId="56" state="hidden" r:id="rId14"/>
    <sheet name="Eppley" sheetId="57" r:id="rId15"/>
    <sheet name="GallHall" sheetId="59" state="hidden" r:id="rId16"/>
    <sheet name="Griswold" sheetId="88" r:id="rId17"/>
    <sheet name="GrnHse" sheetId="60" r:id="rId18"/>
    <sheet name="Old Gym" sheetId="61" r:id="rId19"/>
    <sheet name="Harper Center" sheetId="94" r:id="rId20"/>
    <sheet name="Hixson-Lied" sheetId="87" r:id="rId21"/>
    <sheet name="Health Policy and Ethics" sheetId="86" r:id="rId22"/>
    <sheet name="Dowling" sheetId="62" r:id="rId23"/>
    <sheet name="Heider" sheetId="63" state="hidden" r:id="rId24"/>
    <sheet name="Ignatious House" sheetId="64" r:id="rId25"/>
    <sheet name="Jelinek" sheetId="65" r:id="rId26"/>
    <sheet name="Kellom Knolls" sheetId="93" r:id="rId27"/>
    <sheet name="Kenefick" sheetId="67" state="hidden" r:id="rId28"/>
    <sheet name="Kiewit Fitness Center" sheetId="66" r:id="rId29"/>
    <sheet name="KH" sheetId="68" state="hidden" r:id="rId30"/>
    <sheet name="Kitty Gaughn" sheetId="58" r:id="rId31"/>
    <sheet name="Labaj" sheetId="69" r:id="rId32"/>
    <sheet name="Law" sheetId="70" r:id="rId33"/>
    <sheet name="Lied Center" sheetId="71" r:id="rId34"/>
    <sheet name="Linn" sheetId="72" r:id="rId35"/>
    <sheet name="Markoe" sheetId="74" r:id="rId36"/>
    <sheet name="McGloin" sheetId="75" state="hidden" r:id="rId37"/>
    <sheet name="Murphy" sheetId="76" r:id="rId38"/>
    <sheet name="Opus Hall" sheetId="95" state="hidden" r:id="rId39"/>
    <sheet name="Pittman" sheetId="77" r:id="rId40"/>
    <sheet name="Rasmussen Ctr" sheetId="99" r:id="rId41"/>
    <sheet name="Rigge Science" sheetId="78" r:id="rId42"/>
    <sheet name="ROTC" sheetId="79" r:id="rId43"/>
    <sheet name="Ryan Athletic Ctr" sheetId="100" r:id="rId44"/>
    <sheet name="Schneider" sheetId="84" r:id="rId45"/>
    <sheet name="Morrison Soccer Stdm" sheetId="92" r:id="rId46"/>
    <sheet name="StdCtr" sheetId="80" r:id="rId47"/>
    <sheet name="St Johns" sheetId="81" r:id="rId48"/>
    <sheet name="Swan" sheetId="82" state="hidden" r:id="rId49"/>
    <sheet name="Walt Jahn" sheetId="83" r:id="rId50"/>
    <sheet name="Wareham" sheetId="96" r:id="rId51"/>
    <sheet name="WESTCAMP" sheetId="1" state="hidden" r:id="rId52"/>
  </sheets>
  <definedNames>
    <definedName name="_xlnm.Database" localSheetId="5">B.I.C.!$A$1:$J$152</definedName>
    <definedName name="_xlnm.Database" localSheetId="4">'Becker Hall'!$A$1:$J$60</definedName>
    <definedName name="_xlnm.Database" localSheetId="6">Boyne!$A$1:$J$382</definedName>
    <definedName name="_xlnm.Database" localSheetId="7">'Brandeis Hall'!$A$1:$J$163</definedName>
    <definedName name="_xlnm.Database" localSheetId="9">ComArt!$A$1:$J$111</definedName>
    <definedName name="_xlnm.Database" localSheetId="13">Deglmn!$A$1:$J$182</definedName>
    <definedName name="_xlnm.Database" localSheetId="22">Dowling!$A$1:$J$154</definedName>
    <definedName name="_xlnm.Database" localSheetId="14">Eppley!$A$1:$J$155</definedName>
    <definedName name="_xlnm.Database" localSheetId="15">GallHall!$A$1:$J$211</definedName>
    <definedName name="_xlnm.Database" localSheetId="17">GrnHse!$A$1:$L$8</definedName>
    <definedName name="_xlnm.Database" localSheetId="23">Heider!$A$1:$F$1</definedName>
    <definedName name="_xlnm.Database" localSheetId="20">'Hixson-Lied'!$A$1:$J$184</definedName>
    <definedName name="_xlnm.Database" localSheetId="24">'Ignatious House'!$A$1:$J$84</definedName>
    <definedName name="_xlnm.Database" localSheetId="25">Jelinek!$A$1:$J$94</definedName>
    <definedName name="_xlnm.Database" localSheetId="27">Kenefick!$A$1:$J$475</definedName>
    <definedName name="_xlnm.Database" localSheetId="29">KH!$A$1:$J$473</definedName>
    <definedName name="_xlnm.Database" localSheetId="28">'Kiewit Fitness Center'!$A$1:$J$92</definedName>
    <definedName name="_xlnm.Database" localSheetId="30">'Kitty Gaughn'!$A$1:$F$12</definedName>
    <definedName name="_xlnm.Database" localSheetId="31">Labaj!$A$2:$J$82</definedName>
    <definedName name="_xlnm.Database" localSheetId="32">Law!$A$1:$J$183</definedName>
    <definedName name="_xlnm.Database" localSheetId="33">'Lied Center'!$A$1:$J$175</definedName>
    <definedName name="_xlnm.Database" localSheetId="34">Linn!$A$1:$J$135</definedName>
    <definedName name="_xlnm.Database" localSheetId="35">Markoe!$A$1:$L$62</definedName>
    <definedName name="_xlnm.Database" localSheetId="36">McGloin!$A$1:$J$149</definedName>
    <definedName name="_xlnm.Database" localSheetId="45">'Morrison Soccer Stdm'!$A$1:$J$39</definedName>
    <definedName name="_xlnm.Database" localSheetId="37">Murphy!$A$1:$J$17</definedName>
    <definedName name="_xlnm.Database" localSheetId="18">'Old Gym'!$A$1:$J$199</definedName>
    <definedName name="_xlnm.Database" localSheetId="39">Pittman!$A$1:$J$39</definedName>
    <definedName name="_xlnm.Database" localSheetId="3">'Reinert Alumni Lib'!$A$1:$J$146</definedName>
    <definedName name="_xlnm.Database" localSheetId="41">'Rigge Science'!$A$1:$J$258</definedName>
    <definedName name="_xlnm.Database" localSheetId="42">ROTC!$A$1:$J$36</definedName>
    <definedName name="_xlnm.Database" localSheetId="44">Schneider!$A$1:$J$58</definedName>
    <definedName name="_xlnm.Database" localSheetId="47">'St Johns'!$A$1:$J$1</definedName>
    <definedName name="_xlnm.Database" localSheetId="46">StdCtr!$A$1:$J$117</definedName>
    <definedName name="_xlnm.Database" localSheetId="48">Swan!$A$1:$J$987</definedName>
    <definedName name="_xlnm.Database" localSheetId="49">'Walt Jahn'!$A$1:$F$1</definedName>
    <definedName name="_xlnm.Database">#REF!</definedName>
    <definedName name="_xlnm.Print_Area" localSheetId="5">B.I.C.!$A$1:$E$156</definedName>
    <definedName name="_xlnm.Print_Area" localSheetId="4">'Becker Hall'!$A$1:$E$63</definedName>
    <definedName name="_xlnm.Print_Area" localSheetId="6">Boyne!$A$1:$E$387</definedName>
    <definedName name="_xlnm.Print_Area" localSheetId="7">'Brandeis Hall'!$A$1:$E$178</definedName>
    <definedName name="_xlnm.Print_Area" localSheetId="8">'Campion House'!$A$1:$E$179</definedName>
    <definedName name="_xlnm.Print_Area" localSheetId="9">ComArt!$A$1:$E$121</definedName>
    <definedName name="_xlnm.Print_Area" localSheetId="0">cover!$A$1:$E$132</definedName>
    <definedName name="_xlnm.Print_Area" localSheetId="2">'Creighton Hall'!$A$1:$E$480</definedName>
    <definedName name="_xlnm.Print_Area" localSheetId="10">'Criss I'!$A$1:$E$255</definedName>
    <definedName name="_xlnm.Print_Area" localSheetId="11">'Criss II III'!$D$1:$G$750</definedName>
    <definedName name="_xlnm.Print_Area" localSheetId="13">Deglmn!$A$1:$E$192</definedName>
    <definedName name="_xlnm.Print_Area" localSheetId="22">Dowling!$A$1:$E$159</definedName>
    <definedName name="_xlnm.Print_Area" localSheetId="14">Eppley!$A$1:$E$168</definedName>
    <definedName name="_xlnm.Print_Area" localSheetId="15">GallHall!$A$1:$E$218</definedName>
    <definedName name="_xlnm.Print_Area" localSheetId="17">GrnHse!$A$1:$G$45</definedName>
    <definedName name="_xlnm.Print_Area" localSheetId="21">'Health Policy and Ethics'!$A$1:$E$49</definedName>
    <definedName name="_xlnm.Print_Area" localSheetId="23">Heider!$A$1:$E$385</definedName>
    <definedName name="_xlnm.Print_Area" localSheetId="20">'Hixson-Lied'!$A$1:$E$438</definedName>
    <definedName name="_xlnm.Print_Area" localSheetId="24">'Ignatious House'!$A$1:$E$90</definedName>
    <definedName name="_xlnm.Print_Area" localSheetId="25">Jelinek!$A$1:$E$98</definedName>
    <definedName name="_xlnm.Print_Area" localSheetId="27">Kenefick!$A$1:$E$481</definedName>
    <definedName name="_xlnm.Print_Area" localSheetId="29">KH!$A$1:$E$485</definedName>
    <definedName name="_xlnm.Print_Area" localSheetId="28">'Kiewit Fitness Center'!$A$1:$E$124</definedName>
    <definedName name="_xlnm.Print_Area" localSheetId="30">'Kitty Gaughn'!$A$1:$E$53</definedName>
    <definedName name="_xlnm.Print_Area" localSheetId="31">Labaj!$A$1:$E$87</definedName>
    <definedName name="_xlnm.Print_Area" localSheetId="32">Law!$A$1:$E$195</definedName>
    <definedName name="_xlnm.Print_Area" localSheetId="33">'Lied Center'!$A$1:$E$177</definedName>
    <definedName name="_xlnm.Print_Area" localSheetId="34">Linn!$A$1:$E$62</definedName>
    <definedName name="_xlnm.Print_Area" localSheetId="35">Markoe!$A$1:$G$67</definedName>
    <definedName name="_xlnm.Print_Area" localSheetId="36">McGloin!$A$1:$E$640</definedName>
    <definedName name="_xlnm.Print_Area" localSheetId="45">'Morrison Soccer Stdm'!$A$1:$D$58</definedName>
    <definedName name="_xlnm.Print_Area" localSheetId="37">Murphy!$A$1:$E$42</definedName>
    <definedName name="_xlnm.Print_Area" localSheetId="18">'Old Gym'!$A$1:$E$201</definedName>
    <definedName name="_xlnm.Print_Area" localSheetId="39">Pittman!$A$1:$E$43</definedName>
    <definedName name="_xlnm.Print_Area" localSheetId="40">'Rasmussen Ctr'!$C$1:$G$40</definedName>
    <definedName name="_xlnm.Print_Area" localSheetId="3">'Reinert Alumni Lib'!$A$1:$E$149</definedName>
    <definedName name="_xlnm.Print_Area" localSheetId="41">'Rigge Science'!$A$1:$E$264</definedName>
    <definedName name="_xlnm.Print_Area" localSheetId="42">ROTC!$A$1:$E$41</definedName>
    <definedName name="_xlnm.Print_Area" localSheetId="43">'Ryan Athletic Ctr'!$A$1:$E$174</definedName>
    <definedName name="_xlnm.Print_Area" localSheetId="44">Schneider!$A$1:$E$62</definedName>
    <definedName name="_xlnm.Print_Area" localSheetId="47">'St Johns'!$A$1:$E$70</definedName>
    <definedName name="_xlnm.Print_Area" localSheetId="46">StdCtr!$A$1:$E$121</definedName>
    <definedName name="_xlnm.Print_Area" localSheetId="48">Swan!$A$1:$E$1152</definedName>
    <definedName name="_xlnm.Print_Area" localSheetId="49">'Walt Jahn'!$A$1:$E$38</definedName>
    <definedName name="_xlnm.Print_Area" localSheetId="50">Wareham!$A$1:$D$201</definedName>
    <definedName name="_xlnm.Print_Titles" localSheetId="5">B.I.C.!$1:$1</definedName>
    <definedName name="_xlnm.Print_Titles" localSheetId="4">'Becker Hall'!$1:$1</definedName>
    <definedName name="_xlnm.Print_Titles" localSheetId="6">Boyne!$1:$1</definedName>
    <definedName name="_xlnm.Print_Titles" localSheetId="7">'Brandeis Hall'!$1:$1</definedName>
    <definedName name="_xlnm.Print_Titles" localSheetId="8">'Campion House'!$1:$1</definedName>
    <definedName name="_xlnm.Print_Titles" localSheetId="9">ComArt!$1:$1</definedName>
    <definedName name="_xlnm.Print_Titles" localSheetId="0">cover!$1:$1</definedName>
    <definedName name="_xlnm.Print_Titles" localSheetId="2">'Creighton Hall'!$1:$1</definedName>
    <definedName name="_xlnm.Print_Titles" localSheetId="10">'Criss I'!$1:$1</definedName>
    <definedName name="_xlnm.Print_Titles" localSheetId="11">'Criss II III'!$1:$2</definedName>
    <definedName name="_xlnm.Print_Titles" localSheetId="13">Deglmn!$1:$1</definedName>
    <definedName name="_xlnm.Print_Titles" localSheetId="22">Dowling!$1:$1</definedName>
    <definedName name="_xlnm.Print_Titles" localSheetId="14">Eppley!$1:$1</definedName>
    <definedName name="_xlnm.Print_Titles" localSheetId="1">Frequency!$A:$A,Frequency!$1:$1</definedName>
    <definedName name="_xlnm.Print_Titles" localSheetId="15">GallHall!$1:$1</definedName>
    <definedName name="_xlnm.Print_Titles" localSheetId="17">GrnHse!$1:$1</definedName>
    <definedName name="_xlnm.Print_Titles" localSheetId="19">'Harper Center'!$1:$2</definedName>
    <definedName name="_xlnm.Print_Titles" localSheetId="21">'Health Policy and Ethics'!$1:$1</definedName>
    <definedName name="_xlnm.Print_Titles" localSheetId="23">Heider!$1:$1</definedName>
    <definedName name="_xlnm.Print_Titles" localSheetId="20">'Hixson-Lied'!$1:$1</definedName>
    <definedName name="_xlnm.Print_Titles" localSheetId="24">'Ignatious House'!$1:$1</definedName>
    <definedName name="_xlnm.Print_Titles" localSheetId="25">Jelinek!$1:$1</definedName>
    <definedName name="_xlnm.Print_Titles" localSheetId="27">Kenefick!$1:$1</definedName>
    <definedName name="_xlnm.Print_Titles" localSheetId="29">KH!$1:$1</definedName>
    <definedName name="_xlnm.Print_Titles" localSheetId="28">'Kiewit Fitness Center'!$1:$1</definedName>
    <definedName name="_xlnm.Print_Titles" localSheetId="30">'Kitty Gaughn'!$1:$1</definedName>
    <definedName name="_xlnm.Print_Titles" localSheetId="31">Labaj!$1:$1</definedName>
    <definedName name="_xlnm.Print_Titles" localSheetId="32">Law!$1:$1</definedName>
    <definedName name="_xlnm.Print_Titles" localSheetId="33">'Lied Center'!$1:$1</definedName>
    <definedName name="_xlnm.Print_Titles" localSheetId="34">Linn!$1:$1</definedName>
    <definedName name="_xlnm.Print_Titles" localSheetId="35">Markoe!$1:$1</definedName>
    <definedName name="_xlnm.Print_Titles" localSheetId="36">McGloin!$1:$1</definedName>
    <definedName name="_xlnm.Print_Titles" localSheetId="45">'Morrison Soccer Stdm'!$1:$1</definedName>
    <definedName name="_xlnm.Print_Titles" localSheetId="37">Murphy!$1:$1</definedName>
    <definedName name="_xlnm.Print_Titles" localSheetId="18">'Old Gym'!$1:$1</definedName>
    <definedName name="_xlnm.Print_Titles" localSheetId="39">Pittman!$1:$1</definedName>
    <definedName name="_xlnm.Print_Titles" localSheetId="40">'Rasmussen Ctr'!$1:$2</definedName>
    <definedName name="_xlnm.Print_Titles" localSheetId="3">'Reinert Alumni Lib'!$1:$1</definedName>
    <definedName name="_xlnm.Print_Titles" localSheetId="41">'Rigge Science'!$1:$1</definedName>
    <definedName name="_xlnm.Print_Titles" localSheetId="42">ROTC!$1:$1</definedName>
    <definedName name="_xlnm.Print_Titles" localSheetId="43">'Ryan Athletic Ctr'!$1:$1</definedName>
    <definedName name="_xlnm.Print_Titles" localSheetId="44">Schneider!$1:$1</definedName>
    <definedName name="_xlnm.Print_Titles" localSheetId="47">'St Johns'!$1:$1</definedName>
    <definedName name="_xlnm.Print_Titles" localSheetId="46">StdCtr!$1:$1</definedName>
    <definedName name="_xlnm.Print_Titles" localSheetId="48">Swan!$1:$1</definedName>
    <definedName name="_xlnm.Print_Titles" localSheetId="49">'Walt Jahn'!$1:$1</definedName>
    <definedName name="_xlnm.Print_Titles" localSheetId="50">Wareham!$1:$1</definedName>
  </definedNames>
  <calcPr calcId="145621"/>
</workbook>
</file>

<file path=xl/calcChain.xml><?xml version="1.0" encoding="utf-8"?>
<calcChain xmlns="http://schemas.openxmlformats.org/spreadsheetml/2006/main">
  <c r="G692" i="89" l="1"/>
  <c r="C128" i="42" l="1"/>
  <c r="D84" i="100"/>
  <c r="B128" i="42"/>
  <c r="D436" i="87"/>
  <c r="D146" i="100"/>
  <c r="D168" i="100"/>
  <c r="D172" i="100"/>
  <c r="D178" i="101"/>
  <c r="D36" i="101"/>
  <c r="D79" i="101"/>
  <c r="D126" i="101"/>
  <c r="D174" i="101"/>
  <c r="D177" i="101"/>
  <c r="D198" i="96"/>
  <c r="D6" i="96"/>
  <c r="D40" i="77"/>
  <c r="D38" i="77"/>
  <c r="G54" i="99"/>
  <c r="D487" i="94"/>
  <c r="D528" i="94"/>
  <c r="D293" i="94"/>
  <c r="D18" i="94"/>
  <c r="D509" i="94"/>
  <c r="D496" i="94"/>
  <c r="D507" i="94"/>
  <c r="D505" i="94"/>
  <c r="D376" i="94"/>
  <c r="D503" i="94" s="1"/>
  <c r="D511" i="94" s="1"/>
  <c r="D501" i="94"/>
  <c r="D158" i="94"/>
  <c r="D499" i="94"/>
  <c r="D190" i="96"/>
  <c r="D201" i="96" s="1"/>
  <c r="D146" i="96"/>
  <c r="D112" i="96"/>
  <c r="D86" i="96"/>
  <c r="D48" i="96"/>
  <c r="D17" i="76"/>
  <c r="D34" i="76"/>
  <c r="D38" i="76"/>
  <c r="D43" i="53"/>
  <c r="G15" i="95"/>
  <c r="G219" i="95"/>
  <c r="G458" i="95"/>
  <c r="G683" i="95"/>
  <c r="G896" i="95"/>
  <c r="G898" i="95"/>
  <c r="G607" i="90"/>
  <c r="G748" i="90"/>
  <c r="G720" i="90"/>
  <c r="G750" i="90" s="1"/>
  <c r="G486" i="90"/>
  <c r="G374" i="90"/>
  <c r="G249" i="90"/>
  <c r="G65" i="90"/>
  <c r="D57" i="80"/>
  <c r="D122" i="80"/>
  <c r="D124" i="80" s="1"/>
  <c r="D29" i="80"/>
  <c r="D252" i="78"/>
  <c r="D82" i="69"/>
  <c r="D469" i="67"/>
  <c r="D166" i="53"/>
  <c r="D250" i="53"/>
  <c r="D203" i="53"/>
  <c r="D129" i="53"/>
  <c r="D251" i="53" s="1"/>
  <c r="D82" i="53"/>
  <c r="D113" i="52"/>
  <c r="D101" i="52"/>
  <c r="D65" i="52"/>
  <c r="D35" i="52"/>
  <c r="D115" i="52"/>
  <c r="D162" i="49"/>
  <c r="D383" i="48"/>
  <c r="D228" i="48"/>
  <c r="D249" i="48"/>
  <c r="D125" i="48"/>
  <c r="D385" i="48" s="1"/>
  <c r="D52" i="1"/>
  <c r="D30" i="81"/>
  <c r="D118" i="66"/>
  <c r="D70" i="93"/>
  <c r="D77" i="93" s="1"/>
  <c r="D42" i="93"/>
  <c r="D75" i="93"/>
  <c r="D14" i="93"/>
  <c r="D73" i="93" s="1"/>
  <c r="D58" i="57"/>
  <c r="D146" i="45"/>
  <c r="D381" i="87"/>
  <c r="D149" i="68"/>
  <c r="D339" i="63"/>
  <c r="D206" i="59"/>
  <c r="D57" i="92"/>
  <c r="D32" i="92"/>
  <c r="D58" i="92"/>
  <c r="D65" i="81"/>
  <c r="D158" i="57"/>
  <c r="D480" i="68"/>
  <c r="D21" i="67"/>
  <c r="D476" i="67"/>
  <c r="D432" i="67"/>
  <c r="D400" i="67"/>
  <c r="D477" i="67" s="1"/>
  <c r="D368" i="67"/>
  <c r="D336" i="67"/>
  <c r="D304" i="67"/>
  <c r="D272" i="67"/>
  <c r="D240" i="67"/>
  <c r="D208" i="67"/>
  <c r="D176" i="67"/>
  <c r="D144" i="67"/>
  <c r="D112" i="67"/>
  <c r="D80" i="67"/>
  <c r="D48" i="67"/>
  <c r="D199" i="61"/>
  <c r="D187" i="61"/>
  <c r="D175" i="61"/>
  <c r="D134" i="61"/>
  <c r="D24" i="61"/>
  <c r="D201" i="61" s="1"/>
  <c r="D32" i="58"/>
  <c r="D430" i="87"/>
  <c r="D90" i="87"/>
  <c r="D184" i="87"/>
  <c r="D258" i="87"/>
  <c r="D332" i="87"/>
  <c r="D437" i="87" s="1"/>
  <c r="D123" i="80"/>
  <c r="D432" i="85"/>
  <c r="D124" i="85"/>
  <c r="D229" i="85"/>
  <c r="D477" i="85"/>
  <c r="D472" i="85"/>
  <c r="D478" i="85" s="1"/>
  <c r="D479" i="85" s="1"/>
  <c r="D465" i="85"/>
  <c r="D326" i="85"/>
  <c r="D78" i="45"/>
  <c r="D55" i="45"/>
  <c r="D147" i="45" s="1"/>
  <c r="D148" i="45"/>
  <c r="D152" i="47"/>
  <c r="D128" i="47"/>
  <c r="D40" i="47"/>
  <c r="D153" i="47"/>
  <c r="D154" i="47" s="1"/>
  <c r="D60" i="46"/>
  <c r="D62" i="46" s="1"/>
  <c r="D17" i="46"/>
  <c r="D384" i="48"/>
  <c r="D166" i="49"/>
  <c r="D89" i="49"/>
  <c r="D50" i="49"/>
  <c r="D167" i="49" s="1"/>
  <c r="D114" i="52"/>
  <c r="D39" i="56"/>
  <c r="D69" i="56"/>
  <c r="D100" i="56"/>
  <c r="D131" i="56"/>
  <c r="D162" i="56"/>
  <c r="D188" i="56"/>
  <c r="D186" i="56"/>
  <c r="D187" i="56"/>
  <c r="D25" i="57"/>
  <c r="D74" i="57"/>
  <c r="D126" i="57"/>
  <c r="D159" i="57"/>
  <c r="D41" i="59"/>
  <c r="D213" i="59"/>
  <c r="D196" i="59"/>
  <c r="D156" i="59"/>
  <c r="D117" i="59"/>
  <c r="D215" i="59" s="1"/>
  <c r="D78" i="59"/>
  <c r="D214" i="59"/>
  <c r="D48" i="88"/>
  <c r="D7" i="60"/>
  <c r="D200" i="61"/>
  <c r="D28" i="86"/>
  <c r="D46" i="86"/>
  <c r="D49" i="86"/>
  <c r="D33" i="63"/>
  <c r="D61" i="63"/>
  <c r="D89" i="63"/>
  <c r="D116" i="63"/>
  <c r="D144" i="63"/>
  <c r="D172" i="63"/>
  <c r="D200" i="63"/>
  <c r="D227" i="63"/>
  <c r="D255" i="63"/>
  <c r="D283" i="63"/>
  <c r="D311" i="63"/>
  <c r="D354" i="63"/>
  <c r="D381" i="63"/>
  <c r="D382" i="63"/>
  <c r="D383" i="63"/>
  <c r="D127" i="62"/>
  <c r="D152" i="62"/>
  <c r="D101" i="62"/>
  <c r="D153" i="62" s="1"/>
  <c r="D154" i="62" s="1"/>
  <c r="D59" i="62"/>
  <c r="D87" i="64"/>
  <c r="D88" i="64" s="1"/>
  <c r="D68" i="64"/>
  <c r="D43" i="64"/>
  <c r="D67" i="65"/>
  <c r="D88" i="65"/>
  <c r="D95" i="65"/>
  <c r="D70" i="66"/>
  <c r="D119" i="66"/>
  <c r="D120" i="66"/>
  <c r="D101" i="68"/>
  <c r="D476" i="68"/>
  <c r="D442" i="68"/>
  <c r="D394" i="68"/>
  <c r="D345" i="68"/>
  <c r="D296" i="68"/>
  <c r="D247" i="68"/>
  <c r="D198" i="68"/>
  <c r="D52" i="68"/>
  <c r="D481" i="68" s="1"/>
  <c r="D482" i="68" s="1"/>
  <c r="D51" i="58"/>
  <c r="D52" i="58"/>
  <c r="D48" i="69"/>
  <c r="D84" i="69" s="1"/>
  <c r="D191" i="70"/>
  <c r="D193" i="70" s="1"/>
  <c r="D70" i="70"/>
  <c r="D192" i="70"/>
  <c r="D68" i="71"/>
  <c r="D144" i="71"/>
  <c r="D176" i="71"/>
  <c r="D174" i="71"/>
  <c r="D175" i="71"/>
  <c r="D22" i="72"/>
  <c r="D57" i="72"/>
  <c r="D59" i="72" s="1"/>
  <c r="G53" i="74"/>
  <c r="G45" i="74"/>
  <c r="G31" i="74"/>
  <c r="G63" i="74" s="1"/>
  <c r="F62" i="74"/>
  <c r="F53" i="74"/>
  <c r="F45" i="74"/>
  <c r="F31" i="74"/>
  <c r="F63" i="74" s="1"/>
  <c r="D62" i="74"/>
  <c r="D53" i="74"/>
  <c r="D45" i="74"/>
  <c r="D64" i="74" s="1"/>
  <c r="D31" i="74"/>
  <c r="D63" i="74"/>
  <c r="D636" i="75"/>
  <c r="D514" i="75"/>
  <c r="D392" i="75"/>
  <c r="D270" i="75"/>
  <c r="D148" i="75"/>
  <c r="D36" i="75"/>
  <c r="D637" i="75"/>
  <c r="D638" i="75" s="1"/>
  <c r="D259" i="78"/>
  <c r="D261" i="78" s="1"/>
  <c r="D73" i="78"/>
  <c r="D219" i="78"/>
  <c r="D179" i="78"/>
  <c r="D142" i="78"/>
  <c r="D106" i="78"/>
  <c r="D33" i="78"/>
  <c r="D25" i="79"/>
  <c r="D37" i="79" s="1"/>
  <c r="D36" i="79"/>
  <c r="D41" i="81"/>
  <c r="D66" i="81" s="1"/>
  <c r="D67" i="81" s="1"/>
  <c r="D1149" i="82"/>
  <c r="D1102" i="82"/>
  <c r="D1150" i="82" s="1"/>
  <c r="D973" i="82"/>
  <c r="D844" i="82"/>
  <c r="D715" i="82"/>
  <c r="D586" i="82"/>
  <c r="D457" i="82"/>
  <c r="D328" i="82"/>
  <c r="D199" i="82"/>
  <c r="D70" i="82"/>
  <c r="D1151" i="82"/>
  <c r="D58" i="84"/>
  <c r="D59" i="84"/>
  <c r="D53" i="1"/>
  <c r="D34" i="83"/>
  <c r="D35" i="83" s="1"/>
  <c r="D39" i="76"/>
  <c r="D260" i="78"/>
  <c r="D252" i="53"/>
  <c r="D79" i="93" l="1"/>
  <c r="D83" i="69"/>
  <c r="D168" i="49"/>
  <c r="D38" i="79"/>
  <c r="D61" i="46"/>
</calcChain>
</file>

<file path=xl/sharedStrings.xml><?xml version="1.0" encoding="utf-8"?>
<sst xmlns="http://schemas.openxmlformats.org/spreadsheetml/2006/main" count="41857" uniqueCount="5141">
  <si>
    <t>0310</t>
  </si>
  <si>
    <t>0400</t>
  </si>
  <si>
    <t>0401</t>
  </si>
  <si>
    <t>0401A</t>
  </si>
  <si>
    <t>0401B</t>
  </si>
  <si>
    <t>0401C</t>
  </si>
  <si>
    <t>Follow Spot</t>
  </si>
  <si>
    <t>1st Floor Total</t>
  </si>
  <si>
    <t>2nd Floor Total</t>
  </si>
  <si>
    <t>3rd Floor Total</t>
  </si>
  <si>
    <t>0402</t>
  </si>
  <si>
    <t>0402A</t>
  </si>
  <si>
    <t>0403</t>
  </si>
  <si>
    <t>0403A</t>
  </si>
  <si>
    <t>0404</t>
  </si>
  <si>
    <t>0404A</t>
  </si>
  <si>
    <t>0404B</t>
  </si>
  <si>
    <t>0404C</t>
  </si>
  <si>
    <t>0405</t>
  </si>
  <si>
    <t>0405A</t>
  </si>
  <si>
    <t>0405B</t>
  </si>
  <si>
    <t>0405C</t>
  </si>
  <si>
    <t>0406</t>
  </si>
  <si>
    <t>0406A</t>
  </si>
  <si>
    <t>0407</t>
  </si>
  <si>
    <t>0407A</t>
  </si>
  <si>
    <t>0408</t>
  </si>
  <si>
    <t>0408A</t>
  </si>
  <si>
    <t>0408B</t>
  </si>
  <si>
    <t>0408C</t>
  </si>
  <si>
    <t>0409</t>
  </si>
  <si>
    <t>0410</t>
  </si>
  <si>
    <t>0500</t>
  </si>
  <si>
    <t>0501</t>
  </si>
  <si>
    <t>0501A</t>
  </si>
  <si>
    <t>0501B</t>
  </si>
  <si>
    <t>0501C</t>
  </si>
  <si>
    <t>0502</t>
  </si>
  <si>
    <t>0502A</t>
  </si>
  <si>
    <t>0503</t>
  </si>
  <si>
    <t>0503A</t>
  </si>
  <si>
    <t>0504</t>
  </si>
  <si>
    <t>0504A</t>
  </si>
  <si>
    <t>0504B</t>
  </si>
  <si>
    <t>0504C</t>
  </si>
  <si>
    <t>0505</t>
  </si>
  <si>
    <t>0505A</t>
  </si>
  <si>
    <t>CENTRAL RECEIVING</t>
  </si>
  <si>
    <t>0505B</t>
  </si>
  <si>
    <t>0505C</t>
  </si>
  <si>
    <t>0506</t>
  </si>
  <si>
    <t>0506A</t>
  </si>
  <si>
    <t>0507</t>
  </si>
  <si>
    <t>0507A</t>
  </si>
  <si>
    <t>0508</t>
  </si>
  <si>
    <t>0508A</t>
  </si>
  <si>
    <t>0508B</t>
  </si>
  <si>
    <t>0508C</t>
  </si>
  <si>
    <t>0509</t>
  </si>
  <si>
    <t>0510</t>
  </si>
  <si>
    <t>0600</t>
  </si>
  <si>
    <t>0601</t>
  </si>
  <si>
    <t>0601A</t>
  </si>
  <si>
    <t>244A</t>
  </si>
  <si>
    <t>239A</t>
  </si>
  <si>
    <t>239B</t>
  </si>
  <si>
    <t>239C</t>
  </si>
  <si>
    <t>0601B</t>
  </si>
  <si>
    <t>0601C</t>
  </si>
  <si>
    <t>0602</t>
  </si>
  <si>
    <t>0602A</t>
  </si>
  <si>
    <t>0603</t>
  </si>
  <si>
    <t>0603A</t>
  </si>
  <si>
    <t>0604</t>
  </si>
  <si>
    <t>0604A</t>
  </si>
  <si>
    <t>0604B</t>
  </si>
  <si>
    <t>0604C</t>
  </si>
  <si>
    <t>0605</t>
  </si>
  <si>
    <t>0605A</t>
  </si>
  <si>
    <t>0605B</t>
  </si>
  <si>
    <t>0605C</t>
  </si>
  <si>
    <t>0606</t>
  </si>
  <si>
    <t>0606A</t>
  </si>
  <si>
    <t>0607</t>
  </si>
  <si>
    <t>0607A</t>
  </si>
  <si>
    <t>0608</t>
  </si>
  <si>
    <t>0608A</t>
  </si>
  <si>
    <t>0608B</t>
  </si>
  <si>
    <t>0608C</t>
  </si>
  <si>
    <t>0609</t>
  </si>
  <si>
    <t>0610</t>
  </si>
  <si>
    <t>0700</t>
  </si>
  <si>
    <t>0701</t>
  </si>
  <si>
    <t>0701A</t>
  </si>
  <si>
    <t>0701B</t>
  </si>
  <si>
    <t>0701C</t>
  </si>
  <si>
    <t>0702</t>
  </si>
  <si>
    <t>0702A</t>
  </si>
  <si>
    <t>Total Sq Ft for floor</t>
  </si>
  <si>
    <t>NW Elevator</t>
  </si>
  <si>
    <t>OPS</t>
  </si>
  <si>
    <t>SW Elevator</t>
  </si>
  <si>
    <t>SE Stairs</t>
  </si>
  <si>
    <t>NE Stairs</t>
  </si>
  <si>
    <t>NW Stairs</t>
  </si>
  <si>
    <t>S3-4</t>
  </si>
  <si>
    <t>SW Stairs</t>
  </si>
  <si>
    <t>Unassigned</t>
  </si>
  <si>
    <t>Bathroom</t>
  </si>
  <si>
    <t>444D</t>
  </si>
  <si>
    <t>444C</t>
  </si>
  <si>
    <t>Bedroom</t>
  </si>
  <si>
    <t>444B</t>
  </si>
  <si>
    <t>U</t>
  </si>
  <si>
    <t>KITCHEN - University Dining</t>
  </si>
  <si>
    <t>OPEN OFFICE - University Dining</t>
  </si>
  <si>
    <t>STORAGE - University Dining</t>
  </si>
  <si>
    <t>DISH ROOM - University Dining</t>
  </si>
  <si>
    <t>STAGING - University Dining</t>
  </si>
  <si>
    <t>CONVENIENCE STORE - Bird Feeder</t>
  </si>
  <si>
    <t>STORAGE - Bird Feeder</t>
  </si>
  <si>
    <t>FITNESS CENTER - FitNest</t>
  </si>
  <si>
    <t>Billie Blues Alumni Grill</t>
  </si>
  <si>
    <t>444A</t>
  </si>
  <si>
    <t>443D</t>
  </si>
  <si>
    <t>443C</t>
  </si>
  <si>
    <t>443B</t>
  </si>
  <si>
    <t>443A</t>
  </si>
  <si>
    <t>442D</t>
  </si>
  <si>
    <t>442C</t>
  </si>
  <si>
    <t>442B</t>
  </si>
  <si>
    <t>442A</t>
  </si>
  <si>
    <t>441D</t>
  </si>
  <si>
    <t>441C</t>
  </si>
  <si>
    <t>441B</t>
  </si>
  <si>
    <t>440D</t>
  </si>
  <si>
    <t>439D</t>
  </si>
  <si>
    <t>439C</t>
  </si>
  <si>
    <t>439B</t>
  </si>
  <si>
    <t>438D</t>
  </si>
  <si>
    <t>438C</t>
  </si>
  <si>
    <t>438B</t>
  </si>
  <si>
    <t>438A</t>
  </si>
  <si>
    <t>437D</t>
  </si>
  <si>
    <t>436D</t>
  </si>
  <si>
    <t>436C</t>
  </si>
  <si>
    <t>436A</t>
  </si>
  <si>
    <t>435D</t>
  </si>
  <si>
    <t>435C</t>
  </si>
  <si>
    <t>435B</t>
  </si>
  <si>
    <t>435A</t>
  </si>
  <si>
    <t>433D</t>
  </si>
  <si>
    <t>433C</t>
  </si>
  <si>
    <t>433B</t>
  </si>
  <si>
    <t>433A</t>
  </si>
  <si>
    <t>431D</t>
  </si>
  <si>
    <t>431C</t>
  </si>
  <si>
    <t>431B</t>
  </si>
  <si>
    <t>Custodial</t>
  </si>
  <si>
    <t>425I</t>
  </si>
  <si>
    <t>425H</t>
  </si>
  <si>
    <t>425G</t>
  </si>
  <si>
    <t>424H</t>
  </si>
  <si>
    <t>424G</t>
  </si>
  <si>
    <t>423I</t>
  </si>
  <si>
    <t>423H</t>
  </si>
  <si>
    <t>423G</t>
  </si>
  <si>
    <t>422I</t>
  </si>
  <si>
    <t>422H</t>
  </si>
  <si>
    <t>422G</t>
  </si>
  <si>
    <t>422F</t>
  </si>
  <si>
    <t>422E</t>
  </si>
  <si>
    <t>422D</t>
  </si>
  <si>
    <t>Trash</t>
  </si>
  <si>
    <t>417E</t>
  </si>
  <si>
    <t>417D</t>
  </si>
  <si>
    <t>415E</t>
  </si>
  <si>
    <t>415D</t>
  </si>
  <si>
    <t>730001</t>
  </si>
  <si>
    <t>378A</t>
  </si>
  <si>
    <t>415C</t>
  </si>
  <si>
    <t>414D</t>
  </si>
  <si>
    <t>413E</t>
  </si>
  <si>
    <t>413D</t>
  </si>
  <si>
    <t>413C</t>
  </si>
  <si>
    <t>412E</t>
  </si>
  <si>
    <t>412D</t>
  </si>
  <si>
    <t>411E</t>
  </si>
  <si>
    <t>411D</t>
  </si>
  <si>
    <t>410E</t>
  </si>
  <si>
    <t>410D</t>
  </si>
  <si>
    <t>409E</t>
  </si>
  <si>
    <t>409D</t>
  </si>
  <si>
    <t>408E</t>
  </si>
  <si>
    <t>408D</t>
  </si>
  <si>
    <t>406G</t>
  </si>
  <si>
    <t>405G</t>
  </si>
  <si>
    <t>S3-3</t>
  </si>
  <si>
    <t>348M</t>
  </si>
  <si>
    <t>345F</t>
  </si>
  <si>
    <t>345E</t>
  </si>
  <si>
    <t>Restroom - Women</t>
  </si>
  <si>
    <t>Restroom - Men</t>
  </si>
  <si>
    <t>345D</t>
  </si>
  <si>
    <t>345C</t>
  </si>
  <si>
    <t>345B</t>
  </si>
  <si>
    <t>345A</t>
  </si>
  <si>
    <t>344D</t>
  </si>
  <si>
    <t>343D</t>
  </si>
  <si>
    <t>340D</t>
  </si>
  <si>
    <t>340C</t>
  </si>
  <si>
    <t>1607B</t>
  </si>
  <si>
    <t>1607C</t>
  </si>
  <si>
    <t>1607F</t>
  </si>
  <si>
    <t>1608F</t>
  </si>
  <si>
    <t>1608G</t>
  </si>
  <si>
    <t>340B</t>
  </si>
  <si>
    <t>338D</t>
  </si>
  <si>
    <t>338C</t>
  </si>
  <si>
    <t>338B</t>
  </si>
  <si>
    <t>338A</t>
  </si>
  <si>
    <t>337D</t>
  </si>
  <si>
    <t>337C</t>
  </si>
  <si>
    <t>336D</t>
  </si>
  <si>
    <t>336C</t>
  </si>
  <si>
    <t>336B</t>
  </si>
  <si>
    <t>336A</t>
  </si>
  <si>
    <t>335D</t>
  </si>
  <si>
    <t>Data Closet</t>
  </si>
  <si>
    <t>329G</t>
  </si>
  <si>
    <t>329F</t>
  </si>
  <si>
    <t>329E</t>
  </si>
  <si>
    <t>327I</t>
  </si>
  <si>
    <t>327H</t>
  </si>
  <si>
    <t>327G</t>
  </si>
  <si>
    <t>324H</t>
  </si>
  <si>
    <t>324G</t>
  </si>
  <si>
    <t>322I</t>
  </si>
  <si>
    <t>322H</t>
  </si>
  <si>
    <t>322G</t>
  </si>
  <si>
    <t>Data</t>
  </si>
  <si>
    <t>317E</t>
  </si>
  <si>
    <t>315E</t>
  </si>
  <si>
    <t>315D</t>
  </si>
  <si>
    <t>315C</t>
  </si>
  <si>
    <t>314E</t>
  </si>
  <si>
    <t>314D</t>
  </si>
  <si>
    <t>312E</t>
  </si>
  <si>
    <t>312D</t>
  </si>
  <si>
    <t>306G</t>
  </si>
  <si>
    <t>S4-2</t>
  </si>
  <si>
    <t>245E</t>
  </si>
  <si>
    <t>245D</t>
  </si>
  <si>
    <t>245C</t>
  </si>
  <si>
    <t>245B</t>
  </si>
  <si>
    <t>245A</t>
  </si>
  <si>
    <t>244G</t>
  </si>
  <si>
    <t>244F</t>
  </si>
  <si>
    <t>PEER EDUCATION</t>
  </si>
  <si>
    <t>WELCOME WEEK</t>
  </si>
  <si>
    <t>244E</t>
  </si>
  <si>
    <t>244D</t>
  </si>
  <si>
    <t>240E</t>
  </si>
  <si>
    <t>240D</t>
  </si>
  <si>
    <t>240C</t>
  </si>
  <si>
    <t>238E</t>
  </si>
  <si>
    <t>238D</t>
  </si>
  <si>
    <t>238C</t>
  </si>
  <si>
    <t>237E</t>
  </si>
  <si>
    <t>237D</t>
  </si>
  <si>
    <t>237C</t>
  </si>
  <si>
    <t>236G</t>
  </si>
  <si>
    <t>236F</t>
  </si>
  <si>
    <t>236E</t>
  </si>
  <si>
    <t>236D</t>
  </si>
  <si>
    <t>236C</t>
  </si>
  <si>
    <t>235E</t>
  </si>
  <si>
    <t>235D</t>
  </si>
  <si>
    <t>229G</t>
  </si>
  <si>
    <t>229F</t>
  </si>
  <si>
    <t>229E</t>
  </si>
  <si>
    <t>229D</t>
  </si>
  <si>
    <t>227I</t>
  </si>
  <si>
    <t>227H</t>
  </si>
  <si>
    <t>227G</t>
  </si>
  <si>
    <t>224I</t>
  </si>
  <si>
    <t>224H</t>
  </si>
  <si>
    <t>224G</t>
  </si>
  <si>
    <t>222H</t>
  </si>
  <si>
    <t>222G</t>
  </si>
  <si>
    <t>Furnace</t>
  </si>
  <si>
    <t>217E</t>
  </si>
  <si>
    <t>217D</t>
  </si>
  <si>
    <t>215E</t>
  </si>
  <si>
    <t>215D</t>
  </si>
  <si>
    <t>215C</t>
  </si>
  <si>
    <t>215B</t>
  </si>
  <si>
    <t>214D</t>
  </si>
  <si>
    <t>213E</t>
  </si>
  <si>
    <t>213D</t>
  </si>
  <si>
    <t>213C</t>
  </si>
  <si>
    <t>206G</t>
  </si>
  <si>
    <t>Exterior Stairs</t>
  </si>
  <si>
    <t>Catering</t>
  </si>
  <si>
    <t>Community Room</t>
  </si>
  <si>
    <t>Laundry</t>
  </si>
  <si>
    <t>RD Apartment</t>
  </si>
  <si>
    <t>144G</t>
  </si>
  <si>
    <t>143I</t>
  </si>
  <si>
    <t>142I</t>
  </si>
  <si>
    <t>142H</t>
  </si>
  <si>
    <t>142G</t>
  </si>
  <si>
    <t>142F</t>
  </si>
  <si>
    <t>142E</t>
  </si>
  <si>
    <t>142D</t>
  </si>
  <si>
    <t>142C</t>
  </si>
  <si>
    <t>141I</t>
  </si>
  <si>
    <t>141H</t>
  </si>
  <si>
    <t>141G</t>
  </si>
  <si>
    <t>141F</t>
  </si>
  <si>
    <t>141E</t>
  </si>
  <si>
    <t>141D</t>
  </si>
  <si>
    <t>139J</t>
  </si>
  <si>
    <t>139I</t>
  </si>
  <si>
    <t>139H</t>
  </si>
  <si>
    <t>139G</t>
  </si>
  <si>
    <t>138E</t>
  </si>
  <si>
    <t>138D</t>
  </si>
  <si>
    <t>138C</t>
  </si>
  <si>
    <t>138B</t>
  </si>
  <si>
    <t>137I</t>
  </si>
  <si>
    <t>137H</t>
  </si>
  <si>
    <t>137G</t>
  </si>
  <si>
    <t>137F</t>
  </si>
  <si>
    <t>137E</t>
  </si>
  <si>
    <t>137D</t>
  </si>
  <si>
    <t>137C</t>
  </si>
  <si>
    <t>137B</t>
  </si>
  <si>
    <t>136M</t>
  </si>
  <si>
    <t>133I</t>
  </si>
  <si>
    <t>133H</t>
  </si>
  <si>
    <t>133G</t>
  </si>
  <si>
    <t>132I</t>
  </si>
  <si>
    <t>132H</t>
  </si>
  <si>
    <t>132G</t>
  </si>
  <si>
    <t>131I</t>
  </si>
  <si>
    <t>131H</t>
  </si>
  <si>
    <t>131G</t>
  </si>
  <si>
    <t>Exterior Corridor</t>
  </si>
  <si>
    <t>NW Vestibule</t>
  </si>
  <si>
    <t>NW Entrance</t>
  </si>
  <si>
    <t>123T</t>
  </si>
  <si>
    <t>Elevator Equipment</t>
  </si>
  <si>
    <t>118J</t>
  </si>
  <si>
    <t>118I</t>
  </si>
  <si>
    <t>MENS</t>
  </si>
  <si>
    <t>WOMENS</t>
  </si>
  <si>
    <t>MAIL CENTER</t>
  </si>
  <si>
    <t>SUPPLY/DELIVERY</t>
  </si>
  <si>
    <t>BULK SORT</t>
  </si>
  <si>
    <t>CONF TRAINING</t>
  </si>
  <si>
    <t>SHUTTLE SERVICES</t>
  </si>
  <si>
    <t>PRINTING</t>
  </si>
  <si>
    <t>BASEMENT</t>
  </si>
  <si>
    <t>118H</t>
  </si>
  <si>
    <t>118G</t>
  </si>
  <si>
    <t>Breezeway</t>
  </si>
  <si>
    <t>114I</t>
  </si>
  <si>
    <t>114H</t>
  </si>
  <si>
    <t>114G</t>
  </si>
  <si>
    <t>113I</t>
  </si>
  <si>
    <t>Security</t>
  </si>
  <si>
    <t>Southwest Elevator</t>
  </si>
  <si>
    <t>E1-B</t>
  </si>
  <si>
    <t>Southwest Stairs</t>
  </si>
  <si>
    <t>S1-B</t>
  </si>
  <si>
    <t>Elevator Mechanical</t>
  </si>
  <si>
    <t>Water</t>
  </si>
  <si>
    <t>Communications</t>
  </si>
  <si>
    <t>Electric</t>
  </si>
  <si>
    <t>Storm Shelter</t>
  </si>
  <si>
    <t>Opus Hall</t>
  </si>
  <si>
    <t>0703</t>
  </si>
  <si>
    <t>0703A</t>
  </si>
  <si>
    <t>0704</t>
  </si>
  <si>
    <t>0704A</t>
  </si>
  <si>
    <t>0704B</t>
  </si>
  <si>
    <t>0704C</t>
  </si>
  <si>
    <t>0705</t>
  </si>
  <si>
    <t>0705A</t>
  </si>
  <si>
    <t>0705B</t>
  </si>
  <si>
    <t>0705C</t>
  </si>
  <si>
    <t>0706</t>
  </si>
  <si>
    <t>0706A</t>
  </si>
  <si>
    <t>0707</t>
  </si>
  <si>
    <t>0707A</t>
  </si>
  <si>
    <t>0708</t>
  </si>
  <si>
    <t>0708A</t>
  </si>
  <si>
    <t>0708B</t>
  </si>
  <si>
    <t>0708C</t>
  </si>
  <si>
    <t>0709</t>
  </si>
  <si>
    <t>0710</t>
  </si>
  <si>
    <t>7S1</t>
  </si>
  <si>
    <t>TELETHON ROOM</t>
  </si>
  <si>
    <t>7S2</t>
  </si>
  <si>
    <t>7EL1</t>
  </si>
  <si>
    <t>0800</t>
  </si>
  <si>
    <t>0801</t>
  </si>
  <si>
    <t>0801A</t>
  </si>
  <si>
    <t>0801B</t>
  </si>
  <si>
    <t>0801C</t>
  </si>
  <si>
    <t>0802</t>
  </si>
  <si>
    <t>0802A</t>
  </si>
  <si>
    <t>0803</t>
  </si>
  <si>
    <t>0803A</t>
  </si>
  <si>
    <t>0804</t>
  </si>
  <si>
    <t>0804A</t>
  </si>
  <si>
    <t>0804B</t>
  </si>
  <si>
    <t>0804C</t>
  </si>
  <si>
    <t>0805</t>
  </si>
  <si>
    <t>0805A</t>
  </si>
  <si>
    <t>0805B</t>
  </si>
  <si>
    <t>0805C</t>
  </si>
  <si>
    <t>0806</t>
  </si>
  <si>
    <t>0806A</t>
  </si>
  <si>
    <t>0807</t>
  </si>
  <si>
    <t>0807A</t>
  </si>
  <si>
    <t>0808</t>
  </si>
  <si>
    <t>0808A</t>
  </si>
  <si>
    <t>Sign Type</t>
  </si>
  <si>
    <t>Mstadium</t>
  </si>
  <si>
    <t>Concourse</t>
  </si>
  <si>
    <t>Team Store</t>
  </si>
  <si>
    <t>Elevator Room</t>
  </si>
  <si>
    <t>Concession</t>
  </si>
  <si>
    <t>Prep</t>
  </si>
  <si>
    <t>Merchandising</t>
  </si>
  <si>
    <t>Assisted Toilet</t>
  </si>
  <si>
    <t>First Aid</t>
  </si>
  <si>
    <t>Fan Assistance</t>
  </si>
  <si>
    <t>Ticket Sales</t>
  </si>
  <si>
    <t>Main Comm Room</t>
  </si>
  <si>
    <t>Equiment</t>
  </si>
  <si>
    <t>First Floor</t>
  </si>
  <si>
    <t>Second Floor</t>
  </si>
  <si>
    <t>0808B</t>
  </si>
  <si>
    <t>0808C</t>
  </si>
  <si>
    <t>0809</t>
  </si>
  <si>
    <t>0810</t>
  </si>
  <si>
    <t>8S1</t>
  </si>
  <si>
    <t>8S2</t>
  </si>
  <si>
    <t>8EL1</t>
  </si>
  <si>
    <t>0900</t>
  </si>
  <si>
    <t>0901</t>
  </si>
  <si>
    <t>0901A</t>
  </si>
  <si>
    <t>0901B</t>
  </si>
  <si>
    <t>0901C</t>
  </si>
  <si>
    <t>0902</t>
  </si>
  <si>
    <t>0902A</t>
  </si>
  <si>
    <t>0903</t>
  </si>
  <si>
    <t>0903A</t>
  </si>
  <si>
    <t>0904</t>
  </si>
  <si>
    <t>0904A</t>
  </si>
  <si>
    <t>0904B</t>
  </si>
  <si>
    <t>0904C</t>
  </si>
  <si>
    <t>0905</t>
  </si>
  <si>
    <t>0905A</t>
  </si>
  <si>
    <t>0905B</t>
  </si>
  <si>
    <t>0905C</t>
  </si>
  <si>
    <t>0906</t>
  </si>
  <si>
    <t>0906A</t>
  </si>
  <si>
    <t>0907</t>
  </si>
  <si>
    <t>0907A</t>
  </si>
  <si>
    <t>0908</t>
  </si>
  <si>
    <t>0908A</t>
  </si>
  <si>
    <t>0908B</t>
  </si>
  <si>
    <t>0908C</t>
  </si>
  <si>
    <t>0909</t>
  </si>
  <si>
    <t>0910</t>
  </si>
  <si>
    <t>9S1</t>
  </si>
  <si>
    <t>9S2</t>
  </si>
  <si>
    <t>9EL1</t>
  </si>
  <si>
    <t>1000</t>
  </si>
  <si>
    <t>1001</t>
  </si>
  <si>
    <t>1001C</t>
  </si>
  <si>
    <t>1002</t>
  </si>
  <si>
    <t>STERILIZATION ROOM</t>
  </si>
  <si>
    <t>1003</t>
  </si>
  <si>
    <t>1004</t>
  </si>
  <si>
    <t>1004B</t>
  </si>
  <si>
    <t>1004C</t>
  </si>
  <si>
    <t>1005</t>
  </si>
  <si>
    <t>1005C</t>
  </si>
  <si>
    <t>1006</t>
  </si>
  <si>
    <t>1007</t>
  </si>
  <si>
    <t>G37A</t>
  </si>
  <si>
    <t>G37B</t>
  </si>
  <si>
    <t>1008</t>
  </si>
  <si>
    <t>1008C</t>
  </si>
  <si>
    <t>1009</t>
  </si>
  <si>
    <t>1010</t>
  </si>
  <si>
    <t>10S1</t>
  </si>
  <si>
    <t>10S2</t>
  </si>
  <si>
    <t>10EL1</t>
  </si>
  <si>
    <t>1100</t>
  </si>
  <si>
    <t>1101</t>
  </si>
  <si>
    <t>1101C</t>
  </si>
  <si>
    <t>1102</t>
  </si>
  <si>
    <t>1103</t>
  </si>
  <si>
    <t>1104</t>
  </si>
  <si>
    <t>1104B</t>
  </si>
  <si>
    <t>1104C</t>
  </si>
  <si>
    <t>1105</t>
  </si>
  <si>
    <t>1105C</t>
  </si>
  <si>
    <t>1106</t>
  </si>
  <si>
    <t>1107</t>
  </si>
  <si>
    <t>1108</t>
  </si>
  <si>
    <t>1108C</t>
  </si>
  <si>
    <t>1109</t>
  </si>
  <si>
    <t>1110</t>
  </si>
  <si>
    <t>11S1</t>
  </si>
  <si>
    <t>11S2</t>
  </si>
  <si>
    <t>11EL1</t>
  </si>
  <si>
    <t>1200</t>
  </si>
  <si>
    <t>1201</t>
  </si>
  <si>
    <t>1201C</t>
  </si>
  <si>
    <t>1202</t>
  </si>
  <si>
    <t>1203</t>
  </si>
  <si>
    <t>1204</t>
  </si>
  <si>
    <t>1204B</t>
  </si>
  <si>
    <t>1204C</t>
  </si>
  <si>
    <t>1205</t>
  </si>
  <si>
    <t>1205C</t>
  </si>
  <si>
    <t>1206</t>
  </si>
  <si>
    <t>1207</t>
  </si>
  <si>
    <t>1208</t>
  </si>
  <si>
    <t>1208C</t>
  </si>
  <si>
    <t>1209</t>
  </si>
  <si>
    <t>1210</t>
  </si>
  <si>
    <t>12S1</t>
  </si>
  <si>
    <t>12S2</t>
  </si>
  <si>
    <t>12EL1</t>
  </si>
  <si>
    <t>1400</t>
  </si>
  <si>
    <t>1401</t>
  </si>
  <si>
    <t>1401A</t>
  </si>
  <si>
    <t>1401B</t>
  </si>
  <si>
    <t>1401C</t>
  </si>
  <si>
    <t>1402</t>
  </si>
  <si>
    <t>1402A</t>
  </si>
  <si>
    <t>1403</t>
  </si>
  <si>
    <t>1403A</t>
  </si>
  <si>
    <t>1404</t>
  </si>
  <si>
    <t>1404A</t>
  </si>
  <si>
    <t>1404B</t>
  </si>
  <si>
    <t>1404C</t>
  </si>
  <si>
    <t>1405</t>
  </si>
  <si>
    <t>1405A</t>
  </si>
  <si>
    <t>1405B</t>
  </si>
  <si>
    <t>1405C</t>
  </si>
  <si>
    <t>1406</t>
  </si>
  <si>
    <t>1406A</t>
  </si>
  <si>
    <t>1407</t>
  </si>
  <si>
    <t>1407A</t>
  </si>
  <si>
    <t>1408</t>
  </si>
  <si>
    <t>1408A</t>
  </si>
  <si>
    <t>1408B</t>
  </si>
  <si>
    <t>1408C</t>
  </si>
  <si>
    <t>1409</t>
  </si>
  <si>
    <t>1410</t>
  </si>
  <si>
    <t>TOTAL NET SF</t>
  </si>
  <si>
    <t>14S1</t>
  </si>
  <si>
    <t>14S2</t>
  </si>
  <si>
    <t>14EL1</t>
  </si>
  <si>
    <t>1500</t>
  </si>
  <si>
    <t>1501</t>
  </si>
  <si>
    <t>1501A</t>
  </si>
  <si>
    <t>1501B</t>
  </si>
  <si>
    <t>SODEXO</t>
  </si>
  <si>
    <t>1501C</t>
  </si>
  <si>
    <t>1502</t>
  </si>
  <si>
    <t>1502A</t>
  </si>
  <si>
    <t>1503</t>
  </si>
  <si>
    <t>1503A</t>
  </si>
  <si>
    <t>1504</t>
  </si>
  <si>
    <t>1504A</t>
  </si>
  <si>
    <t>1504B</t>
  </si>
  <si>
    <t>1504C</t>
  </si>
  <si>
    <t>1505</t>
  </si>
  <si>
    <t>1505A</t>
  </si>
  <si>
    <t>1505B</t>
  </si>
  <si>
    <t>1505C</t>
  </si>
  <si>
    <t>1506</t>
  </si>
  <si>
    <t>1506A</t>
  </si>
  <si>
    <t>1507</t>
  </si>
  <si>
    <t>1507A</t>
  </si>
  <si>
    <t>1508</t>
  </si>
  <si>
    <t>1508A</t>
  </si>
  <si>
    <t>1508B</t>
  </si>
  <si>
    <t>1508C</t>
  </si>
  <si>
    <t>1509</t>
  </si>
  <si>
    <t>1510</t>
  </si>
  <si>
    <t>15S1</t>
  </si>
  <si>
    <t>15S2</t>
  </si>
  <si>
    <t>15EL1</t>
  </si>
  <si>
    <t>1600</t>
  </si>
  <si>
    <t>1601</t>
  </si>
  <si>
    <t>1601A</t>
  </si>
  <si>
    <t>1601B</t>
  </si>
  <si>
    <t>1601C</t>
  </si>
  <si>
    <t>1602</t>
  </si>
  <si>
    <t>1602A</t>
  </si>
  <si>
    <t>1603</t>
  </si>
  <si>
    <t>1603A</t>
  </si>
  <si>
    <t>1603B</t>
  </si>
  <si>
    <t>1603C</t>
  </si>
  <si>
    <t>1603D</t>
  </si>
  <si>
    <t>1604</t>
  </si>
  <si>
    <t>1605</t>
  </si>
  <si>
    <t>1605A</t>
  </si>
  <si>
    <t>1605B</t>
  </si>
  <si>
    <t>1605C</t>
  </si>
  <si>
    <t>1606</t>
  </si>
  <si>
    <t>1606A</t>
  </si>
  <si>
    <t>1607</t>
  </si>
  <si>
    <t>1607A</t>
  </si>
  <si>
    <t>1608</t>
  </si>
  <si>
    <t>1608A</t>
  </si>
  <si>
    <t>1608B</t>
  </si>
  <si>
    <t>1608C</t>
  </si>
  <si>
    <t>1609</t>
  </si>
  <si>
    <t>1610</t>
  </si>
  <si>
    <t>16S1</t>
  </si>
  <si>
    <t>16S2</t>
  </si>
  <si>
    <t>CISCO</t>
  </si>
  <si>
    <t>RM</t>
  </si>
  <si>
    <t>WCAMP</t>
  </si>
  <si>
    <t>16EL1</t>
  </si>
  <si>
    <t>P02</t>
  </si>
  <si>
    <t>KH</t>
  </si>
  <si>
    <t>509140</t>
  </si>
  <si>
    <t>CHAPLAIN APT.</t>
  </si>
  <si>
    <t>IRONING</t>
  </si>
  <si>
    <t>FACULTY APT.</t>
  </si>
  <si>
    <t>119A</t>
  </si>
  <si>
    <t>DIRECTOR'S APT.</t>
  </si>
  <si>
    <t>BATH</t>
  </si>
  <si>
    <t>BEDRM.</t>
  </si>
  <si>
    <t>216A</t>
  </si>
  <si>
    <t>590140</t>
  </si>
  <si>
    <t>LINEN</t>
  </si>
  <si>
    <t>2C1</t>
  </si>
  <si>
    <t>325A</t>
  </si>
  <si>
    <t>3C1</t>
  </si>
  <si>
    <t>4C1</t>
  </si>
  <si>
    <t>525A</t>
  </si>
  <si>
    <t>532A</t>
  </si>
  <si>
    <t>5C1</t>
  </si>
  <si>
    <t>625A</t>
  </si>
  <si>
    <t>6C1</t>
  </si>
  <si>
    <t>725A</t>
  </si>
  <si>
    <t>7S-3</t>
  </si>
  <si>
    <t>7S3</t>
  </si>
  <si>
    <t>7EL2</t>
  </si>
  <si>
    <t>825A</t>
  </si>
  <si>
    <t>8C1</t>
  </si>
  <si>
    <t>8S3</t>
  </si>
  <si>
    <t>8EL2</t>
  </si>
  <si>
    <t>ANTE ROOM</t>
  </si>
  <si>
    <t>BIOCHEM. TEACH LAB</t>
  </si>
  <si>
    <t>CHEM. OUTREACH LAB</t>
  </si>
  <si>
    <t>INTR. STORAGE ROOM</t>
  </si>
  <si>
    <t>ORG. CHEM TEACH. LAB</t>
  </si>
  <si>
    <t>STOCK STORAGE ROOM</t>
  </si>
  <si>
    <t>PROJECTOR</t>
  </si>
  <si>
    <t>CHEM. TEACH LAB</t>
  </si>
  <si>
    <t>SHARED STOCKROOM</t>
  </si>
  <si>
    <t>FINE INSTR. #2</t>
  </si>
  <si>
    <t>BEHAV. ROOM</t>
  </si>
  <si>
    <t>PHYS./ANIMAL LAB</t>
  </si>
  <si>
    <t>COMP. CHEM. LAB</t>
  </si>
  <si>
    <t>PHY. CHEM. LAB</t>
  </si>
  <si>
    <t>BEHAV. ANAL. LAB</t>
  </si>
  <si>
    <t>ANIMAL PREP</t>
  </si>
  <si>
    <t>ANIMAL HOLDING</t>
  </si>
  <si>
    <t>OPER. RESEARCH AREA</t>
  </si>
  <si>
    <t>AV RECORDING</t>
  </si>
  <si>
    <t>INORGANIC CHEM. LAB</t>
  </si>
  <si>
    <t>LAB SUPPORT</t>
  </si>
  <si>
    <t>DISHWASH / PREP RM</t>
  </si>
  <si>
    <t>GEN. BIOLOGY LAB</t>
  </si>
  <si>
    <t>TISSUE CULTURE ROOM</t>
  </si>
  <si>
    <t>COMPRESSOR CLOSET</t>
  </si>
  <si>
    <t>CHEMICAL STORAGE</t>
  </si>
  <si>
    <t>ECOLOGY LAB</t>
  </si>
  <si>
    <t>BIODIVERSITY COLL.</t>
  </si>
  <si>
    <t>4063A</t>
  </si>
  <si>
    <t>CURATORIAL PREP</t>
  </si>
  <si>
    <t>ZOOLOGY LAB</t>
  </si>
  <si>
    <t>STUD. STDY. LOUNGE</t>
  </si>
  <si>
    <t>PHYSICS PREP</t>
  </si>
  <si>
    <t>CONTROL SYSTEMS</t>
  </si>
  <si>
    <t>GS4</t>
  </si>
  <si>
    <t>GS5</t>
  </si>
  <si>
    <t>MATERIALS</t>
  </si>
  <si>
    <t>OPTICS PROJ. ROOM</t>
  </si>
  <si>
    <t>WET DARKROOM</t>
  </si>
  <si>
    <t>OPTICS RESEARCH LAB</t>
  </si>
  <si>
    <t>ACCELERATOR ROOM</t>
  </si>
  <si>
    <t>LASER ROOM</t>
  </si>
  <si>
    <t>L26A</t>
  </si>
  <si>
    <t>L03A</t>
  </si>
  <si>
    <t>101200</t>
  </si>
  <si>
    <t>351100</t>
  </si>
  <si>
    <t>433000</t>
  </si>
  <si>
    <t>203000</t>
  </si>
  <si>
    <t>925A</t>
  </si>
  <si>
    <t>9C1</t>
  </si>
  <si>
    <t>9S3</t>
  </si>
  <si>
    <t>9EL2</t>
  </si>
  <si>
    <t>JANITOR SUPPLIE</t>
  </si>
  <si>
    <t>JANITOR ROOM</t>
  </si>
  <si>
    <t>TRASH ROOM</t>
  </si>
  <si>
    <t>SERVICE CORRIDO</t>
  </si>
  <si>
    <t>G11A</t>
  </si>
  <si>
    <t>UPS</t>
  </si>
  <si>
    <t>ELEV. LOBBY</t>
  </si>
  <si>
    <t>GEL2</t>
  </si>
  <si>
    <t>PENTHOUSE</t>
  </si>
  <si>
    <t>BLDG.</t>
  </si>
  <si>
    <t>DESC.</t>
  </si>
  <si>
    <t>DEPT.</t>
  </si>
  <si>
    <t>LJ</t>
  </si>
  <si>
    <t>L07A</t>
  </si>
  <si>
    <t>L12A</t>
  </si>
  <si>
    <t>L14A</t>
  </si>
  <si>
    <t>L25A</t>
  </si>
  <si>
    <t>Creighton Hall (Admin)</t>
  </si>
  <si>
    <t>Campion House</t>
  </si>
  <si>
    <t>Criss Science</t>
  </si>
  <si>
    <t>Old Gym</t>
  </si>
  <si>
    <t>Dowling (Humanities)</t>
  </si>
  <si>
    <t>ST Johns Church</t>
  </si>
  <si>
    <t>Leased Property</t>
  </si>
  <si>
    <t>TESTING</t>
  </si>
  <si>
    <t>SERVER</t>
  </si>
  <si>
    <t>L38</t>
  </si>
  <si>
    <t>LS</t>
  </si>
  <si>
    <t>ELECTRICAL EQUI</t>
  </si>
  <si>
    <t>TELEPHONE EQUIP</t>
  </si>
  <si>
    <t>TRIAL PRACTICE</t>
  </si>
  <si>
    <t>121000</t>
  </si>
  <si>
    <t>STUDENT DINING</t>
  </si>
  <si>
    <t>111E</t>
  </si>
  <si>
    <t>VENDING MACHINE</t>
  </si>
  <si>
    <t>STUDENT BAR ASS</t>
  </si>
  <si>
    <t>MOOT COURT</t>
  </si>
  <si>
    <t>JURY</t>
  </si>
  <si>
    <t>JUDGE</t>
  </si>
  <si>
    <t>STUDENT BAR AS.</t>
  </si>
  <si>
    <t xml:space="preserve">STUDY </t>
  </si>
  <si>
    <t>LIBRARY STACKS</t>
  </si>
  <si>
    <t>REPAIR</t>
  </si>
  <si>
    <t>O.B.A.</t>
  </si>
  <si>
    <t>LOAD</t>
  </si>
  <si>
    <t>ELEV. EQUIPMENT</t>
  </si>
  <si>
    <t>123000</t>
  </si>
  <si>
    <t>RARE BOOKS</t>
  </si>
  <si>
    <t>200C</t>
  </si>
  <si>
    <t>200D</t>
  </si>
  <si>
    <t>LAW REVIEW</t>
  </si>
  <si>
    <t>202C</t>
  </si>
  <si>
    <t>MICROFILM</t>
  </si>
  <si>
    <t xml:space="preserve">REFERENCE   </t>
  </si>
  <si>
    <t>INFO. ACCESS</t>
  </si>
  <si>
    <t>RESERVE BOOKS</t>
  </si>
  <si>
    <t>TECH. SERVICE</t>
  </si>
  <si>
    <t>PANTRY</t>
  </si>
  <si>
    <t>CLINIC OFFICE</t>
  </si>
  <si>
    <t>JUDGE'S OFFICE</t>
  </si>
  <si>
    <t>COATROOM</t>
  </si>
  <si>
    <t>CAREER SERVICES</t>
  </si>
  <si>
    <t>268B</t>
  </si>
  <si>
    <t>LAW OFFICE</t>
  </si>
  <si>
    <t>278A</t>
  </si>
  <si>
    <t>LEC</t>
  </si>
  <si>
    <t>RECEPT./PUBLIC</t>
  </si>
  <si>
    <t>CHAIRMAN OFFICE</t>
  </si>
  <si>
    <t>101C</t>
  </si>
  <si>
    <t>CI/PROJECTION</t>
  </si>
  <si>
    <t>LOWER LOBBY</t>
  </si>
  <si>
    <t>SLIDE ROOM</t>
  </si>
  <si>
    <t>NEGATIVE ROOM</t>
  </si>
  <si>
    <t>DARKROOM</t>
  </si>
  <si>
    <t>C.M. ROOM</t>
  </si>
  <si>
    <t>FINISHING ROOM</t>
  </si>
  <si>
    <t>COLOR DARKROOM</t>
  </si>
  <si>
    <t>THESIS DARKROOM</t>
  </si>
  <si>
    <t>NON-SILVER DARK</t>
  </si>
  <si>
    <t>DIMMER ROOM</t>
  </si>
  <si>
    <t>COUNTERWEIGHT</t>
  </si>
  <si>
    <t>COSTUME SHOP</t>
  </si>
  <si>
    <t>DRAPE SHOP</t>
  </si>
  <si>
    <t>PIANO STORAGE</t>
  </si>
  <si>
    <t>ORCHESTRA PIT</t>
  </si>
  <si>
    <t>THEATER</t>
  </si>
  <si>
    <t>BOX OFFICE</t>
  </si>
  <si>
    <t>GALLERY</t>
  </si>
  <si>
    <t>PHOTO STUDIO</t>
  </si>
  <si>
    <t>CHORAL REHEARSL</t>
  </si>
  <si>
    <t>PRACTICE ROOM</t>
  </si>
  <si>
    <t>MUSIC OFFICE</t>
  </si>
  <si>
    <t>PIANO LAB</t>
  </si>
  <si>
    <t>212C</t>
  </si>
  <si>
    <t>INSTRUM. REHEAR</t>
  </si>
  <si>
    <t>CLASSROOM 3</t>
  </si>
  <si>
    <t>CLASSROOM 2</t>
  </si>
  <si>
    <t>COMPUTER/CONTROL RM.</t>
  </si>
  <si>
    <t>CLASSROOM 1</t>
  </si>
  <si>
    <t>INSTRUM. STORAG</t>
  </si>
  <si>
    <t>PROP SHOP</t>
  </si>
  <si>
    <t>B.M. OFFICE</t>
  </si>
  <si>
    <t>GREEN ROOM</t>
  </si>
  <si>
    <t>237A</t>
  </si>
  <si>
    <t>237B</t>
  </si>
  <si>
    <t>238A</t>
  </si>
  <si>
    <t>238B</t>
  </si>
  <si>
    <t>ACTING CLASSRM.</t>
  </si>
  <si>
    <t>250A</t>
  </si>
  <si>
    <t>DANCE STUDIO</t>
  </si>
  <si>
    <t>253B</t>
  </si>
  <si>
    <t>253C</t>
  </si>
  <si>
    <t>CONTROL ROOM</t>
  </si>
  <si>
    <t>BALCONY</t>
  </si>
  <si>
    <t>PAINTING STUDIO</t>
  </si>
  <si>
    <t>PRINT STUDIO</t>
  </si>
  <si>
    <t>FACULTY STUDIO</t>
  </si>
  <si>
    <t>ACID ROOM</t>
  </si>
  <si>
    <t>SENIOR ART ROOM</t>
  </si>
  <si>
    <t>SPRAY BOOTH</t>
  </si>
  <si>
    <t>ART FUNDAMENTAL</t>
  </si>
  <si>
    <t>LIGHT STORAGE</t>
  </si>
  <si>
    <t>STILL LIFE</t>
  </si>
  <si>
    <t>SCULPTURE ROOM</t>
  </si>
  <si>
    <t>TANK STORAGE</t>
  </si>
  <si>
    <t>THESIS ROOM</t>
  </si>
  <si>
    <t>WHEEL ROOM</t>
  </si>
  <si>
    <t>CLAY ROOM</t>
  </si>
  <si>
    <t>KILN AREA</t>
  </si>
  <si>
    <t>GLAZE ROOM</t>
  </si>
  <si>
    <t>LINN</t>
  </si>
  <si>
    <t>MH</t>
  </si>
  <si>
    <t>RECEPTION AREA</t>
  </si>
  <si>
    <t>CONF. ROOM</t>
  </si>
  <si>
    <t>SCULPTURE AREA</t>
  </si>
  <si>
    <t>ELECT. VAULT</t>
  </si>
  <si>
    <t>SCULPTURE SHOP</t>
  </si>
  <si>
    <t>MG</t>
  </si>
  <si>
    <t>BO6</t>
  </si>
  <si>
    <t>BO6D</t>
  </si>
  <si>
    <t>HEALTH RECORDS</t>
  </si>
  <si>
    <t>COMM. HUB</t>
  </si>
  <si>
    <t>B12B</t>
  </si>
  <si>
    <t>TRASH</t>
  </si>
  <si>
    <t>ENVIRONMENTAL SER.</t>
  </si>
  <si>
    <t>B25A</t>
  </si>
  <si>
    <t>Harper Center</t>
  </si>
  <si>
    <t>Kellom Knolls</t>
  </si>
  <si>
    <t>COFFEE SHOP</t>
  </si>
  <si>
    <t>B26A</t>
  </si>
  <si>
    <t>101D</t>
  </si>
  <si>
    <t>101E</t>
  </si>
  <si>
    <t>101F</t>
  </si>
  <si>
    <t>DIR. LIV. RM</t>
  </si>
  <si>
    <t>DIR. BEDROOM</t>
  </si>
  <si>
    <t>DIR. TOILET</t>
  </si>
  <si>
    <t>DIR. KITCHEN</t>
  </si>
  <si>
    <t>DIR. LAUNDRY</t>
  </si>
  <si>
    <t>102G</t>
  </si>
  <si>
    <t>A.R.D. LIVING ROOM</t>
  </si>
  <si>
    <t>A.R.D. BEDROOM</t>
  </si>
  <si>
    <t>A.R.D. TOILET</t>
  </si>
  <si>
    <t>A.R.D. KITCHEN</t>
  </si>
  <si>
    <t>A.R.D. CLOSET</t>
  </si>
  <si>
    <t>104E</t>
  </si>
  <si>
    <t>PRIVATE BEDROOM</t>
  </si>
  <si>
    <t>A.R.D. OFFICE</t>
  </si>
  <si>
    <t>R.D. OFFICE</t>
  </si>
  <si>
    <t>ADA LIVING ROOM</t>
  </si>
  <si>
    <t>ADA BEDROOM</t>
  </si>
  <si>
    <t>ADA BATHROOM</t>
  </si>
  <si>
    <t>120C</t>
  </si>
  <si>
    <t>ADA CLOSET</t>
  </si>
  <si>
    <t>CHAPLAIN LIV. RM.</t>
  </si>
  <si>
    <t>121A</t>
  </si>
  <si>
    <t>CHAPLAIN BED RM.</t>
  </si>
  <si>
    <t>121B</t>
  </si>
  <si>
    <t>121C</t>
  </si>
  <si>
    <t>121D</t>
  </si>
  <si>
    <t>121E</t>
  </si>
  <si>
    <t>121F</t>
  </si>
  <si>
    <t>121G</t>
  </si>
  <si>
    <t>123D</t>
  </si>
  <si>
    <t>123E</t>
  </si>
  <si>
    <t>Building Totals</t>
  </si>
  <si>
    <t>REST ROOM</t>
  </si>
  <si>
    <t>DATA/COM</t>
  </si>
  <si>
    <t xml:space="preserve">SERVICE </t>
  </si>
  <si>
    <t>INACTIVE</t>
  </si>
  <si>
    <t>G22A</t>
  </si>
  <si>
    <t>G23A</t>
  </si>
  <si>
    <t>G49A</t>
  </si>
  <si>
    <t>123F</t>
  </si>
  <si>
    <t>124C</t>
  </si>
  <si>
    <t>124D</t>
  </si>
  <si>
    <t>124E</t>
  </si>
  <si>
    <t>124F</t>
  </si>
  <si>
    <t>125D</t>
  </si>
  <si>
    <t>125E</t>
  </si>
  <si>
    <t>125F</t>
  </si>
  <si>
    <t>126B</t>
  </si>
  <si>
    <t>126C</t>
  </si>
  <si>
    <t>126D</t>
  </si>
  <si>
    <t>126E</t>
  </si>
  <si>
    <t>126F</t>
  </si>
  <si>
    <t>127D</t>
  </si>
  <si>
    <t>127E</t>
  </si>
  <si>
    <t>127F</t>
  </si>
  <si>
    <t>128B</t>
  </si>
  <si>
    <t>128C</t>
  </si>
  <si>
    <t>128D</t>
  </si>
  <si>
    <t>128E</t>
  </si>
  <si>
    <t>128F</t>
  </si>
  <si>
    <t>201D</t>
  </si>
  <si>
    <t>201E</t>
  </si>
  <si>
    <t>201F</t>
  </si>
  <si>
    <t>202D</t>
  </si>
  <si>
    <t>202E</t>
  </si>
  <si>
    <t>202F</t>
  </si>
  <si>
    <t>203E</t>
  </si>
  <si>
    <t>203F</t>
  </si>
  <si>
    <t>204C</t>
  </si>
  <si>
    <t>204D</t>
  </si>
  <si>
    <t>204E</t>
  </si>
  <si>
    <t>204F</t>
  </si>
  <si>
    <t>206D</t>
  </si>
  <si>
    <t>206E</t>
  </si>
  <si>
    <t>206F</t>
  </si>
  <si>
    <t>207C</t>
  </si>
  <si>
    <t>207D</t>
  </si>
  <si>
    <t>207E</t>
  </si>
  <si>
    <t>207F</t>
  </si>
  <si>
    <t>ELECTRIC</t>
  </si>
  <si>
    <t>ADA LIVING</t>
  </si>
  <si>
    <t>RESIDENT ROOM</t>
  </si>
  <si>
    <t>221B</t>
  </si>
  <si>
    <t>221C</t>
  </si>
  <si>
    <t>221D</t>
  </si>
  <si>
    <t>221E</t>
  </si>
  <si>
    <t>221F</t>
  </si>
  <si>
    <t>222A</t>
  </si>
  <si>
    <t>223A</t>
  </si>
  <si>
    <t>223B</t>
  </si>
  <si>
    <t>223C</t>
  </si>
  <si>
    <t>223D</t>
  </si>
  <si>
    <t>223E</t>
  </si>
  <si>
    <t>223F</t>
  </si>
  <si>
    <t>224C</t>
  </si>
  <si>
    <t>224D</t>
  </si>
  <si>
    <t>224E</t>
  </si>
  <si>
    <t>224F</t>
  </si>
  <si>
    <t>225B</t>
  </si>
  <si>
    <t>225C</t>
  </si>
  <si>
    <t>225D</t>
  </si>
  <si>
    <t>225E</t>
  </si>
  <si>
    <t>225F</t>
  </si>
  <si>
    <t>226C</t>
  </si>
  <si>
    <t>226D</t>
  </si>
  <si>
    <t>227D</t>
  </si>
  <si>
    <t>227E</t>
  </si>
  <si>
    <t>227F</t>
  </si>
  <si>
    <t>228B</t>
  </si>
  <si>
    <t>228C</t>
  </si>
  <si>
    <t>228D</t>
  </si>
  <si>
    <t>228E</t>
  </si>
  <si>
    <t>228F</t>
  </si>
  <si>
    <t>301D</t>
  </si>
  <si>
    <t>301E</t>
  </si>
  <si>
    <t>301F</t>
  </si>
  <si>
    <t>302C</t>
  </si>
  <si>
    <t>302D</t>
  </si>
  <si>
    <t>302E</t>
  </si>
  <si>
    <t>302F</t>
  </si>
  <si>
    <t>303E</t>
  </si>
  <si>
    <t>303F</t>
  </si>
  <si>
    <t>304E</t>
  </si>
  <si>
    <t>304F</t>
  </si>
  <si>
    <t>G13A</t>
  </si>
  <si>
    <t>COUNSELING</t>
  </si>
  <si>
    <t>305C</t>
  </si>
  <si>
    <t>305D</t>
  </si>
  <si>
    <t>305E</t>
  </si>
  <si>
    <t>305F</t>
  </si>
  <si>
    <t>307C</t>
  </si>
  <si>
    <t>307D</t>
  </si>
  <si>
    <t>307E</t>
  </si>
  <si>
    <t>307F</t>
  </si>
  <si>
    <t>310B</t>
  </si>
  <si>
    <t>321C</t>
  </si>
  <si>
    <t>321D</t>
  </si>
  <si>
    <t>Mens Baseball locker</t>
  </si>
  <si>
    <t>Mens Soccer locker</t>
  </si>
  <si>
    <t>Visitor locker room</t>
  </si>
  <si>
    <t>Visitor Restroom</t>
  </si>
  <si>
    <t>Locker Vestibule</t>
  </si>
  <si>
    <t>Womens Soccer Locker</t>
  </si>
  <si>
    <t>Womens Softball Locker</t>
  </si>
  <si>
    <t>Athletic Training</t>
  </si>
  <si>
    <t>Hydro-Training Room</t>
  </si>
  <si>
    <t>Trainer Office</t>
  </si>
  <si>
    <t>Elevator Vestibule</t>
  </si>
  <si>
    <t>Fire/Water Entry</t>
  </si>
  <si>
    <t>Gymnasium</t>
  </si>
  <si>
    <t>Large Meeting Room</t>
  </si>
  <si>
    <t>Video Office</t>
  </si>
  <si>
    <t>Video Storage</t>
  </si>
  <si>
    <t>Break/work Room</t>
  </si>
  <si>
    <t>AMP Closet</t>
  </si>
  <si>
    <t>SID Average Office</t>
  </si>
  <si>
    <t>Baseball Head Coach</t>
  </si>
  <si>
    <t>Baseball Asst Coach</t>
  </si>
  <si>
    <t>Baseball/Softball Asst</t>
  </si>
  <si>
    <t>Softball Asst Coach</t>
  </si>
  <si>
    <t>Softball Head Coach</t>
  </si>
  <si>
    <t>321E</t>
  </si>
  <si>
    <t>321F</t>
  </si>
  <si>
    <t>322A</t>
  </si>
  <si>
    <t>323C</t>
  </si>
  <si>
    <t>323D</t>
  </si>
  <si>
    <t>323E</t>
  </si>
  <si>
    <t>323F</t>
  </si>
  <si>
    <t>324C</t>
  </si>
  <si>
    <t>324D</t>
  </si>
  <si>
    <t>324E</t>
  </si>
  <si>
    <t>324F</t>
  </si>
  <si>
    <t>325B</t>
  </si>
  <si>
    <t>325C</t>
  </si>
  <si>
    <t>325D</t>
  </si>
  <si>
    <t>325E</t>
  </si>
  <si>
    <t>325F</t>
  </si>
  <si>
    <t>326A</t>
  </si>
  <si>
    <t>326B</t>
  </si>
  <si>
    <t>326C</t>
  </si>
  <si>
    <t>326D</t>
  </si>
  <si>
    <t>326E</t>
  </si>
  <si>
    <t>326F</t>
  </si>
  <si>
    <t>327A</t>
  </si>
  <si>
    <t>327B</t>
  </si>
  <si>
    <t>327D</t>
  </si>
  <si>
    <t>327E</t>
  </si>
  <si>
    <t>327F</t>
  </si>
  <si>
    <t>328A</t>
  </si>
  <si>
    <t>328B</t>
  </si>
  <si>
    <t>328C</t>
  </si>
  <si>
    <t>328D</t>
  </si>
  <si>
    <t>328E</t>
  </si>
  <si>
    <t>328F</t>
  </si>
  <si>
    <t>401D</t>
  </si>
  <si>
    <t>401E</t>
  </si>
  <si>
    <t>401F</t>
  </si>
  <si>
    <t>402C</t>
  </si>
  <si>
    <t>402D</t>
  </si>
  <si>
    <t>402E</t>
  </si>
  <si>
    <t>402F</t>
  </si>
  <si>
    <t>403C</t>
  </si>
  <si>
    <t>403D</t>
  </si>
  <si>
    <t>403E</t>
  </si>
  <si>
    <t>403F</t>
  </si>
  <si>
    <t>404B</t>
  </si>
  <si>
    <t>T.V. LOUNGE</t>
  </si>
  <si>
    <t>404C</t>
  </si>
  <si>
    <t>404D</t>
  </si>
  <si>
    <t>404E</t>
  </si>
  <si>
    <t>404F</t>
  </si>
  <si>
    <t>405B</t>
  </si>
  <si>
    <t>405C</t>
  </si>
  <si>
    <t>405D</t>
  </si>
  <si>
    <t>405E</t>
  </si>
  <si>
    <t>405F</t>
  </si>
  <si>
    <t>406D</t>
  </si>
  <si>
    <t>406E</t>
  </si>
  <si>
    <t>406F</t>
  </si>
  <si>
    <t>407C</t>
  </si>
  <si>
    <t>407D</t>
  </si>
  <si>
    <t>407E</t>
  </si>
  <si>
    <t>407F</t>
  </si>
  <si>
    <t>410B</t>
  </si>
  <si>
    <t>421A</t>
  </si>
  <si>
    <t>421B</t>
  </si>
  <si>
    <t>421C</t>
  </si>
  <si>
    <t>421D</t>
  </si>
  <si>
    <t>421E</t>
  </si>
  <si>
    <t>421F</t>
  </si>
  <si>
    <t>422A</t>
  </si>
  <si>
    <t>423A</t>
  </si>
  <si>
    <t>423B</t>
  </si>
  <si>
    <t>423C</t>
  </si>
  <si>
    <t>423D</t>
  </si>
  <si>
    <t>423E</t>
  </si>
  <si>
    <t>423F</t>
  </si>
  <si>
    <t>424B</t>
  </si>
  <si>
    <t>424C</t>
  </si>
  <si>
    <t>424D</t>
  </si>
  <si>
    <t>424E</t>
  </si>
  <si>
    <t>424F</t>
  </si>
  <si>
    <t>425C</t>
  </si>
  <si>
    <t>425D</t>
  </si>
  <si>
    <t>425E</t>
  </si>
  <si>
    <t>425F</t>
  </si>
  <si>
    <t>426C</t>
  </si>
  <si>
    <t>426D</t>
  </si>
  <si>
    <t>426E</t>
  </si>
  <si>
    <t>426F</t>
  </si>
  <si>
    <t>427A</t>
  </si>
  <si>
    <t>B04A</t>
  </si>
  <si>
    <t>B04B</t>
  </si>
  <si>
    <t>COBA</t>
  </si>
  <si>
    <t>PHARMACY LAB</t>
  </si>
  <si>
    <t>COMMONS</t>
  </si>
  <si>
    <t>B07D</t>
  </si>
  <si>
    <t>DATA ROOM</t>
  </si>
  <si>
    <t>TEACHING LAB</t>
  </si>
  <si>
    <t>CONSULTING ROOM</t>
  </si>
  <si>
    <t>SIMULATION LAB</t>
  </si>
  <si>
    <t>B16A</t>
  </si>
  <si>
    <t>B16B</t>
  </si>
  <si>
    <t>B16C</t>
  </si>
  <si>
    <t>GROUP ROOM</t>
  </si>
  <si>
    <t>B20A</t>
  </si>
  <si>
    <t>B20B</t>
  </si>
  <si>
    <t>B20C</t>
  </si>
  <si>
    <t>FIRE/STAIR ENTRY</t>
  </si>
  <si>
    <t>number not used</t>
  </si>
  <si>
    <t>?????</t>
  </si>
  <si>
    <t>427B</t>
  </si>
  <si>
    <t>427C</t>
  </si>
  <si>
    <t>427D</t>
  </si>
  <si>
    <t>427E</t>
  </si>
  <si>
    <t>427F</t>
  </si>
  <si>
    <t>428A</t>
  </si>
  <si>
    <t>428B</t>
  </si>
  <si>
    <t>428C</t>
  </si>
  <si>
    <t>428D</t>
  </si>
  <si>
    <t>428E</t>
  </si>
  <si>
    <t>428F</t>
  </si>
  <si>
    <t>501C</t>
  </si>
  <si>
    <t>501D</t>
  </si>
  <si>
    <t>501E</t>
  </si>
  <si>
    <t>501F</t>
  </si>
  <si>
    <t>502C</t>
  </si>
  <si>
    <t>502D</t>
  </si>
  <si>
    <t>502E</t>
  </si>
  <si>
    <t>502F</t>
  </si>
  <si>
    <t>503C</t>
  </si>
  <si>
    <t>503D</t>
  </si>
  <si>
    <t>503E</t>
  </si>
  <si>
    <t>503F</t>
  </si>
  <si>
    <t>504B</t>
  </si>
  <si>
    <t>504C</t>
  </si>
  <si>
    <t>504D</t>
  </si>
  <si>
    <t>504E</t>
  </si>
  <si>
    <t>504F</t>
  </si>
  <si>
    <t>505C</t>
  </si>
  <si>
    <t>505D</t>
  </si>
  <si>
    <t>505E</t>
  </si>
  <si>
    <t>505F</t>
  </si>
  <si>
    <t>506B</t>
  </si>
  <si>
    <t>506C</t>
  </si>
  <si>
    <t>506D</t>
  </si>
  <si>
    <t>506E</t>
  </si>
  <si>
    <t>506F</t>
  </si>
  <si>
    <t>507C</t>
  </si>
  <si>
    <t>507D</t>
  </si>
  <si>
    <t>507E</t>
  </si>
  <si>
    <t>507F</t>
  </si>
  <si>
    <t>509A</t>
  </si>
  <si>
    <t>510A</t>
  </si>
  <si>
    <t>510B</t>
  </si>
  <si>
    <t>512A</t>
  </si>
  <si>
    <t>521B</t>
  </si>
  <si>
    <t>521C</t>
  </si>
  <si>
    <t>521D</t>
  </si>
  <si>
    <t>BUILDING</t>
  </si>
  <si>
    <t>NET SF</t>
  </si>
  <si>
    <t>GROSS SF</t>
  </si>
  <si>
    <t>B.I.C</t>
  </si>
  <si>
    <t>Boyne</t>
  </si>
  <si>
    <t>Cardiac</t>
  </si>
  <si>
    <t>Criss I</t>
  </si>
  <si>
    <t>Eppley</t>
  </si>
  <si>
    <t>Hixson-Lied</t>
  </si>
  <si>
    <t>H.P.E</t>
  </si>
  <si>
    <t>Ignatius</t>
  </si>
  <si>
    <t>KFC</t>
  </si>
  <si>
    <t>Jelinek</t>
  </si>
  <si>
    <t>Kitty Gaughan</t>
  </si>
  <si>
    <t>Labaj</t>
  </si>
  <si>
    <t xml:space="preserve">Lied </t>
  </si>
  <si>
    <t>Linn</t>
  </si>
  <si>
    <t>Markoe</t>
  </si>
  <si>
    <t>Pittman</t>
  </si>
  <si>
    <t xml:space="preserve">Rigge </t>
  </si>
  <si>
    <t>Student Center</t>
  </si>
  <si>
    <t>Law</t>
  </si>
  <si>
    <t>Net Area</t>
  </si>
  <si>
    <t>Alumni-Library</t>
  </si>
  <si>
    <t>Becker</t>
  </si>
  <si>
    <t>521E</t>
  </si>
  <si>
    <t>521F</t>
  </si>
  <si>
    <t>ELEVB</t>
  </si>
  <si>
    <t>523B</t>
  </si>
  <si>
    <t>523C</t>
  </si>
  <si>
    <t>523D</t>
  </si>
  <si>
    <t>523E</t>
  </si>
  <si>
    <t>523F</t>
  </si>
  <si>
    <t>524B</t>
  </si>
  <si>
    <t>524C</t>
  </si>
  <si>
    <t>524D</t>
  </si>
  <si>
    <t>524E</t>
  </si>
  <si>
    <t>524F</t>
  </si>
  <si>
    <t>525B</t>
  </si>
  <si>
    <t>525C</t>
  </si>
  <si>
    <t>525D</t>
  </si>
  <si>
    <t>525E</t>
  </si>
  <si>
    <t>525F</t>
  </si>
  <si>
    <t>526A</t>
  </si>
  <si>
    <t>526B</t>
  </si>
  <si>
    <t>526C</t>
  </si>
  <si>
    <t>526D</t>
  </si>
  <si>
    <t>526E</t>
  </si>
  <si>
    <t>526F</t>
  </si>
  <si>
    <t>527A</t>
  </si>
  <si>
    <t>527B</t>
  </si>
  <si>
    <t>527C</t>
  </si>
  <si>
    <t>527D</t>
  </si>
  <si>
    <t>527E</t>
  </si>
  <si>
    <t>527F</t>
  </si>
  <si>
    <t>528A</t>
  </si>
  <si>
    <t>528B</t>
  </si>
  <si>
    <t>528C</t>
  </si>
  <si>
    <t>528D</t>
  </si>
  <si>
    <t>528E</t>
  </si>
  <si>
    <t>528F</t>
  </si>
  <si>
    <t>MB</t>
  </si>
  <si>
    <t>PIT</t>
  </si>
  <si>
    <t>Recption</t>
  </si>
  <si>
    <t>Library</t>
  </si>
  <si>
    <t>Storage</t>
  </si>
  <si>
    <t>Office</t>
  </si>
  <si>
    <t>Corridor</t>
  </si>
  <si>
    <t>Classroom</t>
  </si>
  <si>
    <t>Men</t>
  </si>
  <si>
    <t>Women</t>
  </si>
  <si>
    <t>Restroom</t>
  </si>
  <si>
    <t>RIG</t>
  </si>
  <si>
    <t>108A</t>
  </si>
  <si>
    <t>109C</t>
  </si>
  <si>
    <t>211000</t>
  </si>
  <si>
    <t>115E</t>
  </si>
  <si>
    <t>115F</t>
  </si>
  <si>
    <t>COATS</t>
  </si>
  <si>
    <t>204000</t>
  </si>
  <si>
    <t>BALANCE ROOM</t>
  </si>
  <si>
    <t>GLASS FAB. SHOP</t>
  </si>
  <si>
    <t>ANIMAL BEHAVIOR</t>
  </si>
  <si>
    <t>511B</t>
  </si>
  <si>
    <t>215000</t>
  </si>
  <si>
    <t>G01A</t>
  </si>
  <si>
    <t>G25</t>
  </si>
  <si>
    <t>G29</t>
  </si>
  <si>
    <t>G33</t>
  </si>
  <si>
    <t>G35A</t>
  </si>
  <si>
    <t>G39</t>
  </si>
  <si>
    <t>ACID STORAGE</t>
  </si>
  <si>
    <t>INFLAM STORAGE</t>
  </si>
  <si>
    <t>G40</t>
  </si>
  <si>
    <t>G41</t>
  </si>
  <si>
    <t>MACHINE SHOP</t>
  </si>
  <si>
    <t>X-RAY LAB</t>
  </si>
  <si>
    <t>1ELL</t>
  </si>
  <si>
    <t>2SL</t>
  </si>
  <si>
    <t>P3</t>
  </si>
  <si>
    <t>PS4</t>
  </si>
  <si>
    <t>ROTC</t>
  </si>
  <si>
    <t>COPYROOM</t>
  </si>
  <si>
    <t>DIRECTORS OFFIC</t>
  </si>
  <si>
    <t>PHOTO-LAB</t>
  </si>
  <si>
    <t>ARMORY EQUIP.</t>
  </si>
  <si>
    <t>SC</t>
  </si>
  <si>
    <t>MEETING 1</t>
  </si>
  <si>
    <t>MEETING 2</t>
  </si>
  <si>
    <t>SBG RECEPTION</t>
  </si>
  <si>
    <t>SBG OFFICES</t>
  </si>
  <si>
    <t>SBG PRESIDENT</t>
  </si>
  <si>
    <t>SBG OFFICE</t>
  </si>
  <si>
    <t>SBG WORK AREA</t>
  </si>
  <si>
    <t>SECRETARIES</t>
  </si>
  <si>
    <t>CREDIT UNION</t>
  </si>
  <si>
    <t>CONFERENCE 1</t>
  </si>
  <si>
    <t>CONFERENCE 2</t>
  </si>
  <si>
    <t>EVENTS</t>
  </si>
  <si>
    <t>LOUNGE AREA</t>
  </si>
  <si>
    <t>STUDENT SERVICE</t>
  </si>
  <si>
    <t>MEETING/BANQUET</t>
  </si>
  <si>
    <t>G11B</t>
  </si>
  <si>
    <t>SERVICE KITCHEN</t>
  </si>
  <si>
    <t>G19A</t>
  </si>
  <si>
    <t>VARIABLE FOOD/G</t>
  </si>
  <si>
    <t>000030</t>
  </si>
  <si>
    <t>COOKING</t>
  </si>
  <si>
    <t>REFRIGERATOR</t>
  </si>
  <si>
    <t>DISHWASHING</t>
  </si>
  <si>
    <t>G38</t>
  </si>
  <si>
    <t>G42</t>
  </si>
  <si>
    <t>G43</t>
  </si>
  <si>
    <t>FOOD</t>
  </si>
  <si>
    <t>G44</t>
  </si>
  <si>
    <t>PATHOLOGY LAB</t>
  </si>
  <si>
    <t>G45</t>
  </si>
  <si>
    <t>G46</t>
  </si>
  <si>
    <t>G47</t>
  </si>
  <si>
    <t>G48</t>
  </si>
  <si>
    <t>G49</t>
  </si>
  <si>
    <t>G50</t>
  </si>
  <si>
    <t>G51</t>
  </si>
  <si>
    <t>G51A</t>
  </si>
  <si>
    <t>G52</t>
  </si>
  <si>
    <t>G53</t>
  </si>
  <si>
    <t>STJ</t>
  </si>
  <si>
    <t>MAIN CHAPEL</t>
  </si>
  <si>
    <t>100E</t>
  </si>
  <si>
    <t>SANCTUARY</t>
  </si>
  <si>
    <t>MARTYRS CHAPEL</t>
  </si>
  <si>
    <t>MUSIC ROOM</t>
  </si>
  <si>
    <t>CUSTODIAL SERVICES</t>
  </si>
  <si>
    <t>SACRISITY</t>
  </si>
  <si>
    <t>MINISTRY OFFICE</t>
  </si>
  <si>
    <t>PASTORS OFFICE</t>
  </si>
  <si>
    <t>CHOIR</t>
  </si>
  <si>
    <t>AIR PUMP</t>
  </si>
  <si>
    <t>MARTYR CHAPEL</t>
  </si>
  <si>
    <t>STAGE AREA</t>
  </si>
  <si>
    <t>SH</t>
  </si>
  <si>
    <t>MECHANICAL PENT</t>
  </si>
  <si>
    <t>509130</t>
  </si>
  <si>
    <t>CHAPLAIN LIVING</t>
  </si>
  <si>
    <t>CHAPLAIN KITCHEN</t>
  </si>
  <si>
    <t>CHAPLAIN BEDROOM</t>
  </si>
  <si>
    <t>CHAPLAIN BATHROOM</t>
  </si>
  <si>
    <t>PASSAGE</t>
  </si>
  <si>
    <t>GAMES/VENDING</t>
  </si>
  <si>
    <t>E.C.S.</t>
  </si>
  <si>
    <t>R.A. OFFICE</t>
  </si>
  <si>
    <t>ASST. R.D. OFFICE</t>
  </si>
  <si>
    <t>FRONT DESK</t>
  </si>
  <si>
    <t>COMPUTERS</t>
  </si>
  <si>
    <t>STUDENT GOV.</t>
  </si>
  <si>
    <t>R.D. KITCHEN/LIVING</t>
  </si>
  <si>
    <t>R.D. BEDROOM</t>
  </si>
  <si>
    <t>131D</t>
  </si>
  <si>
    <t>SEC. / RECP.</t>
  </si>
  <si>
    <t>VANITY</t>
  </si>
  <si>
    <t>R.A. LIVING RM.</t>
  </si>
  <si>
    <t>R.A. BEDROOM</t>
  </si>
  <si>
    <t xml:space="preserve">207C </t>
  </si>
  <si>
    <t>209B</t>
  </si>
  <si>
    <t>209C</t>
  </si>
  <si>
    <t>210C</t>
  </si>
  <si>
    <t>214C</t>
  </si>
  <si>
    <t>216B</t>
  </si>
  <si>
    <t>216C</t>
  </si>
  <si>
    <t>217B</t>
  </si>
  <si>
    <t>217C</t>
  </si>
  <si>
    <t>219B</t>
  </si>
  <si>
    <t>219C</t>
  </si>
  <si>
    <t>222C</t>
  </si>
  <si>
    <t>229B</t>
  </si>
  <si>
    <t>229C</t>
  </si>
  <si>
    <t>230B</t>
  </si>
  <si>
    <t>230C</t>
  </si>
  <si>
    <t>ELEC.</t>
  </si>
  <si>
    <t>309B</t>
  </si>
  <si>
    <t>309C</t>
  </si>
  <si>
    <t>310C</t>
  </si>
  <si>
    <t>311C</t>
  </si>
  <si>
    <t>312C</t>
  </si>
  <si>
    <t>316B</t>
  </si>
  <si>
    <t>316C</t>
  </si>
  <si>
    <t>317B</t>
  </si>
  <si>
    <t>317C</t>
  </si>
  <si>
    <t>318C</t>
  </si>
  <si>
    <t>319B</t>
  </si>
  <si>
    <t>319C</t>
  </si>
  <si>
    <t>209130</t>
  </si>
  <si>
    <t>320C</t>
  </si>
  <si>
    <t>322B</t>
  </si>
  <si>
    <t>322C</t>
  </si>
  <si>
    <t>408C</t>
  </si>
  <si>
    <t>410C</t>
  </si>
  <si>
    <t>412C</t>
  </si>
  <si>
    <t>413A</t>
  </si>
  <si>
    <t>414B</t>
  </si>
  <si>
    <t>414C</t>
  </si>
  <si>
    <t>416B</t>
  </si>
  <si>
    <t>416C</t>
  </si>
  <si>
    <t>417B</t>
  </si>
  <si>
    <t>417C</t>
  </si>
  <si>
    <t>418C</t>
  </si>
  <si>
    <t>419B</t>
  </si>
  <si>
    <t>419C</t>
  </si>
  <si>
    <t>420B</t>
  </si>
  <si>
    <t>420C</t>
  </si>
  <si>
    <t>422B</t>
  </si>
  <si>
    <t>422C</t>
  </si>
  <si>
    <t>430C</t>
  </si>
  <si>
    <t>508C</t>
  </si>
  <si>
    <t>509B</t>
  </si>
  <si>
    <t>509C</t>
  </si>
  <si>
    <t>510C</t>
  </si>
  <si>
    <t>511C</t>
  </si>
  <si>
    <t>512B</t>
  </si>
  <si>
    <t>512C</t>
  </si>
  <si>
    <t>514C</t>
  </si>
  <si>
    <t>516A</t>
  </si>
  <si>
    <t>516B</t>
  </si>
  <si>
    <t>516C</t>
  </si>
  <si>
    <t>517B</t>
  </si>
  <si>
    <t>517C</t>
  </si>
  <si>
    <t>518B</t>
  </si>
  <si>
    <t>518C</t>
  </si>
  <si>
    <t>519B</t>
  </si>
  <si>
    <t>519C</t>
  </si>
  <si>
    <t>520B</t>
  </si>
  <si>
    <t>520C</t>
  </si>
  <si>
    <t>522B</t>
  </si>
  <si>
    <t>522C</t>
  </si>
  <si>
    <t>529B</t>
  </si>
  <si>
    <t>CMA</t>
  </si>
  <si>
    <t xml:space="preserve">Shared </t>
  </si>
  <si>
    <t>UR</t>
  </si>
  <si>
    <t>Hardware Storage</t>
  </si>
  <si>
    <t>Shared</t>
  </si>
  <si>
    <t>LL01</t>
  </si>
  <si>
    <t>LL02</t>
  </si>
  <si>
    <t>LL03</t>
  </si>
  <si>
    <t>S2-LL</t>
  </si>
  <si>
    <t>Abandoned space</t>
  </si>
  <si>
    <t>Boiler room</t>
  </si>
  <si>
    <t>Ware</t>
  </si>
  <si>
    <t xml:space="preserve">Ware </t>
  </si>
  <si>
    <t>South Stairs</t>
  </si>
  <si>
    <t>S2-5</t>
  </si>
  <si>
    <t>North Stair</t>
  </si>
  <si>
    <t>E1-5</t>
  </si>
  <si>
    <t>Unoccupied space</t>
  </si>
  <si>
    <t>Shared = CMA &amp; University Relations</t>
  </si>
  <si>
    <t>CMA = Creighton Medical Associates</t>
  </si>
  <si>
    <t>UR = University Relations</t>
  </si>
  <si>
    <t>Fifth Floor Net S.F.</t>
  </si>
  <si>
    <t>LL Level Net S. F.</t>
  </si>
  <si>
    <t>529C</t>
  </si>
  <si>
    <t>530B</t>
  </si>
  <si>
    <t>530C</t>
  </si>
  <si>
    <t>Not Used</t>
  </si>
  <si>
    <t>601C</t>
  </si>
  <si>
    <t>602C</t>
  </si>
  <si>
    <t>603C</t>
  </si>
  <si>
    <t>604B</t>
  </si>
  <si>
    <t>604C</t>
  </si>
  <si>
    <t>605C</t>
  </si>
  <si>
    <t>606B</t>
  </si>
  <si>
    <t>606C</t>
  </si>
  <si>
    <t>607C</t>
  </si>
  <si>
    <t>608C</t>
  </si>
  <si>
    <t>609A</t>
  </si>
  <si>
    <t>609B</t>
  </si>
  <si>
    <t>609C</t>
  </si>
  <si>
    <t>610B</t>
  </si>
  <si>
    <t>610C</t>
  </si>
  <si>
    <t>611B</t>
  </si>
  <si>
    <t>611C</t>
  </si>
  <si>
    <t>612A</t>
  </si>
  <si>
    <t>612B</t>
  </si>
  <si>
    <t>612C</t>
  </si>
  <si>
    <t>613A</t>
  </si>
  <si>
    <t>614B</t>
  </si>
  <si>
    <t>614C</t>
  </si>
  <si>
    <t>616A</t>
  </si>
  <si>
    <t>616B</t>
  </si>
  <si>
    <t>616C</t>
  </si>
  <si>
    <t>617A</t>
  </si>
  <si>
    <t>617B</t>
  </si>
  <si>
    <t>617C</t>
  </si>
  <si>
    <t>618B</t>
  </si>
  <si>
    <t>618C</t>
  </si>
  <si>
    <t>619B</t>
  </si>
  <si>
    <t>619C</t>
  </si>
  <si>
    <t>620A</t>
  </si>
  <si>
    <t>620B</t>
  </si>
  <si>
    <t>620C</t>
  </si>
  <si>
    <t>621A</t>
  </si>
  <si>
    <t>621B</t>
  </si>
  <si>
    <t>621C</t>
  </si>
  <si>
    <t>622B</t>
  </si>
  <si>
    <t>622C</t>
  </si>
  <si>
    <t>623B</t>
  </si>
  <si>
    <t>623C</t>
  </si>
  <si>
    <t>624A</t>
  </si>
  <si>
    <t>624B</t>
  </si>
  <si>
    <t>624C</t>
  </si>
  <si>
    <t>625B</t>
  </si>
  <si>
    <t>625C</t>
  </si>
  <si>
    <t>626B</t>
  </si>
  <si>
    <t>626C</t>
  </si>
  <si>
    <t>627A</t>
  </si>
  <si>
    <t>627B</t>
  </si>
  <si>
    <t>627C</t>
  </si>
  <si>
    <t>628A</t>
  </si>
  <si>
    <t>628B</t>
  </si>
  <si>
    <t>628C</t>
  </si>
  <si>
    <t>629B</t>
  </si>
  <si>
    <t>629C</t>
  </si>
  <si>
    <t>630B</t>
  </si>
  <si>
    <t>630C</t>
  </si>
  <si>
    <t>701C</t>
  </si>
  <si>
    <t>702C</t>
  </si>
  <si>
    <t>703C</t>
  </si>
  <si>
    <t>704B</t>
  </si>
  <si>
    <t>704C</t>
  </si>
  <si>
    <t>705C</t>
  </si>
  <si>
    <t>706B</t>
  </si>
  <si>
    <t>werner</t>
  </si>
  <si>
    <t>706C</t>
  </si>
  <si>
    <t>707C</t>
  </si>
  <si>
    <t>708C</t>
  </si>
  <si>
    <t>709A</t>
  </si>
  <si>
    <t>709B</t>
  </si>
  <si>
    <t>709C</t>
  </si>
  <si>
    <t>710B</t>
  </si>
  <si>
    <t>710C</t>
  </si>
  <si>
    <t>711B</t>
  </si>
  <si>
    <t>711C</t>
  </si>
  <si>
    <t>712A</t>
  </si>
  <si>
    <t>712B</t>
  </si>
  <si>
    <t>712C</t>
  </si>
  <si>
    <t>713A</t>
  </si>
  <si>
    <t>714B</t>
  </si>
  <si>
    <t>714C</t>
  </si>
  <si>
    <t>KG</t>
  </si>
  <si>
    <t>UMPIRES</t>
  </si>
  <si>
    <t>BATTING AREA</t>
  </si>
  <si>
    <t>MENS LKR. ROOM</t>
  </si>
  <si>
    <t>TRAINER ROOM</t>
  </si>
  <si>
    <t>WOMENS LOCKER</t>
  </si>
  <si>
    <t>WOMENS SHOWER</t>
  </si>
  <si>
    <t>VIEWING/LOUNGE</t>
  </si>
  <si>
    <t>CORR.</t>
  </si>
  <si>
    <t>OPEN AREA</t>
  </si>
  <si>
    <t>716A</t>
  </si>
  <si>
    <t>716B</t>
  </si>
  <si>
    <t>716C</t>
  </si>
  <si>
    <t>717A</t>
  </si>
  <si>
    <t>717B</t>
  </si>
  <si>
    <t>717C</t>
  </si>
  <si>
    <t>718B</t>
  </si>
  <si>
    <t>718C</t>
  </si>
  <si>
    <t>719B</t>
  </si>
  <si>
    <t>719C</t>
  </si>
  <si>
    <t>720A</t>
  </si>
  <si>
    <t>720B</t>
  </si>
  <si>
    <t>720C</t>
  </si>
  <si>
    <t>721A</t>
  </si>
  <si>
    <t>721B</t>
  </si>
  <si>
    <t>721C</t>
  </si>
  <si>
    <t>722B</t>
  </si>
  <si>
    <t>722C</t>
  </si>
  <si>
    <t>723B</t>
  </si>
  <si>
    <t>723C</t>
  </si>
  <si>
    <t>724A</t>
  </si>
  <si>
    <t>724B</t>
  </si>
  <si>
    <t>724C</t>
  </si>
  <si>
    <t>725B</t>
  </si>
  <si>
    <t>725C</t>
  </si>
  <si>
    <t>726B</t>
  </si>
  <si>
    <t>726C</t>
  </si>
  <si>
    <t>727A</t>
  </si>
  <si>
    <t>727B</t>
  </si>
  <si>
    <t>727C</t>
  </si>
  <si>
    <t>728A</t>
  </si>
  <si>
    <t>728B</t>
  </si>
  <si>
    <t>728C</t>
  </si>
  <si>
    <t>729B</t>
  </si>
  <si>
    <t>729C</t>
  </si>
  <si>
    <t>730B</t>
  </si>
  <si>
    <t>730C</t>
  </si>
  <si>
    <t>801C</t>
  </si>
  <si>
    <t>802C</t>
  </si>
  <si>
    <t>803B</t>
  </si>
  <si>
    <t>803C</t>
  </si>
  <si>
    <t>804B</t>
  </si>
  <si>
    <t>804C</t>
  </si>
  <si>
    <t>805C</t>
  </si>
  <si>
    <t>806B</t>
  </si>
  <si>
    <t>806C</t>
  </si>
  <si>
    <t>807C</t>
  </si>
  <si>
    <t>808C</t>
  </si>
  <si>
    <t>809A</t>
  </si>
  <si>
    <t>809B</t>
  </si>
  <si>
    <t>809C</t>
  </si>
  <si>
    <t>810B</t>
  </si>
  <si>
    <t>810C</t>
  </si>
  <si>
    <t>811B</t>
  </si>
  <si>
    <t>811C</t>
  </si>
  <si>
    <t>812A</t>
  </si>
  <si>
    <t>812B</t>
  </si>
  <si>
    <t>812C</t>
  </si>
  <si>
    <t>813A</t>
  </si>
  <si>
    <t>814B</t>
  </si>
  <si>
    <t>814C</t>
  </si>
  <si>
    <t>816A</t>
  </si>
  <si>
    <t>816B</t>
  </si>
  <si>
    <t>816C</t>
  </si>
  <si>
    <t>817A</t>
  </si>
  <si>
    <t>817B</t>
  </si>
  <si>
    <t>817C</t>
  </si>
  <si>
    <t>818B</t>
  </si>
  <si>
    <t>818C</t>
  </si>
  <si>
    <t>819B</t>
  </si>
  <si>
    <t>819C</t>
  </si>
  <si>
    <t>820A</t>
  </si>
  <si>
    <t>820B</t>
  </si>
  <si>
    <t>820C</t>
  </si>
  <si>
    <t>821A</t>
  </si>
  <si>
    <t>821B</t>
  </si>
  <si>
    <t>821C</t>
  </si>
  <si>
    <t>822B</t>
  </si>
  <si>
    <t>822C</t>
  </si>
  <si>
    <t>823B</t>
  </si>
  <si>
    <t>823C</t>
  </si>
  <si>
    <t>824A</t>
  </si>
  <si>
    <t>824B</t>
  </si>
  <si>
    <t>824C</t>
  </si>
  <si>
    <t>825B</t>
  </si>
  <si>
    <t>825C</t>
  </si>
  <si>
    <t>826B</t>
  </si>
  <si>
    <t>826C</t>
  </si>
  <si>
    <t>827A</t>
  </si>
  <si>
    <t>827B</t>
  </si>
  <si>
    <t>827C</t>
  </si>
  <si>
    <t>828A</t>
  </si>
  <si>
    <t>828B</t>
  </si>
  <si>
    <t>828C</t>
  </si>
  <si>
    <t>829B</t>
  </si>
  <si>
    <t>829C</t>
  </si>
  <si>
    <t>830B</t>
  </si>
  <si>
    <t>830C</t>
  </si>
  <si>
    <t>901C</t>
  </si>
  <si>
    <t>902C</t>
  </si>
  <si>
    <t>903C</t>
  </si>
  <si>
    <t>904B</t>
  </si>
  <si>
    <t>904C</t>
  </si>
  <si>
    <t>905C</t>
  </si>
  <si>
    <t>906B</t>
  </si>
  <si>
    <t>906C</t>
  </si>
  <si>
    <t>907C</t>
  </si>
  <si>
    <t>908C</t>
  </si>
  <si>
    <t>909A</t>
  </si>
  <si>
    <t>909B</t>
  </si>
  <si>
    <t>909C</t>
  </si>
  <si>
    <t>910B</t>
  </si>
  <si>
    <t>910C</t>
  </si>
  <si>
    <t>911B</t>
  </si>
  <si>
    <t>911C</t>
  </si>
  <si>
    <t>912A</t>
  </si>
  <si>
    <t>912B</t>
  </si>
  <si>
    <t>912C</t>
  </si>
  <si>
    <t>913A</t>
  </si>
  <si>
    <t>914B</t>
  </si>
  <si>
    <t>914C</t>
  </si>
  <si>
    <t>916A</t>
  </si>
  <si>
    <t>916B</t>
  </si>
  <si>
    <t>916C</t>
  </si>
  <si>
    <t>917A</t>
  </si>
  <si>
    <t>917B</t>
  </si>
  <si>
    <t>917C</t>
  </si>
  <si>
    <t>918B</t>
  </si>
  <si>
    <t>918C</t>
  </si>
  <si>
    <t>919B</t>
  </si>
  <si>
    <t>919C</t>
  </si>
  <si>
    <t>920A</t>
  </si>
  <si>
    <t>920B</t>
  </si>
  <si>
    <t>920C</t>
  </si>
  <si>
    <t>921A</t>
  </si>
  <si>
    <t>921B</t>
  </si>
  <si>
    <t>921C</t>
  </si>
  <si>
    <t>922B</t>
  </si>
  <si>
    <t>922C</t>
  </si>
  <si>
    <t>923B</t>
  </si>
  <si>
    <t>923C</t>
  </si>
  <si>
    <t>924A</t>
  </si>
  <si>
    <t>924B</t>
  </si>
  <si>
    <t>924C</t>
  </si>
  <si>
    <t>925B</t>
  </si>
  <si>
    <t>925C</t>
  </si>
  <si>
    <t>926B</t>
  </si>
  <si>
    <t>926C</t>
  </si>
  <si>
    <t>927A</t>
  </si>
  <si>
    <t>927B</t>
  </si>
  <si>
    <t>927C</t>
  </si>
  <si>
    <t>928A</t>
  </si>
  <si>
    <t>928B</t>
  </si>
  <si>
    <t>928C</t>
  </si>
  <si>
    <t>929B</t>
  </si>
  <si>
    <t>929C</t>
  </si>
  <si>
    <t>930B</t>
  </si>
  <si>
    <t>930C</t>
  </si>
  <si>
    <t>G24A</t>
  </si>
  <si>
    <t>G24B</t>
  </si>
  <si>
    <t>MEDIA</t>
  </si>
  <si>
    <t>WOMEN DRESSING</t>
  </si>
  <si>
    <t>CR</t>
  </si>
  <si>
    <t>L00</t>
  </si>
  <si>
    <t>L</t>
  </si>
  <si>
    <t>Lobby</t>
  </si>
  <si>
    <t>Cadaver Storage Prep</t>
  </si>
  <si>
    <t>700000</t>
  </si>
  <si>
    <t>800000</t>
  </si>
  <si>
    <t>590</t>
  </si>
  <si>
    <t>L03E</t>
  </si>
  <si>
    <t>Main Electrical</t>
  </si>
  <si>
    <t>L04C</t>
  </si>
  <si>
    <t>Custodial Closet</t>
  </si>
  <si>
    <t>L04D</t>
  </si>
  <si>
    <t>Telecomm</t>
  </si>
  <si>
    <t>400000</t>
  </si>
  <si>
    <t>Cadaver Storage</t>
  </si>
  <si>
    <t>L07M</t>
  </si>
  <si>
    <t>Mechanical</t>
  </si>
  <si>
    <t>L08A</t>
  </si>
  <si>
    <t xml:space="preserve">Women's Changing </t>
  </si>
  <si>
    <t>L08B</t>
  </si>
  <si>
    <t>Shower</t>
  </si>
  <si>
    <t>L09A</t>
  </si>
  <si>
    <t>Men's Changing</t>
  </si>
  <si>
    <t>L09B</t>
  </si>
  <si>
    <t>Gross Anatomy</t>
  </si>
  <si>
    <t>Anatomical Prep</t>
  </si>
  <si>
    <t>L14M</t>
  </si>
  <si>
    <t>Skelletal Work Room</t>
  </si>
  <si>
    <t>Tech Office</t>
  </si>
  <si>
    <t>Bone Room</t>
  </si>
  <si>
    <t>TA Office</t>
  </si>
  <si>
    <t>Faculty Shower</t>
  </si>
  <si>
    <t>Computer Study Room</t>
  </si>
  <si>
    <t>Elevator</t>
  </si>
  <si>
    <t>Kitchenette</t>
  </si>
  <si>
    <t>710000</t>
  </si>
  <si>
    <t>L50A</t>
  </si>
  <si>
    <t>Student Org</t>
  </si>
  <si>
    <t>Student Space</t>
  </si>
  <si>
    <t>680</t>
  </si>
  <si>
    <t>L51A</t>
  </si>
  <si>
    <t>Student Mail Boxes</t>
  </si>
  <si>
    <t>Copy Center</t>
  </si>
  <si>
    <t>L53E</t>
  </si>
  <si>
    <t>L54D</t>
  </si>
  <si>
    <t>Main Telecomm</t>
  </si>
  <si>
    <t>L55M</t>
  </si>
  <si>
    <t>L59</t>
  </si>
  <si>
    <t>L60</t>
  </si>
  <si>
    <t>L61</t>
  </si>
  <si>
    <t>L62</t>
  </si>
  <si>
    <t>L63</t>
  </si>
  <si>
    <t>Pipe</t>
  </si>
  <si>
    <t>L63M</t>
  </si>
  <si>
    <t>L64</t>
  </si>
  <si>
    <t>Utility Room</t>
  </si>
  <si>
    <t>L65</t>
  </si>
  <si>
    <t>Classroom Support</t>
  </si>
  <si>
    <t>L66</t>
  </si>
  <si>
    <t>Classroom Support Office</t>
  </si>
  <si>
    <t>L67</t>
  </si>
  <si>
    <t>L68</t>
  </si>
  <si>
    <t>L69M</t>
  </si>
  <si>
    <t>L70M</t>
  </si>
  <si>
    <t>L71</t>
  </si>
  <si>
    <t>L72</t>
  </si>
  <si>
    <t>Elevator Machine</t>
  </si>
  <si>
    <t>L73C</t>
  </si>
  <si>
    <t>L74</t>
  </si>
  <si>
    <t>L75</t>
  </si>
  <si>
    <t>L76</t>
  </si>
  <si>
    <t>Stairs</t>
  </si>
  <si>
    <t>Vestibule</t>
  </si>
  <si>
    <t>Waiting</t>
  </si>
  <si>
    <t>VP Office</t>
  </si>
  <si>
    <t>Toilet</t>
  </si>
  <si>
    <t>VP Conference</t>
  </si>
  <si>
    <t>Passage</t>
  </si>
  <si>
    <t>Closet</t>
  </si>
  <si>
    <t>Work Room</t>
  </si>
  <si>
    <t>110D</t>
  </si>
  <si>
    <t>110M</t>
  </si>
  <si>
    <t>Break Room</t>
  </si>
  <si>
    <t>Electronic File Room</t>
  </si>
  <si>
    <t>FileStorage</t>
  </si>
  <si>
    <t xml:space="preserve"> Office</t>
  </si>
  <si>
    <t>Conference Room</t>
  </si>
  <si>
    <t>File Storage</t>
  </si>
  <si>
    <t>Reception</t>
  </si>
  <si>
    <t>701000</t>
  </si>
  <si>
    <t>151D</t>
  </si>
  <si>
    <t>151E</t>
  </si>
  <si>
    <t>151F</t>
  </si>
  <si>
    <t>151G</t>
  </si>
  <si>
    <t>FILE Storage</t>
  </si>
  <si>
    <t>154D</t>
  </si>
  <si>
    <t>154E</t>
  </si>
  <si>
    <t>154F</t>
  </si>
  <si>
    <t>155B</t>
  </si>
  <si>
    <t>155C</t>
  </si>
  <si>
    <t>155D</t>
  </si>
  <si>
    <t>Computer Storage/Testing</t>
  </si>
  <si>
    <t>155E</t>
  </si>
  <si>
    <t>155F</t>
  </si>
  <si>
    <t>155G</t>
  </si>
  <si>
    <t>155H</t>
  </si>
  <si>
    <t>Computer Servicing</t>
  </si>
  <si>
    <t>Kitchen</t>
  </si>
  <si>
    <t>167M</t>
  </si>
  <si>
    <t>172E</t>
  </si>
  <si>
    <t>Electrical Closet</t>
  </si>
  <si>
    <t>Dock</t>
  </si>
  <si>
    <t>Simulation Lab</t>
  </si>
  <si>
    <t>741000</t>
  </si>
  <si>
    <t>Control Room</t>
  </si>
  <si>
    <t>Clinical Lab</t>
  </si>
  <si>
    <t>176A</t>
  </si>
  <si>
    <t>Skills Lab</t>
  </si>
  <si>
    <t>178E</t>
  </si>
  <si>
    <t>Mail Room</t>
  </si>
  <si>
    <t>Utilities</t>
  </si>
  <si>
    <t>180B</t>
  </si>
  <si>
    <t>180C</t>
  </si>
  <si>
    <t>180D</t>
  </si>
  <si>
    <t>182C</t>
  </si>
  <si>
    <t>182A</t>
  </si>
  <si>
    <t>184a</t>
  </si>
  <si>
    <t>191A</t>
  </si>
  <si>
    <t>Filles</t>
  </si>
  <si>
    <t>198A</t>
  </si>
  <si>
    <t>Stair</t>
  </si>
  <si>
    <t>Chapel</t>
  </si>
  <si>
    <t>Skills Room #1</t>
  </si>
  <si>
    <t>Skills Room #2</t>
  </si>
  <si>
    <t>Computer Lab</t>
  </si>
  <si>
    <t>Distance Ed Classroom</t>
  </si>
  <si>
    <t>246A</t>
  </si>
  <si>
    <t>Study Area</t>
  </si>
  <si>
    <t>246B</t>
  </si>
  <si>
    <t>250M</t>
  </si>
  <si>
    <t>Lecture Hall</t>
  </si>
  <si>
    <t>838000</t>
  </si>
  <si>
    <t>Research Lab</t>
  </si>
  <si>
    <t>259A</t>
  </si>
  <si>
    <t>259B</t>
  </si>
  <si>
    <t>267A</t>
  </si>
  <si>
    <t>270A</t>
  </si>
  <si>
    <t>Lab</t>
  </si>
  <si>
    <t>Chemical Storage</t>
  </si>
  <si>
    <t>277D</t>
  </si>
  <si>
    <t>279E</t>
  </si>
  <si>
    <t>280A</t>
  </si>
  <si>
    <t>280B</t>
  </si>
  <si>
    <t>280C</t>
  </si>
  <si>
    <t>Specimen Prep</t>
  </si>
  <si>
    <t>281A</t>
  </si>
  <si>
    <t>Microtome</t>
  </si>
  <si>
    <t>281B</t>
  </si>
  <si>
    <t>Sem Room</t>
  </si>
  <si>
    <t>281C</t>
  </si>
  <si>
    <t>TEM Room</t>
  </si>
  <si>
    <t>281D</t>
  </si>
  <si>
    <t>281E</t>
  </si>
  <si>
    <t>Computer Imaging</t>
  </si>
  <si>
    <t>281F</t>
  </si>
  <si>
    <t>281G</t>
  </si>
  <si>
    <t>284M</t>
  </si>
  <si>
    <t>3000000</t>
  </si>
  <si>
    <t>284A</t>
  </si>
  <si>
    <t>285C</t>
  </si>
  <si>
    <t>Seminar/Conference Room</t>
  </si>
  <si>
    <t>Bioinformatics</t>
  </si>
  <si>
    <t>Reception/Work Area</t>
  </si>
  <si>
    <t>313E</t>
  </si>
  <si>
    <t>Copy Room</t>
  </si>
  <si>
    <t>313F</t>
  </si>
  <si>
    <t>313G</t>
  </si>
  <si>
    <t>Anatomy Collections/Record</t>
  </si>
  <si>
    <t>Seminar/Classroom</t>
  </si>
  <si>
    <t>Entry</t>
  </si>
  <si>
    <t>317D</t>
  </si>
  <si>
    <t>Servers</t>
  </si>
  <si>
    <t>Core Lab</t>
  </si>
  <si>
    <t>327M</t>
  </si>
  <si>
    <t>Mechanical Room</t>
  </si>
  <si>
    <t>MULTIPLE</t>
  </si>
  <si>
    <t>Tank Room</t>
  </si>
  <si>
    <t>Freezer Room</t>
  </si>
  <si>
    <t>355A</t>
  </si>
  <si>
    <t>357A</t>
  </si>
  <si>
    <t>357B</t>
  </si>
  <si>
    <t>Equipment Alcove</t>
  </si>
  <si>
    <t>70000</t>
  </si>
  <si>
    <t>357C</t>
  </si>
  <si>
    <t>Darkroom</t>
  </si>
  <si>
    <t>Clinical Education Center</t>
  </si>
  <si>
    <t>Patient Room</t>
  </si>
  <si>
    <t>810</t>
  </si>
  <si>
    <t>Instrument Lab</t>
  </si>
  <si>
    <t>379D</t>
  </si>
  <si>
    <t>380E</t>
  </si>
  <si>
    <t>382A</t>
  </si>
  <si>
    <t>382B</t>
  </si>
  <si>
    <t>DNA Isolation</t>
  </si>
  <si>
    <t>382C</t>
  </si>
  <si>
    <t>PCR Room</t>
  </si>
  <si>
    <t>382D</t>
  </si>
  <si>
    <t>382E</t>
  </si>
  <si>
    <t>382F</t>
  </si>
  <si>
    <t>384M</t>
  </si>
  <si>
    <t>384A</t>
  </si>
  <si>
    <t>384B</t>
  </si>
  <si>
    <t>385C</t>
  </si>
  <si>
    <t>Microscopy</t>
  </si>
  <si>
    <t>Office FRITZSCH</t>
  </si>
  <si>
    <t>Confocal</t>
  </si>
  <si>
    <t>Office HALLWORTH</t>
  </si>
  <si>
    <t>Research Lab HALLWORTH</t>
  </si>
  <si>
    <t>Lab HALLWORTH</t>
  </si>
  <si>
    <t>Set-up HALLWORTH</t>
  </si>
  <si>
    <t>Tissue Culture HALLWORTH</t>
  </si>
  <si>
    <t>Research Lab FRITZSCH</t>
  </si>
  <si>
    <t>2040A</t>
  </si>
  <si>
    <t>S6-2</t>
  </si>
  <si>
    <t>2072A</t>
  </si>
  <si>
    <t>2086B</t>
  </si>
  <si>
    <t>2086C</t>
  </si>
  <si>
    <t>GROSS S.F.</t>
  </si>
  <si>
    <t>FIRST FLOOR</t>
  </si>
  <si>
    <t>SECOND FLOOR</t>
  </si>
  <si>
    <t>THIRD FLOOR</t>
  </si>
  <si>
    <t>FOURTH FLOOR</t>
  </si>
  <si>
    <t>FIFTH FLOOR</t>
  </si>
  <si>
    <t>HARPER CENTER TOTAL GROSS S.F.</t>
  </si>
  <si>
    <t>Imaging FRITZSCH</t>
  </si>
  <si>
    <t>Research Lab HANSEN</t>
  </si>
  <si>
    <t>Tissue Culture HANSEN</t>
  </si>
  <si>
    <t>Lab HANSEN</t>
  </si>
  <si>
    <t>Equipment Room</t>
  </si>
  <si>
    <t>Cold Room</t>
  </si>
  <si>
    <t>413B</t>
  </si>
  <si>
    <t>Research Lab SWANSON</t>
  </si>
  <si>
    <t>Tissue Culture SWANSON</t>
  </si>
  <si>
    <t>415B</t>
  </si>
  <si>
    <t>Lab DRESCHER</t>
  </si>
  <si>
    <t>Research Lab DRESCHER</t>
  </si>
  <si>
    <t>Lab BARTZ</t>
  </si>
  <si>
    <t>Research Lab BARTZ</t>
  </si>
  <si>
    <t>Tissue Culture BARTZ</t>
  </si>
  <si>
    <t>Ante Room BARTZ/DRESCHER</t>
  </si>
  <si>
    <t>Bio-Safety Lab BARTZ/DRESCHER</t>
  </si>
  <si>
    <t>418D</t>
  </si>
  <si>
    <t>FUTURE OFFICE</t>
  </si>
  <si>
    <t>ELEC</t>
  </si>
  <si>
    <t>CRAWL SPACE</t>
  </si>
  <si>
    <t>B39</t>
  </si>
  <si>
    <t>CARD SERVICES</t>
  </si>
  <si>
    <t>Tissue Culture DRESCHER</t>
  </si>
  <si>
    <t>Radioisotope Suite SWANSON</t>
  </si>
  <si>
    <t>Office BARTZ</t>
  </si>
  <si>
    <t>000505</t>
  </si>
  <si>
    <t>Imaging SWANSON</t>
  </si>
  <si>
    <t>Office DRESCHER</t>
  </si>
  <si>
    <t>Research Lab SOUKUP</t>
  </si>
  <si>
    <t>Office HANSEN</t>
  </si>
  <si>
    <t>Conference</t>
  </si>
  <si>
    <t>Galley</t>
  </si>
  <si>
    <t>450A</t>
  </si>
  <si>
    <t>452A</t>
  </si>
  <si>
    <t>Equipment Maintenance</t>
  </si>
  <si>
    <t>463A</t>
  </si>
  <si>
    <t>463B</t>
  </si>
  <si>
    <t>463C</t>
  </si>
  <si>
    <t>31O</t>
  </si>
  <si>
    <t>463D</t>
  </si>
  <si>
    <t>Admin. Specialist</t>
  </si>
  <si>
    <t>463E</t>
  </si>
  <si>
    <t>Testing Center</t>
  </si>
  <si>
    <t>463F</t>
  </si>
  <si>
    <t>463G</t>
  </si>
  <si>
    <t>463H</t>
  </si>
  <si>
    <t>463I</t>
  </si>
  <si>
    <t>463J</t>
  </si>
  <si>
    <t>File</t>
  </si>
  <si>
    <t>Learning Area</t>
  </si>
  <si>
    <t>464A</t>
  </si>
  <si>
    <t>Small Group Room</t>
  </si>
  <si>
    <t>464B</t>
  </si>
  <si>
    <t>464C</t>
  </si>
  <si>
    <t>464D</t>
  </si>
  <si>
    <t>464E</t>
  </si>
  <si>
    <t>464F</t>
  </si>
  <si>
    <t>464G</t>
  </si>
  <si>
    <t>464H</t>
  </si>
  <si>
    <t>Telecom</t>
  </si>
  <si>
    <t>470B</t>
  </si>
  <si>
    <t>470C</t>
  </si>
  <si>
    <t>470D</t>
  </si>
  <si>
    <t>470E</t>
  </si>
  <si>
    <t>470F</t>
  </si>
  <si>
    <t>470G</t>
  </si>
  <si>
    <t>Wellness Center</t>
  </si>
  <si>
    <t>Lab AGRAWAL</t>
  </si>
  <si>
    <t>Research Lab AGRAWAL</t>
  </si>
  <si>
    <t>Office AGRAWAL</t>
  </si>
  <si>
    <t>Secretary</t>
  </si>
  <si>
    <t>Office LISTER</t>
  </si>
  <si>
    <t>Office GOERING</t>
  </si>
  <si>
    <t>514D</t>
  </si>
  <si>
    <t>Office BELSHAN</t>
  </si>
  <si>
    <t>514E</t>
  </si>
  <si>
    <t>Comp.</t>
  </si>
  <si>
    <t>Mail</t>
  </si>
  <si>
    <t>Equip. Lab</t>
  </si>
  <si>
    <t>Washing</t>
  </si>
  <si>
    <t>Soiled Receiving</t>
  </si>
  <si>
    <t>Research Lab LISTER</t>
  </si>
  <si>
    <t>Research Lab GOERING</t>
  </si>
  <si>
    <t>519A</t>
  </si>
  <si>
    <t>Research Lab THOMSON</t>
  </si>
  <si>
    <t>Office THOMSON</t>
  </si>
  <si>
    <t xml:space="preserve">Lab FLOW CYTOMETRY </t>
  </si>
  <si>
    <t xml:space="preserve">Ante Room </t>
  </si>
  <si>
    <t>Equip. Alcove</t>
  </si>
  <si>
    <t>Tissue Culture</t>
  </si>
  <si>
    <t>529A</t>
  </si>
  <si>
    <t>Admin. Asst.</t>
  </si>
  <si>
    <t>551A</t>
  </si>
  <si>
    <t>551B</t>
  </si>
  <si>
    <t>Lab DOWD</t>
  </si>
  <si>
    <t>552A</t>
  </si>
  <si>
    <t>Lab ZENGO</t>
  </si>
  <si>
    <t>Office BOCKMAN</t>
  </si>
  <si>
    <t>Lab BOCKMAN</t>
  </si>
  <si>
    <t>Lab SCOFIELD</t>
  </si>
  <si>
    <t>Office SCOFIELD</t>
  </si>
  <si>
    <t>Lab BRADLEY</t>
  </si>
  <si>
    <t>557A</t>
  </si>
  <si>
    <t>Office BRADLEY</t>
  </si>
  <si>
    <t>559A</t>
  </si>
  <si>
    <t>Lab MICROFLUROMETRY</t>
  </si>
  <si>
    <t>Lab ABEL</t>
  </si>
  <si>
    <t>Research Lab JEFFRIES</t>
  </si>
  <si>
    <t>562B</t>
  </si>
  <si>
    <t>Office JEFFRIES</t>
  </si>
  <si>
    <t>Research Lab TU</t>
  </si>
  <si>
    <t>Lab TU</t>
  </si>
  <si>
    <t>Office TU</t>
  </si>
  <si>
    <t>Office ABEL</t>
  </si>
  <si>
    <t>573A</t>
  </si>
  <si>
    <t>574A</t>
  </si>
  <si>
    <t>574B</t>
  </si>
  <si>
    <t>574C</t>
  </si>
  <si>
    <t>574D</t>
  </si>
  <si>
    <t>574E</t>
  </si>
  <si>
    <t>574F</t>
  </si>
  <si>
    <t>File Room</t>
  </si>
  <si>
    <t>574G</t>
  </si>
  <si>
    <t>584A</t>
  </si>
  <si>
    <t>Animal Room</t>
  </si>
  <si>
    <t>Procedure Room</t>
  </si>
  <si>
    <t>610A</t>
  </si>
  <si>
    <t>Autopsy</t>
  </si>
  <si>
    <t>Dog Room</t>
  </si>
  <si>
    <t>MEN DRESSING</t>
  </si>
  <si>
    <t>G33A</t>
  </si>
  <si>
    <t>WJ</t>
  </si>
  <si>
    <t>PAYROLL OFFICE</t>
  </si>
  <si>
    <t>FILES/STORAGE</t>
  </si>
  <si>
    <t>TOTAL S.F.</t>
  </si>
  <si>
    <t>NW</t>
  </si>
  <si>
    <t>WAITING AREA</t>
  </si>
  <si>
    <t>OPEN OFFICES</t>
  </si>
  <si>
    <t>MEETING ROOM</t>
  </si>
  <si>
    <t>CHILD CARE CNTR</t>
  </si>
  <si>
    <t>INFANT/WRK AREA</t>
  </si>
  <si>
    <t>CRIB POD</t>
  </si>
  <si>
    <t>PRE-SCHOOL</t>
  </si>
  <si>
    <t>B11B</t>
  </si>
  <si>
    <t>BOYS BATHROOM</t>
  </si>
  <si>
    <t>GIRLS BATHROOM</t>
  </si>
  <si>
    <t>CLST./STRMSHELT</t>
  </si>
  <si>
    <t>TODDLER-1</t>
  </si>
  <si>
    <t>152A</t>
  </si>
  <si>
    <t>TODDLER-2</t>
  </si>
  <si>
    <t>Building Total S.F.</t>
  </si>
  <si>
    <t>Total Net S.F.</t>
  </si>
  <si>
    <t>ELEV</t>
  </si>
  <si>
    <t>BREAKROOM</t>
  </si>
  <si>
    <t>BLDG</t>
  </si>
  <si>
    <t>ROOM</t>
  </si>
  <si>
    <t>DESC</t>
  </si>
  <si>
    <t>NSF</t>
  </si>
  <si>
    <t>DEPT</t>
  </si>
  <si>
    <t>PUBLIC</t>
  </si>
  <si>
    <t>MECH.</t>
  </si>
  <si>
    <t>REMARKS</t>
  </si>
  <si>
    <t>ADM</t>
  </si>
  <si>
    <t>100</t>
  </si>
  <si>
    <t>PRES. DINING RO</t>
  </si>
  <si>
    <t>999999</t>
  </si>
  <si>
    <t>BAR</t>
  </si>
  <si>
    <t>ELEVATOR EQUIP. RM</t>
  </si>
  <si>
    <t>101</t>
  </si>
  <si>
    <t>CONFERENCE</t>
  </si>
  <si>
    <t>102</t>
  </si>
  <si>
    <t>OFFICE</t>
  </si>
  <si>
    <t>000501</t>
  </si>
  <si>
    <t>103</t>
  </si>
  <si>
    <t>104</t>
  </si>
  <si>
    <t>BOARD ROOM</t>
  </si>
  <si>
    <t>001100</t>
  </si>
  <si>
    <t>105</t>
  </si>
  <si>
    <t>LOUNGE</t>
  </si>
  <si>
    <t>105A</t>
  </si>
  <si>
    <t>MENS BATHROOM</t>
  </si>
  <si>
    <t>106</t>
  </si>
  <si>
    <t>107</t>
  </si>
  <si>
    <t>001000</t>
  </si>
  <si>
    <t>108</t>
  </si>
  <si>
    <t>109</t>
  </si>
  <si>
    <t>001700</t>
  </si>
  <si>
    <t>110</t>
  </si>
  <si>
    <t>110A</t>
  </si>
  <si>
    <t>001400</t>
  </si>
  <si>
    <t>111</t>
  </si>
  <si>
    <t>WOMEN BATHROOM</t>
  </si>
  <si>
    <t>DEBATE ROOM</t>
  </si>
  <si>
    <t>______</t>
  </si>
  <si>
    <t>112</t>
  </si>
  <si>
    <t>STAIR</t>
  </si>
  <si>
    <t>113</t>
  </si>
  <si>
    <t>113A</t>
  </si>
  <si>
    <t>113B</t>
  </si>
  <si>
    <t>113C</t>
  </si>
  <si>
    <t>113D</t>
  </si>
  <si>
    <t>113E</t>
  </si>
  <si>
    <t>113F</t>
  </si>
  <si>
    <t>VAULT</t>
  </si>
  <si>
    <t>113G</t>
  </si>
  <si>
    <t>113H</t>
  </si>
  <si>
    <t>STORAGE</t>
  </si>
  <si>
    <t>000011</t>
  </si>
  <si>
    <t>114</t>
  </si>
  <si>
    <t>114A</t>
  </si>
  <si>
    <t>U.L. STORAGE</t>
  </si>
  <si>
    <t>Wareham</t>
  </si>
  <si>
    <t>VEND</t>
  </si>
  <si>
    <t>L02A</t>
  </si>
  <si>
    <t>EMERGENCY GEN. GEAR</t>
  </si>
  <si>
    <t>L02E</t>
  </si>
  <si>
    <t xml:space="preserve">L04 </t>
  </si>
  <si>
    <t>MULTI-PURPOSE</t>
  </si>
  <si>
    <t>SERVERY</t>
  </si>
  <si>
    <t>STOR.</t>
  </si>
  <si>
    <t>L11A</t>
  </si>
  <si>
    <t>CLOS.</t>
  </si>
  <si>
    <t>L14D</t>
  </si>
  <si>
    <t>TLEECOM</t>
  </si>
  <si>
    <t>FILE STORAGE</t>
  </si>
  <si>
    <t>L15A</t>
  </si>
  <si>
    <t>CELLULAR</t>
  </si>
  <si>
    <t>L18C</t>
  </si>
  <si>
    <t>NETWORK TECH.</t>
  </si>
  <si>
    <t>L22A</t>
  </si>
  <si>
    <t>L22B</t>
  </si>
  <si>
    <t>WATER</t>
  </si>
  <si>
    <t xml:space="preserve">FILE </t>
  </si>
  <si>
    <t>S1-L</t>
  </si>
  <si>
    <t>SOUTH STAIR</t>
  </si>
  <si>
    <t>S2-L</t>
  </si>
  <si>
    <t>NORTH STAIR</t>
  </si>
  <si>
    <t>S3-L</t>
  </si>
  <si>
    <t>E-1-L</t>
  </si>
  <si>
    <t>LOWER LEVEL NET S.F.</t>
  </si>
  <si>
    <t>TRAINING</t>
  </si>
  <si>
    <t>WALKWAY</t>
  </si>
  <si>
    <t>NICHE</t>
  </si>
  <si>
    <t>110E</t>
  </si>
  <si>
    <t>DISASTER COMM.</t>
  </si>
  <si>
    <t>CEO</t>
  </si>
  <si>
    <t>Custodail Closet</t>
  </si>
  <si>
    <t>MANAGER</t>
  </si>
  <si>
    <t>COO</t>
  </si>
  <si>
    <t>CIO</t>
  </si>
  <si>
    <t>PROJ. ADMIN.</t>
  </si>
  <si>
    <t>EL-1</t>
  </si>
  <si>
    <t>INTERACT</t>
  </si>
  <si>
    <t>EAST WALKWAY</t>
  </si>
  <si>
    <t>CENTRAL WALKWAY</t>
  </si>
  <si>
    <t>WEST WALKWAY</t>
  </si>
  <si>
    <t>EL-4</t>
  </si>
  <si>
    <t>HSKPG</t>
  </si>
  <si>
    <t>WORK RM.</t>
  </si>
  <si>
    <t>ASSISTANT V.P.</t>
  </si>
  <si>
    <t>REC. STUDIO</t>
  </si>
  <si>
    <t>NORTH CENTRAL WALK</t>
  </si>
  <si>
    <t>COPIER</t>
  </si>
  <si>
    <t>EL-3</t>
  </si>
  <si>
    <t>NORTHEAST WALKWAY</t>
  </si>
  <si>
    <t>N. WORK ROOM</t>
  </si>
  <si>
    <t>OFFICERS ROOM</t>
  </si>
  <si>
    <t>NORTH WALKWAY</t>
  </si>
  <si>
    <t>S. WORK ROOM</t>
  </si>
  <si>
    <t>NORTHWEST WALKWAY</t>
  </si>
  <si>
    <t>Campion</t>
  </si>
  <si>
    <t>L03B</t>
  </si>
  <si>
    <t>L04A</t>
  </si>
  <si>
    <t>L18A</t>
  </si>
  <si>
    <t>L19A</t>
  </si>
  <si>
    <t>L19B</t>
  </si>
  <si>
    <t>L20A</t>
  </si>
  <si>
    <t>L25B</t>
  </si>
  <si>
    <t>L20B</t>
  </si>
  <si>
    <t>L27A</t>
  </si>
  <si>
    <t>L27B</t>
  </si>
  <si>
    <t>L28A</t>
  </si>
  <si>
    <t>L28B</t>
  </si>
  <si>
    <t>L28C</t>
  </si>
  <si>
    <t>L29A</t>
  </si>
  <si>
    <t>L29B</t>
  </si>
  <si>
    <t>Prayer Chapel</t>
  </si>
  <si>
    <t>Liturgy Room</t>
  </si>
  <si>
    <t>Vesting Room</t>
  </si>
  <si>
    <t>Minister</t>
  </si>
  <si>
    <t>230D</t>
  </si>
  <si>
    <t>230E</t>
  </si>
  <si>
    <t>Hallway</t>
  </si>
  <si>
    <t>FLOOR TOTAL - NET</t>
  </si>
  <si>
    <t>Floor Total - Gross</t>
  </si>
  <si>
    <t>BUILDING TOTAL - NET</t>
  </si>
  <si>
    <t>Building Total - Gross</t>
  </si>
  <si>
    <t>FLOOR TOTAL - Net</t>
  </si>
  <si>
    <t>ASSOCIATE V.P.</t>
  </si>
  <si>
    <t>SOUTHEAST WALKWAY</t>
  </si>
  <si>
    <t>SR. DIRECTOR</t>
  </si>
  <si>
    <t>OFFICER</t>
  </si>
  <si>
    <t>SOUTH WALKWAY</t>
  </si>
  <si>
    <t>SENIOR ADVISOR</t>
  </si>
  <si>
    <t>SOUTHWEST WALKWAY</t>
  </si>
  <si>
    <t>ASSOCIATE DIRECTOR</t>
  </si>
  <si>
    <t>115</t>
  </si>
  <si>
    <t>HALL</t>
  </si>
  <si>
    <t>115A</t>
  </si>
  <si>
    <t>115B</t>
  </si>
  <si>
    <t>LAUNDRY</t>
  </si>
  <si>
    <t>115C</t>
  </si>
  <si>
    <t>BATHROOM</t>
  </si>
  <si>
    <t>115D</t>
  </si>
  <si>
    <t>CLOSET</t>
  </si>
  <si>
    <t>116</t>
  </si>
  <si>
    <t>INFORMATION</t>
  </si>
  <si>
    <t>117</t>
  </si>
  <si>
    <t>117A</t>
  </si>
  <si>
    <t>COOLER</t>
  </si>
  <si>
    <t>350000</t>
  </si>
  <si>
    <t>Break</t>
  </si>
  <si>
    <t>Office Murray</t>
  </si>
  <si>
    <t>551C</t>
  </si>
  <si>
    <t>551D</t>
  </si>
  <si>
    <t xml:space="preserve">Office </t>
  </si>
  <si>
    <t>117B</t>
  </si>
  <si>
    <t>CART WASH</t>
  </si>
  <si>
    <t>118</t>
  </si>
  <si>
    <t>KITCHEN</t>
  </si>
  <si>
    <t>118A</t>
  </si>
  <si>
    <t>119</t>
  </si>
  <si>
    <t>DINING HALL</t>
  </si>
  <si>
    <t>120</t>
  </si>
  <si>
    <t>VESTIBULE</t>
  </si>
  <si>
    <t>121</t>
  </si>
  <si>
    <t>122</t>
  </si>
  <si>
    <t>KITCHEN STORAGE</t>
  </si>
  <si>
    <t>122A</t>
  </si>
  <si>
    <t>123</t>
  </si>
  <si>
    <t>SECRETARY</t>
  </si>
  <si>
    <t>632000</t>
  </si>
  <si>
    <t>123A</t>
  </si>
  <si>
    <t>123B</t>
  </si>
  <si>
    <t>123C</t>
  </si>
  <si>
    <t>124</t>
  </si>
  <si>
    <t>CORRIDOR</t>
  </si>
  <si>
    <t>124A</t>
  </si>
  <si>
    <t>125</t>
  </si>
  <si>
    <t>WORKROOM</t>
  </si>
  <si>
    <t>125A</t>
  </si>
  <si>
    <t>WOMENS BATHROOM</t>
  </si>
  <si>
    <t>125B</t>
  </si>
  <si>
    <t>350100</t>
  </si>
  <si>
    <t>125C</t>
  </si>
  <si>
    <t>126</t>
  </si>
  <si>
    <t>126A</t>
  </si>
  <si>
    <t>COPY/FILES</t>
  </si>
  <si>
    <t>127</t>
  </si>
  <si>
    <t>WOMEN LOUNGE</t>
  </si>
  <si>
    <t>127A</t>
  </si>
  <si>
    <t>TRANSFORMER VAU</t>
  </si>
  <si>
    <t>127B</t>
  </si>
  <si>
    <t>128</t>
  </si>
  <si>
    <t>101330</t>
  </si>
  <si>
    <t>129</t>
  </si>
  <si>
    <t>129A</t>
  </si>
  <si>
    <t>129B</t>
  </si>
  <si>
    <t>129C</t>
  </si>
  <si>
    <t>130</t>
  </si>
  <si>
    <t>130A</t>
  </si>
  <si>
    <t>130B</t>
  </si>
  <si>
    <t>131</t>
  </si>
  <si>
    <t>RECEPTION</t>
  </si>
  <si>
    <t>610000</t>
  </si>
  <si>
    <t>131A</t>
  </si>
  <si>
    <t>131B</t>
  </si>
  <si>
    <t>131C</t>
  </si>
  <si>
    <t>132</t>
  </si>
  <si>
    <t>132A</t>
  </si>
  <si>
    <t>133</t>
  </si>
  <si>
    <t>601000</t>
  </si>
  <si>
    <t>133A</t>
  </si>
  <si>
    <t>133B</t>
  </si>
  <si>
    <t>134</t>
  </si>
  <si>
    <t>134A</t>
  </si>
  <si>
    <t>134B</t>
  </si>
  <si>
    <t>134C</t>
  </si>
  <si>
    <t>134D</t>
  </si>
  <si>
    <t>135</t>
  </si>
  <si>
    <t>RECORDS</t>
  </si>
  <si>
    <t>135A</t>
  </si>
  <si>
    <t>135B</t>
  </si>
  <si>
    <t>135C</t>
  </si>
  <si>
    <t>135D</t>
  </si>
  <si>
    <t>UTILITY</t>
  </si>
  <si>
    <t>136</t>
  </si>
  <si>
    <t>136A</t>
  </si>
  <si>
    <t>137</t>
  </si>
  <si>
    <t>MEN BATHROOM</t>
  </si>
  <si>
    <t>137A</t>
  </si>
  <si>
    <t>138</t>
  </si>
  <si>
    <t>JANITOR</t>
  </si>
  <si>
    <t>139</t>
  </si>
  <si>
    <t>139A</t>
  </si>
  <si>
    <t>140</t>
  </si>
  <si>
    <t>141</t>
  </si>
  <si>
    <t>142</t>
  </si>
  <si>
    <t>142A</t>
  </si>
  <si>
    <t>142B</t>
  </si>
  <si>
    <t>143</t>
  </si>
  <si>
    <t>144</t>
  </si>
  <si>
    <t>145</t>
  </si>
  <si>
    <t>146</t>
  </si>
  <si>
    <t>147</t>
  </si>
  <si>
    <t>148</t>
  </si>
  <si>
    <t>149</t>
  </si>
  <si>
    <t>MAIN ENTRANCE</t>
  </si>
  <si>
    <t>150</t>
  </si>
  <si>
    <t>LOBBY</t>
  </si>
  <si>
    <t>151</t>
  </si>
  <si>
    <t>GARAGE</t>
  </si>
  <si>
    <t>151A</t>
  </si>
  <si>
    <t>TEL/STORAGE</t>
  </si>
  <si>
    <t>152</t>
  </si>
  <si>
    <t>153</t>
  </si>
  <si>
    <t>154</t>
  </si>
  <si>
    <t>1EL1</t>
  </si>
  <si>
    <t>ELEVATOR</t>
  </si>
  <si>
    <t>1EL2</t>
  </si>
  <si>
    <t>1EL3</t>
  </si>
  <si>
    <t>1S2</t>
  </si>
  <si>
    <t>1S3</t>
  </si>
  <si>
    <t>1S4</t>
  </si>
  <si>
    <t>1S5</t>
  </si>
  <si>
    <t>1S6</t>
  </si>
  <si>
    <t>FLOOR TOTALS</t>
  </si>
  <si>
    <t>200</t>
  </si>
  <si>
    <t>BEDRM</t>
  </si>
  <si>
    <t>200A</t>
  </si>
  <si>
    <t>201</t>
  </si>
  <si>
    <t>201C</t>
  </si>
  <si>
    <t>202</t>
  </si>
  <si>
    <t>202A</t>
  </si>
  <si>
    <t>202B</t>
  </si>
  <si>
    <t>203</t>
  </si>
  <si>
    <t>203A</t>
  </si>
  <si>
    <t>203B</t>
  </si>
  <si>
    <t>204</t>
  </si>
  <si>
    <t>204A</t>
  </si>
  <si>
    <t>205</t>
  </si>
  <si>
    <t>READING</t>
  </si>
  <si>
    <t>205A</t>
  </si>
  <si>
    <t>206</t>
  </si>
  <si>
    <t>206A</t>
  </si>
  <si>
    <t>206B</t>
  </si>
  <si>
    <t>TELEPHONE</t>
  </si>
  <si>
    <t>206C</t>
  </si>
  <si>
    <t>207</t>
  </si>
  <si>
    <t>207A</t>
  </si>
  <si>
    <t>Schneider</t>
  </si>
  <si>
    <t>208</t>
  </si>
  <si>
    <t>208A</t>
  </si>
  <si>
    <t>209</t>
  </si>
  <si>
    <t>209A</t>
  </si>
  <si>
    <t>210</t>
  </si>
  <si>
    <t>210A</t>
  </si>
  <si>
    <t>211</t>
  </si>
  <si>
    <t>211A</t>
  </si>
  <si>
    <t>HOT WATER</t>
  </si>
  <si>
    <t>YEARBOOK</t>
  </si>
  <si>
    <t>211B</t>
  </si>
  <si>
    <t>212</t>
  </si>
  <si>
    <t>212A</t>
  </si>
  <si>
    <t>213</t>
  </si>
  <si>
    <t>214</t>
  </si>
  <si>
    <t>TV</t>
  </si>
  <si>
    <t>215</t>
  </si>
  <si>
    <t>216</t>
  </si>
  <si>
    <t>SNACK</t>
  </si>
  <si>
    <t>217</t>
  </si>
  <si>
    <t>RECREATION</t>
  </si>
  <si>
    <t>218</t>
  </si>
  <si>
    <t>CHAPEL</t>
  </si>
  <si>
    <t>Ryan</t>
  </si>
  <si>
    <t>West Vestibule</t>
  </si>
  <si>
    <t>South Concourse</t>
  </si>
  <si>
    <t>West Concourse</t>
  </si>
  <si>
    <t>Show Power</t>
  </si>
  <si>
    <t>107D</t>
  </si>
  <si>
    <t>IT Closet</t>
  </si>
  <si>
    <t>Womens Restroom</t>
  </si>
  <si>
    <t>Mens Restroom</t>
  </si>
  <si>
    <t>Family Restroom</t>
  </si>
  <si>
    <t>North Concourse</t>
  </si>
  <si>
    <t>East Concourse</t>
  </si>
  <si>
    <t>Main Entry Vestibule</t>
  </si>
  <si>
    <t>Storage/Loading</t>
  </si>
  <si>
    <t>Mens Soccer Storage</t>
  </si>
  <si>
    <t>Womens Soccer Storage</t>
  </si>
  <si>
    <t>Womens Softball Storage</t>
  </si>
  <si>
    <t>Maintenance Office</t>
  </si>
  <si>
    <t>Media</t>
  </si>
  <si>
    <t>218A</t>
  </si>
  <si>
    <t>218B</t>
  </si>
  <si>
    <t>SACRISTY</t>
  </si>
  <si>
    <t>218C</t>
  </si>
  <si>
    <t>A.C.</t>
  </si>
  <si>
    <t>220</t>
  </si>
  <si>
    <t>220A</t>
  </si>
  <si>
    <t>220B</t>
  </si>
  <si>
    <t>103330</t>
  </si>
  <si>
    <t>220C</t>
  </si>
  <si>
    <t>221</t>
  </si>
  <si>
    <t>221A</t>
  </si>
  <si>
    <t>222</t>
  </si>
  <si>
    <t>223</t>
  </si>
  <si>
    <t>224</t>
  </si>
  <si>
    <t>225</t>
  </si>
  <si>
    <t>225A</t>
  </si>
  <si>
    <t>226</t>
  </si>
  <si>
    <t>226A</t>
  </si>
  <si>
    <t>227</t>
  </si>
  <si>
    <t>227A</t>
  </si>
  <si>
    <t>227B</t>
  </si>
  <si>
    <t>227C</t>
  </si>
  <si>
    <t>228</t>
  </si>
  <si>
    <t>OFFICES</t>
  </si>
  <si>
    <t>201000</t>
  </si>
  <si>
    <t>229</t>
  </si>
  <si>
    <t>229A</t>
  </si>
  <si>
    <t>230</t>
  </si>
  <si>
    <t>230A</t>
  </si>
  <si>
    <t>231</t>
  </si>
  <si>
    <t>PRES OFFICE</t>
  </si>
  <si>
    <t>000010</t>
  </si>
  <si>
    <t>232</t>
  </si>
  <si>
    <t>232A</t>
  </si>
  <si>
    <t>000012</t>
  </si>
  <si>
    <t>232B</t>
  </si>
  <si>
    <t>233</t>
  </si>
  <si>
    <t>234</t>
  </si>
  <si>
    <t>235</t>
  </si>
  <si>
    <t>235A</t>
  </si>
  <si>
    <t>235B</t>
  </si>
  <si>
    <t>235C</t>
  </si>
  <si>
    <t>236</t>
  </si>
  <si>
    <t>236A</t>
  </si>
  <si>
    <t>101100</t>
  </si>
  <si>
    <t>236B</t>
  </si>
  <si>
    <t>237</t>
  </si>
  <si>
    <t>CONFERENCE ROOM</t>
  </si>
  <si>
    <t>238</t>
  </si>
  <si>
    <t>239</t>
  </si>
  <si>
    <t>240</t>
  </si>
  <si>
    <t>241</t>
  </si>
  <si>
    <t>241A</t>
  </si>
  <si>
    <t>242</t>
  </si>
  <si>
    <t>243</t>
  </si>
  <si>
    <t>244</t>
  </si>
  <si>
    <t>245</t>
  </si>
  <si>
    <t>246</t>
  </si>
  <si>
    <t>247</t>
  </si>
  <si>
    <t>248</t>
  </si>
  <si>
    <t>249</t>
  </si>
  <si>
    <t>2EL1</t>
  </si>
  <si>
    <t>2EL2</t>
  </si>
  <si>
    <t>2EL3</t>
  </si>
  <si>
    <t>2S1</t>
  </si>
  <si>
    <t>2S2</t>
  </si>
  <si>
    <t>2S3</t>
  </si>
  <si>
    <t>2S4</t>
  </si>
  <si>
    <t>2S5</t>
  </si>
  <si>
    <t>2S6</t>
  </si>
  <si>
    <t>300</t>
  </si>
  <si>
    <t>300A</t>
  </si>
  <si>
    <t>301</t>
  </si>
  <si>
    <t>301A</t>
  </si>
  <si>
    <t>301B</t>
  </si>
  <si>
    <t>301C</t>
  </si>
  <si>
    <t>302</t>
  </si>
  <si>
    <t>302A</t>
  </si>
  <si>
    <t>303</t>
  </si>
  <si>
    <t>303A</t>
  </si>
  <si>
    <t>304</t>
  </si>
  <si>
    <t>304A</t>
  </si>
  <si>
    <t>305</t>
  </si>
  <si>
    <t>305A</t>
  </si>
  <si>
    <t>306</t>
  </si>
  <si>
    <t>306A</t>
  </si>
  <si>
    <t>306B</t>
  </si>
  <si>
    <t>306C</t>
  </si>
  <si>
    <t>307</t>
  </si>
  <si>
    <t>307A</t>
  </si>
  <si>
    <t>307B</t>
  </si>
  <si>
    <t>308</t>
  </si>
  <si>
    <t>308A</t>
  </si>
  <si>
    <t>309</t>
  </si>
  <si>
    <t>309A</t>
  </si>
  <si>
    <t>310</t>
  </si>
  <si>
    <t>310A</t>
  </si>
  <si>
    <t>311</t>
  </si>
  <si>
    <t>311A</t>
  </si>
  <si>
    <t>311B</t>
  </si>
  <si>
    <t>312</t>
  </si>
  <si>
    <t>312A</t>
  </si>
  <si>
    <t>312B</t>
  </si>
  <si>
    <t>313</t>
  </si>
  <si>
    <t>314</t>
  </si>
  <si>
    <t>314A</t>
  </si>
  <si>
    <t>315</t>
  </si>
  <si>
    <t>315A</t>
  </si>
  <si>
    <t>316</t>
  </si>
  <si>
    <t>316A</t>
  </si>
  <si>
    <t>317</t>
  </si>
  <si>
    <t>CLOTHING</t>
  </si>
  <si>
    <t>318</t>
  </si>
  <si>
    <t>318A</t>
  </si>
  <si>
    <t>318B</t>
  </si>
  <si>
    <t>319</t>
  </si>
  <si>
    <t>319A</t>
  </si>
  <si>
    <t>320</t>
  </si>
  <si>
    <t>320A</t>
  </si>
  <si>
    <t>320B</t>
  </si>
  <si>
    <t>321</t>
  </si>
  <si>
    <t>322</t>
  </si>
  <si>
    <t>323</t>
  </si>
  <si>
    <t>324</t>
  </si>
  <si>
    <t>CLASSROOM</t>
  </si>
  <si>
    <t>326</t>
  </si>
  <si>
    <t>328</t>
  </si>
  <si>
    <t>208000</t>
  </si>
  <si>
    <t>329</t>
  </si>
  <si>
    <t>329A</t>
  </si>
  <si>
    <t>329B</t>
  </si>
  <si>
    <t>329C</t>
  </si>
  <si>
    <t>329D</t>
  </si>
  <si>
    <t>330</t>
  </si>
  <si>
    <t>330A</t>
  </si>
  <si>
    <t>SUPPLY</t>
  </si>
  <si>
    <t>330B</t>
  </si>
  <si>
    <t>330C</t>
  </si>
  <si>
    <t>331</t>
  </si>
  <si>
    <t>332</t>
  </si>
  <si>
    <t>333</t>
  </si>
  <si>
    <t>333A</t>
  </si>
  <si>
    <t>334</t>
  </si>
  <si>
    <t>335</t>
  </si>
  <si>
    <t>336</t>
  </si>
  <si>
    <t>337</t>
  </si>
  <si>
    <t>338</t>
  </si>
  <si>
    <t>339</t>
  </si>
  <si>
    <t>339A</t>
  </si>
  <si>
    <t>340</t>
  </si>
  <si>
    <t>ENTRANCE</t>
  </si>
  <si>
    <t>340A</t>
  </si>
  <si>
    <t>341</t>
  </si>
  <si>
    <t>341A</t>
  </si>
  <si>
    <t>342</t>
  </si>
  <si>
    <t>343</t>
  </si>
  <si>
    <t>344</t>
  </si>
  <si>
    <t>345</t>
  </si>
  <si>
    <t>346</t>
  </si>
  <si>
    <t>347</t>
  </si>
  <si>
    <t>348</t>
  </si>
  <si>
    <t>349</t>
  </si>
  <si>
    <t>3EL1</t>
  </si>
  <si>
    <t>3EL2</t>
  </si>
  <si>
    <t>3S1</t>
  </si>
  <si>
    <t>3S2</t>
  </si>
  <si>
    <t>3S3</t>
  </si>
  <si>
    <t>3S4</t>
  </si>
  <si>
    <t>3S5</t>
  </si>
  <si>
    <t>3S6</t>
  </si>
  <si>
    <t>400</t>
  </si>
  <si>
    <t>400A</t>
  </si>
  <si>
    <t>401</t>
  </si>
  <si>
    <t>401A</t>
  </si>
  <si>
    <t>401B</t>
  </si>
  <si>
    <t>401C</t>
  </si>
  <si>
    <t>402</t>
  </si>
  <si>
    <t>402A</t>
  </si>
  <si>
    <t>403</t>
  </si>
  <si>
    <t>403A</t>
  </si>
  <si>
    <t>404</t>
  </si>
  <si>
    <t>404A</t>
  </si>
  <si>
    <t>405</t>
  </si>
  <si>
    <t>405A</t>
  </si>
  <si>
    <t>406</t>
  </si>
  <si>
    <t>406A</t>
  </si>
  <si>
    <t>406B</t>
  </si>
  <si>
    <t>406C</t>
  </si>
  <si>
    <t>BEDROOM</t>
  </si>
  <si>
    <t>407</t>
  </si>
  <si>
    <t>Floor Total</t>
  </si>
  <si>
    <t>407A</t>
  </si>
  <si>
    <t>407B</t>
  </si>
  <si>
    <t>408</t>
  </si>
  <si>
    <t>408A</t>
  </si>
  <si>
    <t>409</t>
  </si>
  <si>
    <t>409A</t>
  </si>
  <si>
    <t>410</t>
  </si>
  <si>
    <t>410A</t>
  </si>
  <si>
    <t>411</t>
  </si>
  <si>
    <t>ELEV. MACHINE ROOM</t>
  </si>
  <si>
    <t>411A</t>
  </si>
  <si>
    <t>411B</t>
  </si>
  <si>
    <t>412</t>
  </si>
  <si>
    <t>412A</t>
  </si>
  <si>
    <t>412B</t>
  </si>
  <si>
    <t>413</t>
  </si>
  <si>
    <t>414</t>
  </si>
  <si>
    <t>414A</t>
  </si>
  <si>
    <t>415</t>
  </si>
  <si>
    <t>415A</t>
  </si>
  <si>
    <t>416</t>
  </si>
  <si>
    <t>416A</t>
  </si>
  <si>
    <t>417</t>
  </si>
  <si>
    <t>418</t>
  </si>
  <si>
    <t>418A</t>
  </si>
  <si>
    <t>418B</t>
  </si>
  <si>
    <t>419</t>
  </si>
  <si>
    <t>419A</t>
  </si>
  <si>
    <t>420</t>
  </si>
  <si>
    <t>420A</t>
  </si>
  <si>
    <t>421</t>
  </si>
  <si>
    <t>424</t>
  </si>
  <si>
    <t>STUDY</t>
  </si>
  <si>
    <t>218000</t>
  </si>
  <si>
    <t>424A</t>
  </si>
  <si>
    <t>212000</t>
  </si>
  <si>
    <t>425</t>
  </si>
  <si>
    <t>425A</t>
  </si>
  <si>
    <t>425B</t>
  </si>
  <si>
    <t>426</t>
  </si>
  <si>
    <t>COMPUTER ROOM</t>
  </si>
  <si>
    <t>426A</t>
  </si>
  <si>
    <t>426B</t>
  </si>
  <si>
    <t>427</t>
  </si>
  <si>
    <t>428</t>
  </si>
  <si>
    <t>429</t>
  </si>
  <si>
    <t>429A</t>
  </si>
  <si>
    <t>429B</t>
  </si>
  <si>
    <t>429C</t>
  </si>
  <si>
    <t>429D</t>
  </si>
  <si>
    <t>429E</t>
  </si>
  <si>
    <t>430</t>
  </si>
  <si>
    <t>SPILLANE ROOM</t>
  </si>
  <si>
    <t>430A</t>
  </si>
  <si>
    <t>430B</t>
  </si>
  <si>
    <t>431</t>
  </si>
  <si>
    <t>432</t>
  </si>
  <si>
    <t>434</t>
  </si>
  <si>
    <t>101500</t>
  </si>
  <si>
    <t>435</t>
  </si>
  <si>
    <t>436</t>
  </si>
  <si>
    <t>436B</t>
  </si>
  <si>
    <t>437</t>
  </si>
  <si>
    <t>437A</t>
  </si>
  <si>
    <t>437B</t>
  </si>
  <si>
    <t>437C</t>
  </si>
  <si>
    <t>438</t>
  </si>
  <si>
    <t>439</t>
  </si>
  <si>
    <t>439A</t>
  </si>
  <si>
    <t>440</t>
  </si>
  <si>
    <t>440A</t>
  </si>
  <si>
    <t>440B</t>
  </si>
  <si>
    <t>440C</t>
  </si>
  <si>
    <t>441</t>
  </si>
  <si>
    <t>441A</t>
  </si>
  <si>
    <t>442</t>
  </si>
  <si>
    <t>443</t>
  </si>
  <si>
    <t>444</t>
  </si>
  <si>
    <t>383A</t>
  </si>
  <si>
    <t>445</t>
  </si>
  <si>
    <t>446</t>
  </si>
  <si>
    <t>447</t>
  </si>
  <si>
    <t>448</t>
  </si>
  <si>
    <t>449</t>
  </si>
  <si>
    <t>4EL1</t>
  </si>
  <si>
    <t>36</t>
  </si>
  <si>
    <t>4EL2</t>
  </si>
  <si>
    <t>46</t>
  </si>
  <si>
    <t>4S1</t>
  </si>
  <si>
    <t>177</t>
  </si>
  <si>
    <t>4S2</t>
  </si>
  <si>
    <t>192</t>
  </si>
  <si>
    <t>4S3</t>
  </si>
  <si>
    <t>4S4</t>
  </si>
  <si>
    <t>4S5</t>
  </si>
  <si>
    <t>4S6</t>
  </si>
  <si>
    <t>260</t>
  </si>
  <si>
    <t>500</t>
  </si>
  <si>
    <t>500A</t>
  </si>
  <si>
    <t>501</t>
  </si>
  <si>
    <t>502</t>
  </si>
  <si>
    <t>503</t>
  </si>
  <si>
    <t>504</t>
  </si>
  <si>
    <t>EXERCISE</t>
  </si>
  <si>
    <t>505</t>
  </si>
  <si>
    <t>JESUIT ATTIC</t>
  </si>
  <si>
    <t>506</t>
  </si>
  <si>
    <t>507</t>
  </si>
  <si>
    <t>508</t>
  </si>
  <si>
    <t>531</t>
  </si>
  <si>
    <t>532</t>
  </si>
  <si>
    <t>533</t>
  </si>
  <si>
    <t>534</t>
  </si>
  <si>
    <t>535</t>
  </si>
  <si>
    <t>536</t>
  </si>
  <si>
    <t>537</t>
  </si>
  <si>
    <t>538</t>
  </si>
  <si>
    <t>539</t>
  </si>
  <si>
    <t>540</t>
  </si>
  <si>
    <t>RELATIONS STOR</t>
  </si>
  <si>
    <t>541</t>
  </si>
  <si>
    <t>REGISTRAR STOR</t>
  </si>
  <si>
    <t>542</t>
  </si>
  <si>
    <t>5EL1</t>
  </si>
  <si>
    <t>5EL2</t>
  </si>
  <si>
    <t>5S1</t>
  </si>
  <si>
    <t>5S2</t>
  </si>
  <si>
    <t>5S3</t>
  </si>
  <si>
    <t>5S4</t>
  </si>
  <si>
    <t>5S5</t>
  </si>
  <si>
    <t>5S6</t>
  </si>
  <si>
    <t>5S7</t>
  </si>
  <si>
    <t>600</t>
  </si>
  <si>
    <t>601</t>
  </si>
  <si>
    <t>6S7</t>
  </si>
  <si>
    <t>6EL2</t>
  </si>
  <si>
    <t>700</t>
  </si>
  <si>
    <t>ELEVATOR ROOM</t>
  </si>
  <si>
    <t>701</t>
  </si>
  <si>
    <t>CEILING LEVEL</t>
  </si>
  <si>
    <t>7S8</t>
  </si>
  <si>
    <t>TOTAL NET S.F.</t>
  </si>
  <si>
    <t>CLASSIF</t>
  </si>
  <si>
    <t>_DBASELOCK</t>
  </si>
  <si>
    <t>CATEGORY</t>
  </si>
  <si>
    <t>OWNER</t>
  </si>
  <si>
    <t>AL</t>
  </si>
  <si>
    <t>EH + S</t>
  </si>
  <si>
    <t>EQUIPMENT ALCOVE</t>
  </si>
  <si>
    <t>CLEAN TISSUE LAB</t>
  </si>
  <si>
    <t>ELECTRIC CLOSET</t>
  </si>
  <si>
    <t>STUDY AREA</t>
  </si>
  <si>
    <t>101900</t>
  </si>
  <si>
    <t>LIB. CLASSROOM</t>
  </si>
  <si>
    <t>REFERENCE AREA</t>
  </si>
  <si>
    <t>REFERENCE ROOM</t>
  </si>
  <si>
    <t>LVS</t>
  </si>
  <si>
    <t>CARRELS</t>
  </si>
  <si>
    <t>1003B</t>
  </si>
  <si>
    <t>LVS/BETA</t>
  </si>
  <si>
    <t>LVS/U-MATIC</t>
  </si>
  <si>
    <t>INSTR. TECH. CO</t>
  </si>
  <si>
    <t>CIRC. DESK/BOOK</t>
  </si>
  <si>
    <t>128A</t>
  </si>
  <si>
    <t>LOADING AREA</t>
  </si>
  <si>
    <t>STUDENT WORKER</t>
  </si>
  <si>
    <t>DUCT SPACE</t>
  </si>
  <si>
    <t>TECHNICAL SERVI</t>
  </si>
  <si>
    <t>STORAGE/SUPPLY</t>
  </si>
  <si>
    <t>DIRECTOR</t>
  </si>
  <si>
    <t>RARE BOOK ROOM</t>
  </si>
  <si>
    <t>RETURN BOOK DRO</t>
  </si>
  <si>
    <t>READING ROOM</t>
  </si>
  <si>
    <t>1S1</t>
  </si>
  <si>
    <t>STACK</t>
  </si>
  <si>
    <t>PERIODICALS</t>
  </si>
  <si>
    <t>ELECTRICAL CLOS</t>
  </si>
  <si>
    <t>PERIODICAL PROC</t>
  </si>
  <si>
    <t>PERIODICAL DESK</t>
  </si>
  <si>
    <t>STAFF LOUNGE</t>
  </si>
  <si>
    <t>355</t>
  </si>
  <si>
    <t>STUDENT TYPING</t>
  </si>
  <si>
    <t>L01</t>
  </si>
  <si>
    <t>ENTRY</t>
  </si>
  <si>
    <t>L02</t>
  </si>
  <si>
    <t>101600</t>
  </si>
  <si>
    <t>L03</t>
  </si>
  <si>
    <t>OIP EXECUTIVE DIRECTOR</t>
  </si>
  <si>
    <t>4066A</t>
  </si>
  <si>
    <t>PROJECTION BOOT</t>
  </si>
  <si>
    <t>L04</t>
  </si>
  <si>
    <t>TV STUDIO/ENGIN</t>
  </si>
  <si>
    <t>L05</t>
  </si>
  <si>
    <t>STUDY / LOUNGE</t>
  </si>
  <si>
    <t>LOWER LEVER SF</t>
  </si>
  <si>
    <t>L06</t>
  </si>
  <si>
    <t>VIDEO EDITING</t>
  </si>
  <si>
    <t>L07</t>
  </si>
  <si>
    <t>RESEARCH LAB/REEDY</t>
  </si>
  <si>
    <t>BIO TECH SUPPORT</t>
  </si>
  <si>
    <t>BIO TECH LAB</t>
  </si>
  <si>
    <t>RESEARCH/BROCKHOUSE</t>
  </si>
  <si>
    <t>CONTROL BOOTH</t>
  </si>
  <si>
    <t>L08</t>
  </si>
  <si>
    <t>TV STUDIO</t>
  </si>
  <si>
    <t>530</t>
  </si>
  <si>
    <t>REGISTER OFFICE</t>
  </si>
  <si>
    <t>228G</t>
  </si>
  <si>
    <t>228H</t>
  </si>
  <si>
    <t>L09</t>
  </si>
  <si>
    <t>SERVING ROOM</t>
  </si>
  <si>
    <t>L10</t>
  </si>
  <si>
    <t>UNION PACIFIC R</t>
  </si>
  <si>
    <t>L10A</t>
  </si>
  <si>
    <t>FOYER</t>
  </si>
  <si>
    <t>L11</t>
  </si>
  <si>
    <t>302M-A</t>
  </si>
  <si>
    <t>308M-A</t>
  </si>
  <si>
    <t>L13</t>
  </si>
  <si>
    <t>STACKS</t>
  </si>
  <si>
    <t>CHINA STORAGE</t>
  </si>
  <si>
    <t>L14</t>
  </si>
  <si>
    <t>L15</t>
  </si>
  <si>
    <t>L16</t>
  </si>
  <si>
    <t>L17</t>
  </si>
  <si>
    <t>L18</t>
  </si>
  <si>
    <t>L19</t>
  </si>
  <si>
    <t>SEMINAR ROOM 3</t>
  </si>
  <si>
    <t>L20</t>
  </si>
  <si>
    <t>SEMINAR ROOM 2</t>
  </si>
  <si>
    <t>L21</t>
  </si>
  <si>
    <t>SEMINAR ROOM 1</t>
  </si>
  <si>
    <t>L22</t>
  </si>
  <si>
    <t>L23</t>
  </si>
  <si>
    <t>L24</t>
  </si>
  <si>
    <t>L25</t>
  </si>
  <si>
    <t>L26</t>
  </si>
  <si>
    <t>PUMP ROOM</t>
  </si>
  <si>
    <t>L27</t>
  </si>
  <si>
    <t>INSTR. MEDIA</t>
  </si>
  <si>
    <t>L28</t>
  </si>
  <si>
    <t>L29</t>
  </si>
  <si>
    <t>PHOTO PROCESSIN</t>
  </si>
  <si>
    <t>L30</t>
  </si>
  <si>
    <t>DARK ROOM</t>
  </si>
  <si>
    <t>L31</t>
  </si>
  <si>
    <t>PHOTOGRAPHY</t>
  </si>
  <si>
    <t>L32</t>
  </si>
  <si>
    <t>DISTRIBUTION RO</t>
  </si>
  <si>
    <t>L33</t>
  </si>
  <si>
    <t>L34</t>
  </si>
  <si>
    <t>350</t>
  </si>
  <si>
    <t>L35</t>
  </si>
  <si>
    <t>L36</t>
  </si>
  <si>
    <t>L37</t>
  </si>
  <si>
    <t>SOUND BOOTH</t>
  </si>
  <si>
    <t>L39</t>
  </si>
  <si>
    <t>UTILIZATION ROO</t>
  </si>
  <si>
    <t>L40</t>
  </si>
  <si>
    <t>L41</t>
  </si>
  <si>
    <t>L42</t>
  </si>
  <si>
    <t>L43</t>
  </si>
  <si>
    <t>L44</t>
  </si>
  <si>
    <t>150A</t>
  </si>
  <si>
    <t>DIRECTOR'S OFFI</t>
  </si>
  <si>
    <t>L45</t>
  </si>
  <si>
    <t>L46</t>
  </si>
  <si>
    <t>L46A</t>
  </si>
  <si>
    <t>ELEVATOR EQUIPM</t>
  </si>
  <si>
    <t>L48</t>
  </si>
  <si>
    <t>L49</t>
  </si>
  <si>
    <t>L50</t>
  </si>
  <si>
    <t>L51</t>
  </si>
  <si>
    <t>L52</t>
  </si>
  <si>
    <t>MECHANICAL</t>
  </si>
  <si>
    <t>L53</t>
  </si>
  <si>
    <t>L53A</t>
  </si>
  <si>
    <t>L54</t>
  </si>
  <si>
    <t>ARCHIVES</t>
  </si>
  <si>
    <t>L55</t>
  </si>
  <si>
    <t>ARCHIVIST OFFIC</t>
  </si>
  <si>
    <t>L56</t>
  </si>
  <si>
    <t>L57</t>
  </si>
  <si>
    <t>ELEC. SWITCHING</t>
  </si>
  <si>
    <t>L58</t>
  </si>
  <si>
    <t>MONITOR</t>
  </si>
  <si>
    <t>LS1</t>
  </si>
  <si>
    <t>LS2</t>
  </si>
  <si>
    <t>LS3</t>
  </si>
  <si>
    <t>LS4</t>
  </si>
  <si>
    <t>LS5</t>
  </si>
  <si>
    <t>LEL1</t>
  </si>
  <si>
    <t>BH</t>
  </si>
  <si>
    <t>DINING ROOM</t>
  </si>
  <si>
    <t>509220</t>
  </si>
  <si>
    <t>FOOD SERVING</t>
  </si>
  <si>
    <t>DISHWASHER</t>
  </si>
  <si>
    <t>G01</t>
  </si>
  <si>
    <t>G02</t>
  </si>
  <si>
    <t>G03</t>
  </si>
  <si>
    <t>G03A</t>
  </si>
  <si>
    <t>G04</t>
  </si>
  <si>
    <t>G05</t>
  </si>
  <si>
    <t>G06</t>
  </si>
  <si>
    <t>G07</t>
  </si>
  <si>
    <t>G08</t>
  </si>
  <si>
    <t>G09</t>
  </si>
  <si>
    <t>509210</t>
  </si>
  <si>
    <t>G10</t>
  </si>
  <si>
    <t>G11</t>
  </si>
  <si>
    <t>G12</t>
  </si>
  <si>
    <t>G13</t>
  </si>
  <si>
    <t>G14</t>
  </si>
  <si>
    <t>G15</t>
  </si>
  <si>
    <t>G16</t>
  </si>
  <si>
    <t>G17</t>
  </si>
  <si>
    <t>G18</t>
  </si>
  <si>
    <t>G19</t>
  </si>
  <si>
    <t>FREEZER</t>
  </si>
  <si>
    <t>G20</t>
  </si>
  <si>
    <t>G21</t>
  </si>
  <si>
    <t>G22</t>
  </si>
  <si>
    <t>G23</t>
  </si>
  <si>
    <t>BOOKST</t>
  </si>
  <si>
    <t>G24</t>
  </si>
  <si>
    <t>RECEIVING</t>
  </si>
  <si>
    <t>G26</t>
  </si>
  <si>
    <t>G27</t>
  </si>
  <si>
    <t>G28</t>
  </si>
  <si>
    <t>216000</t>
  </si>
  <si>
    <t>G30</t>
  </si>
  <si>
    <t>G31</t>
  </si>
  <si>
    <t>G32</t>
  </si>
  <si>
    <t>G34</t>
  </si>
  <si>
    <t>205000</t>
  </si>
  <si>
    <t>G35</t>
  </si>
  <si>
    <t>G36</t>
  </si>
  <si>
    <t>G37</t>
  </si>
  <si>
    <t>GS3A</t>
  </si>
  <si>
    <t>GS1</t>
  </si>
  <si>
    <t>GS2</t>
  </si>
  <si>
    <t>GS3</t>
  </si>
  <si>
    <t>GEL1</t>
  </si>
  <si>
    <t>BIC</t>
  </si>
  <si>
    <t>761000</t>
  </si>
  <si>
    <t>CIRCULATION</t>
  </si>
  <si>
    <t>BROWSING/NEW AC</t>
  </si>
  <si>
    <t>INTER-LIBRARY L</t>
  </si>
  <si>
    <t>COMPUTER TERMIN</t>
  </si>
  <si>
    <t>REFERENCE LIBRA</t>
  </si>
  <si>
    <t>711000</t>
  </si>
  <si>
    <t>VERTICAL FILES</t>
  </si>
  <si>
    <t>REFERENCE ASSIS</t>
  </si>
  <si>
    <t>BIBLIOGRAPHY/RE</t>
  </si>
  <si>
    <t>109A</t>
  </si>
  <si>
    <t>HISTORY OF MEDI</t>
  </si>
  <si>
    <t>READER AREA</t>
  </si>
  <si>
    <t>SEMINAR</t>
  </si>
  <si>
    <t>LIBRARY</t>
  </si>
  <si>
    <t>LIGHTWELL</t>
  </si>
  <si>
    <t>RESERVE</t>
  </si>
  <si>
    <t>CIRCULATION ARE</t>
  </si>
  <si>
    <t>LIBRARY DIRECTO</t>
  </si>
  <si>
    <t>region_code</t>
  </si>
  <si>
    <t>fac_id</t>
  </si>
  <si>
    <t>bldg</t>
  </si>
  <si>
    <t>TOILET - Men</t>
  </si>
  <si>
    <t>TOILET - Women</t>
  </si>
  <si>
    <t>location-code</t>
  </si>
  <si>
    <t>flr_id</t>
  </si>
  <si>
    <t>loc_desc</t>
  </si>
  <si>
    <t>user_assignable</t>
  </si>
  <si>
    <t>company_id</t>
  </si>
  <si>
    <t>dept_id</t>
  </si>
  <si>
    <t>oc_code</t>
  </si>
  <si>
    <t>loc_type</t>
  </si>
  <si>
    <t>SPACE</t>
  </si>
  <si>
    <t>VP</t>
  </si>
  <si>
    <t>School</t>
  </si>
  <si>
    <t>Org</t>
  </si>
  <si>
    <t>Use Code</t>
  </si>
  <si>
    <t>TYPE</t>
  </si>
  <si>
    <t>CU</t>
  </si>
  <si>
    <t>MC</t>
  </si>
  <si>
    <t>B</t>
  </si>
  <si>
    <t>NA</t>
  </si>
  <si>
    <t>WWW</t>
  </si>
  <si>
    <t>N</t>
  </si>
  <si>
    <t>YYY</t>
  </si>
  <si>
    <t>A</t>
  </si>
  <si>
    <t>300000</t>
  </si>
  <si>
    <t>TELECOM</t>
  </si>
  <si>
    <t>TTT</t>
  </si>
  <si>
    <t>CUSTODIAL CLOSET</t>
  </si>
  <si>
    <t>XXX</t>
  </si>
  <si>
    <t>RRR</t>
  </si>
  <si>
    <t>118B</t>
  </si>
  <si>
    <t>118C</t>
  </si>
  <si>
    <t>118D</t>
  </si>
  <si>
    <t>118E</t>
  </si>
  <si>
    <t>2002A</t>
  </si>
  <si>
    <t>2002B</t>
  </si>
  <si>
    <t>2011C</t>
  </si>
  <si>
    <t xml:space="preserve">WOMEN'S RESTROOM </t>
  </si>
  <si>
    <t>2013E</t>
  </si>
  <si>
    <t>CAREER &amp; ADVISING CTR.</t>
  </si>
  <si>
    <t>2015A</t>
  </si>
  <si>
    <t>2027A</t>
  </si>
  <si>
    <t>FINANCIAL AID RECEPTION/ WAITING</t>
  </si>
  <si>
    <t>FEDERAL WORK STUDY</t>
  </si>
  <si>
    <t>COFFEE SHOP - Brew Jay</t>
  </si>
  <si>
    <t>STORAGE - Brew Jay</t>
  </si>
  <si>
    <t>COFFEE SERVING - Brew Jay</t>
  </si>
  <si>
    <t>Spirit Shop</t>
  </si>
  <si>
    <t>000100</t>
  </si>
  <si>
    <t>000134</t>
  </si>
  <si>
    <t>CLASSROOM SUPPORT</t>
  </si>
  <si>
    <t>CENTER FOR STUDENT INTEGRITY</t>
  </si>
  <si>
    <t>DIRECTOR FINANCIAL MANAGEMENT</t>
  </si>
  <si>
    <t>ASSISTANT VICE PRESIDENT</t>
  </si>
  <si>
    <t>DEAN OF STUDENTS</t>
  </si>
  <si>
    <t>EXECUTIVE ASSISTANT</t>
  </si>
  <si>
    <t>UNIVERSITY DINING SERVICES</t>
  </si>
  <si>
    <t>CENTER FOR STUDENT SUCCESS &amp; RETENTION</t>
  </si>
  <si>
    <t>DRIECTOR</t>
  </si>
  <si>
    <t>ASSOC. DIRRECTOR</t>
  </si>
  <si>
    <t>LOAN PROCESSING</t>
  </si>
  <si>
    <t>THEATRE / LECTURE HALL</t>
  </si>
  <si>
    <t>2062A</t>
  </si>
  <si>
    <t>2064A</t>
  </si>
  <si>
    <t>CTR. FOR SERV. &amp; JUST. RECEPTION</t>
  </si>
  <si>
    <t>PRAYER / QUIET ROOM</t>
  </si>
  <si>
    <t xml:space="preserve">MULTIPURPOSE ROOM </t>
  </si>
  <si>
    <t>2081A</t>
  </si>
  <si>
    <t>EVENT MANAGEMENT</t>
  </si>
  <si>
    <t>INFORMATION DESK</t>
  </si>
  <si>
    <t>ADMISSIONS/ENROLLMENT/MANAGEMENT REC.</t>
  </si>
  <si>
    <t>WORK / FILE ROOM</t>
  </si>
  <si>
    <t>MARKETING STORAGE</t>
  </si>
  <si>
    <t>COUNSELOR OFFICE</t>
  </si>
  <si>
    <t>PRT/FILES</t>
  </si>
  <si>
    <t>2092A</t>
  </si>
  <si>
    <t>FUTURE COUNSELOR OFFICE</t>
  </si>
  <si>
    <t>MARKETING SPECIALIST</t>
  </si>
  <si>
    <t>2098E</t>
  </si>
  <si>
    <t>IT OFFICE</t>
  </si>
  <si>
    <t>ASSOC. DIRECTOR</t>
  </si>
  <si>
    <t>ASSOC DIRECTOR</t>
  </si>
  <si>
    <t>SENIOR ASSOC. DIRTECTOR</t>
  </si>
  <si>
    <t>ASSOC. V.P.</t>
  </si>
  <si>
    <t>2126A</t>
  </si>
  <si>
    <t>S5-2</t>
  </si>
  <si>
    <t>S3-2</t>
  </si>
  <si>
    <t>S2-2</t>
  </si>
  <si>
    <t>S1-2</t>
  </si>
  <si>
    <t>E3-2</t>
  </si>
  <si>
    <t>E4-2</t>
  </si>
  <si>
    <t>3003C</t>
  </si>
  <si>
    <t>3005E</t>
  </si>
  <si>
    <t>MULTI-CULTURAL RECEPTION/ WAITING</t>
  </si>
  <si>
    <t>STUDENT SOCIAL AREA</t>
  </si>
  <si>
    <t>SOTRAGE/ FILING</t>
  </si>
  <si>
    <t>3008A</t>
  </si>
  <si>
    <t>3019D</t>
  </si>
  <si>
    <t>CLASSROOM STORAGE</t>
  </si>
  <si>
    <t>3023A</t>
  </si>
  <si>
    <t>3023B</t>
  </si>
  <si>
    <t>3027A</t>
  </si>
  <si>
    <t>3028A</t>
  </si>
  <si>
    <t>3028B</t>
  </si>
  <si>
    <t>3028C</t>
  </si>
  <si>
    <t>3029A</t>
  </si>
  <si>
    <t>3034D</t>
  </si>
  <si>
    <t>FORENSICS CLUB</t>
  </si>
  <si>
    <t>3041E</t>
  </si>
  <si>
    <t>TIERED CLASSROOM</t>
  </si>
  <si>
    <t>ADMINISTRATION VP STUDENT SERVICES RECEP.</t>
  </si>
  <si>
    <t>ORIENTATION CENTER</t>
  </si>
  <si>
    <t>STORAGE / FILING</t>
  </si>
  <si>
    <t>3065A</t>
  </si>
  <si>
    <t>378B</t>
  </si>
  <si>
    <t>VICE PRESIDENT</t>
  </si>
  <si>
    <t>E1-3</t>
  </si>
  <si>
    <t>E2-3</t>
  </si>
  <si>
    <t>E3-3</t>
  </si>
  <si>
    <t>E4-3</t>
  </si>
  <si>
    <t>S5-3</t>
  </si>
  <si>
    <t>S6-3</t>
  </si>
  <si>
    <t>S4-3</t>
  </si>
  <si>
    <t>S2-3</t>
  </si>
  <si>
    <t>S1-3</t>
  </si>
  <si>
    <t>4003C</t>
  </si>
  <si>
    <t>4005E</t>
  </si>
  <si>
    <t>MEETING</t>
  </si>
  <si>
    <t>4007D</t>
  </si>
  <si>
    <t xml:space="preserve">125A </t>
  </si>
  <si>
    <t>Hall of Fame</t>
  </si>
  <si>
    <t>127M</t>
  </si>
  <si>
    <t>Elevator Machine Room</t>
  </si>
  <si>
    <t>Ticket Lobby</t>
  </si>
  <si>
    <t>Tickets</t>
  </si>
  <si>
    <t>Ticket Office</t>
  </si>
  <si>
    <t xml:space="preserve">129C </t>
  </si>
  <si>
    <t>Hall</t>
  </si>
  <si>
    <t>Womens Volleyball storage</t>
  </si>
  <si>
    <t>Lounge/Media</t>
  </si>
  <si>
    <t>Womens Basketball storage</t>
  </si>
  <si>
    <t>Mens Baseball storage</t>
  </si>
  <si>
    <t>Womens Volleyball locker</t>
  </si>
  <si>
    <t>Womens Basketball locker</t>
  </si>
  <si>
    <t>Officials Locker</t>
  </si>
  <si>
    <t>Officials Restroom</t>
  </si>
  <si>
    <t>Strength Training</t>
  </si>
  <si>
    <t>Strength Coach</t>
  </si>
  <si>
    <t>East Entry</t>
  </si>
  <si>
    <t>SERVER ROOM</t>
  </si>
  <si>
    <t>DATA CLOSET</t>
  </si>
  <si>
    <t>608a</t>
  </si>
  <si>
    <t>Clean Prep</t>
  </si>
  <si>
    <t>Staging</t>
  </si>
  <si>
    <t>Sterile Cage</t>
  </si>
  <si>
    <t>570</t>
  </si>
  <si>
    <t>Not Assigned</t>
  </si>
  <si>
    <t>-------</t>
  </si>
  <si>
    <t>133]</t>
  </si>
  <si>
    <t>STUDENT SUPPOR DISABILITY SERVICES RECEP.</t>
  </si>
  <si>
    <t>STUDENT STUDY LIBRARY</t>
  </si>
  <si>
    <t>4011A</t>
  </si>
  <si>
    <t>4011B</t>
  </si>
  <si>
    <t>MULTI-PURPOSE SEMINAR</t>
  </si>
  <si>
    <t>SPECIAL TESTING</t>
  </si>
  <si>
    <t>DIRRECTOR SSS</t>
  </si>
  <si>
    <t>TESTING/ STUDY</t>
  </si>
  <si>
    <t>DIRRECTOR STRIO/ ODA</t>
  </si>
  <si>
    <t>INTERNATIONAL PROGRAMS RECEP</t>
  </si>
  <si>
    <t>COPY/ SUPPLY/ COFFEE</t>
  </si>
  <si>
    <t>4039A</t>
  </si>
  <si>
    <t>FILING ROOM</t>
  </si>
  <si>
    <t>P.T. IELI</t>
  </si>
  <si>
    <t>RESOURSE ROOM</t>
  </si>
  <si>
    <t>BALLROOM A</t>
  </si>
  <si>
    <t xml:space="preserve">BALLROOM B </t>
  </si>
  <si>
    <t>BALLROOM C</t>
  </si>
  <si>
    <t>HARP</t>
  </si>
  <si>
    <t>4057A</t>
  </si>
  <si>
    <t>4057B</t>
  </si>
  <si>
    <t>4057C</t>
  </si>
  <si>
    <t>BALLROOM STORAGE</t>
  </si>
  <si>
    <t>4059A</t>
  </si>
  <si>
    <t>PREFUNCTION</t>
  </si>
  <si>
    <t>SMALL GROUP STUDY</t>
  </si>
  <si>
    <t>SAS STAFF</t>
  </si>
  <si>
    <t>MECHANICAL LEVEL</t>
  </si>
  <si>
    <t>ELEV MACH. ROOM</t>
  </si>
  <si>
    <t>E1-4</t>
  </si>
  <si>
    <t>E3-4</t>
  </si>
  <si>
    <t>E4-4</t>
  </si>
  <si>
    <t>E2-4</t>
  </si>
  <si>
    <t>S4-4</t>
  </si>
  <si>
    <t>S5-4</t>
  </si>
  <si>
    <t>S6-4</t>
  </si>
  <si>
    <t>S2-4</t>
  </si>
  <si>
    <t>S1-4</t>
  </si>
  <si>
    <t>S1-5</t>
  </si>
  <si>
    <t>S5-5</t>
  </si>
  <si>
    <t>E4-5</t>
  </si>
  <si>
    <t>FIRST FLOOR NET S.F.</t>
  </si>
  <si>
    <t>SECOND FLOOR NET S.F.</t>
  </si>
  <si>
    <t>THIRD FLOOR NET S.F.</t>
  </si>
  <si>
    <t>FOURTH FLOOR NET S.F.</t>
  </si>
  <si>
    <t>FIFTH FLOOR NET S.F.</t>
  </si>
  <si>
    <t>BASEMENT NET S.F.</t>
  </si>
  <si>
    <t>HARPER CENTER TOTAL NET S.F.</t>
  </si>
  <si>
    <t>118F</t>
  </si>
  <si>
    <t>120E</t>
  </si>
  <si>
    <t>120M</t>
  </si>
  <si>
    <t>131E</t>
  </si>
  <si>
    <t>131F</t>
  </si>
  <si>
    <t>132C</t>
  </si>
  <si>
    <t>132D</t>
  </si>
  <si>
    <t>132E</t>
  </si>
  <si>
    <t>132F</t>
  </si>
  <si>
    <t>133D</t>
  </si>
  <si>
    <t>133E</t>
  </si>
  <si>
    <t>133F</t>
  </si>
  <si>
    <t>134E</t>
  </si>
  <si>
    <t>134F</t>
  </si>
  <si>
    <t>139E</t>
  </si>
  <si>
    <t>139F</t>
  </si>
  <si>
    <t>144C</t>
  </si>
  <si>
    <t>144D</t>
  </si>
  <si>
    <t>144E</t>
  </si>
  <si>
    <t>144F</t>
  </si>
  <si>
    <t>145A</t>
  </si>
  <si>
    <t>145B</t>
  </si>
  <si>
    <t>145C</t>
  </si>
  <si>
    <t>145D</t>
  </si>
  <si>
    <t>145E</t>
  </si>
  <si>
    <t>146B</t>
  </si>
  <si>
    <t>146C</t>
  </si>
  <si>
    <t>146D</t>
  </si>
  <si>
    <t>146E</t>
  </si>
  <si>
    <t>146F</t>
  </si>
  <si>
    <t>169A</t>
  </si>
  <si>
    <t>174C</t>
  </si>
  <si>
    <t>209D</t>
  </si>
  <si>
    <t>209E</t>
  </si>
  <si>
    <t>210D</t>
  </si>
  <si>
    <t>210E</t>
  </si>
  <si>
    <t>211M</t>
  </si>
  <si>
    <t>222D</t>
  </si>
  <si>
    <t>222E</t>
  </si>
  <si>
    <t>222F</t>
  </si>
  <si>
    <t>231A</t>
  </si>
  <si>
    <t>231B</t>
  </si>
  <si>
    <t>231C</t>
  </si>
  <si>
    <t>231D</t>
  </si>
  <si>
    <t>231E</t>
  </si>
  <si>
    <t>232M</t>
  </si>
  <si>
    <t>233B</t>
  </si>
  <si>
    <t>233C</t>
  </si>
  <si>
    <t>233D</t>
  </si>
  <si>
    <t>233E</t>
  </si>
  <si>
    <t>239D</t>
  </si>
  <si>
    <t>239E</t>
  </si>
  <si>
    <t>242A</t>
  </si>
  <si>
    <t>242B</t>
  </si>
  <si>
    <t>242C</t>
  </si>
  <si>
    <t>242D</t>
  </si>
  <si>
    <t>242E</t>
  </si>
  <si>
    <t>243A</t>
  </si>
  <si>
    <t>244B</t>
  </si>
  <si>
    <t>244C</t>
  </si>
  <si>
    <t>262B</t>
  </si>
  <si>
    <t>272A</t>
  </si>
  <si>
    <t>302M</t>
  </si>
  <si>
    <t>308D</t>
  </si>
  <si>
    <t>308E</t>
  </si>
  <si>
    <t>308M</t>
  </si>
  <si>
    <t>309D</t>
  </si>
  <si>
    <t>309E</t>
  </si>
  <si>
    <t>310D</t>
  </si>
  <si>
    <t>310E</t>
  </si>
  <si>
    <t>311D</t>
  </si>
  <si>
    <t>311E</t>
  </si>
  <si>
    <t>322D</t>
  </si>
  <si>
    <t>Net Total</t>
  </si>
  <si>
    <t>Gross Total</t>
  </si>
  <si>
    <t>322E</t>
  </si>
  <si>
    <t>322F</t>
  </si>
  <si>
    <t>331A</t>
  </si>
  <si>
    <t>331B</t>
  </si>
  <si>
    <t>331C</t>
  </si>
  <si>
    <t>331D</t>
  </si>
  <si>
    <t>333B</t>
  </si>
  <si>
    <t>333C</t>
  </si>
  <si>
    <t>333D</t>
  </si>
  <si>
    <t>335C</t>
  </si>
  <si>
    <t>339B</t>
  </si>
  <si>
    <t>339C</t>
  </si>
  <si>
    <t>339D</t>
  </si>
  <si>
    <t>341B</t>
  </si>
  <si>
    <t>341C</t>
  </si>
  <si>
    <t>341D</t>
  </si>
  <si>
    <t>342B</t>
  </si>
  <si>
    <t>342C</t>
  </si>
  <si>
    <t>342D</t>
  </si>
  <si>
    <t>343A</t>
  </si>
  <si>
    <t>343B</t>
  </si>
  <si>
    <t>343C</t>
  </si>
  <si>
    <t>344A</t>
  </si>
  <si>
    <t>344B</t>
  </si>
  <si>
    <t>344C</t>
  </si>
  <si>
    <t>ASSOCIATE LIBRA</t>
  </si>
  <si>
    <t>SECRETARY/RECEP</t>
  </si>
  <si>
    <t>COFFEE ROOM</t>
  </si>
  <si>
    <t>SERVICE AREA</t>
  </si>
  <si>
    <t>1-S1</t>
  </si>
  <si>
    <t>1-S2</t>
  </si>
  <si>
    <t>OPEN WELL</t>
  </si>
  <si>
    <t>775000</t>
  </si>
  <si>
    <t>STAFF</t>
  </si>
  <si>
    <t>731000</t>
  </si>
  <si>
    <t>CONFERENCE/WORK</t>
  </si>
  <si>
    <t>WRITER</t>
  </si>
  <si>
    <t>T.V. DIRECTOR</t>
  </si>
  <si>
    <t>PROJECTION</t>
  </si>
  <si>
    <t>ASSOCIATE DIREC</t>
  </si>
  <si>
    <t>219</t>
  </si>
  <si>
    <t>GRAPHIC ARTS</t>
  </si>
  <si>
    <t>ASSISTANT DIREC</t>
  </si>
  <si>
    <t>BIO-MED DIRECTO</t>
  </si>
  <si>
    <t>PHOTOGRAPHY CHI</t>
  </si>
  <si>
    <t>WORK AREA</t>
  </si>
  <si>
    <t>CINEMA</t>
  </si>
  <si>
    <t>PROCESSING</t>
  </si>
  <si>
    <t>MUMSIC</t>
  </si>
  <si>
    <t>MUMSIC DIRECTOR</t>
  </si>
  <si>
    <t>ORG</t>
  </si>
  <si>
    <t>DISTRIBUTION</t>
  </si>
  <si>
    <t>250</t>
  </si>
  <si>
    <t>251</t>
  </si>
  <si>
    <t>HOLDING</t>
  </si>
  <si>
    <t>252</t>
  </si>
  <si>
    <t>252A</t>
  </si>
  <si>
    <t>253</t>
  </si>
  <si>
    <t>254</t>
  </si>
  <si>
    <t>255</t>
  </si>
  <si>
    <t>CLUSTER ROOM</t>
  </si>
  <si>
    <t>256</t>
  </si>
  <si>
    <t>257</t>
  </si>
  <si>
    <t>258</t>
  </si>
  <si>
    <t>PHOTOGRAPHY STU</t>
  </si>
  <si>
    <t>259</t>
  </si>
  <si>
    <t>SOUND</t>
  </si>
  <si>
    <t>261</t>
  </si>
  <si>
    <t>PREVIEW</t>
  </si>
  <si>
    <t>262</t>
  </si>
  <si>
    <t>263</t>
  </si>
  <si>
    <t>264</t>
  </si>
  <si>
    <t>265</t>
  </si>
  <si>
    <t>266</t>
  </si>
  <si>
    <t>267</t>
  </si>
  <si>
    <t>PREV. MAINTANAN</t>
  </si>
  <si>
    <t>268</t>
  </si>
  <si>
    <t>269</t>
  </si>
  <si>
    <t>270</t>
  </si>
  <si>
    <t>271</t>
  </si>
  <si>
    <t>272</t>
  </si>
  <si>
    <t>273</t>
  </si>
  <si>
    <t>274</t>
  </si>
  <si>
    <t>275</t>
  </si>
  <si>
    <t>276</t>
  </si>
  <si>
    <t>277</t>
  </si>
  <si>
    <t xml:space="preserve">TELEPHONE </t>
  </si>
  <si>
    <t>LINK FOYER</t>
  </si>
  <si>
    <t>2-S1</t>
  </si>
  <si>
    <t>2-S2</t>
  </si>
  <si>
    <t>MECHANICAL ROOM</t>
  </si>
  <si>
    <t>U.G.PARKING</t>
  </si>
  <si>
    <t>TELEPHONE ROOM</t>
  </si>
  <si>
    <t>ELECTRICAL ROOM</t>
  </si>
  <si>
    <t>G-S1</t>
  </si>
  <si>
    <t>G-S2</t>
  </si>
  <si>
    <t>BOY</t>
  </si>
  <si>
    <t>721000</t>
  </si>
  <si>
    <t>103A</t>
  </si>
  <si>
    <t>103B</t>
  </si>
  <si>
    <t>103C</t>
  </si>
  <si>
    <t>103D</t>
  </si>
  <si>
    <t>103E</t>
  </si>
  <si>
    <t>103F</t>
  </si>
  <si>
    <t>103G</t>
  </si>
  <si>
    <t>107B</t>
  </si>
  <si>
    <t>107C</t>
  </si>
  <si>
    <t>PT AREA</t>
  </si>
  <si>
    <t>111A</t>
  </si>
  <si>
    <t>111B</t>
  </si>
  <si>
    <t>OT CLASSROOM</t>
  </si>
  <si>
    <t>112B</t>
  </si>
  <si>
    <t>WOOD WORKING AR</t>
  </si>
  <si>
    <t>WAITING</t>
  </si>
  <si>
    <t>TREATMENT AREA</t>
  </si>
  <si>
    <t>114B</t>
  </si>
  <si>
    <t>114C</t>
  </si>
  <si>
    <t>114D</t>
  </si>
  <si>
    <t>PRAYER</t>
  </si>
  <si>
    <t>133C</t>
  </si>
  <si>
    <t>431A</t>
  </si>
  <si>
    <t>G14A</t>
  </si>
  <si>
    <t>G03B</t>
  </si>
  <si>
    <t>G03C</t>
  </si>
  <si>
    <t>G03D</t>
  </si>
  <si>
    <t>G03E</t>
  </si>
  <si>
    <t>PT CLASSROOM</t>
  </si>
  <si>
    <t>SHOP</t>
  </si>
  <si>
    <t>CENTRAL STOCK</t>
  </si>
  <si>
    <t>STOCK</t>
  </si>
  <si>
    <t>VOLATILE STORAG</t>
  </si>
  <si>
    <t>SUPPLY ROOM/OFF</t>
  </si>
  <si>
    <t>730000</t>
  </si>
  <si>
    <t>000123</t>
  </si>
  <si>
    <t>GATHERING SPACE</t>
  </si>
  <si>
    <t>PRAYER ROOM</t>
  </si>
  <si>
    <t>MULTI PURPOSE RM</t>
  </si>
  <si>
    <t>STAFF BREAK ROOM</t>
  </si>
  <si>
    <t>ACTIVITY ROOM</t>
  </si>
  <si>
    <t>WOMEN LOCKER</t>
  </si>
  <si>
    <t>124B</t>
  </si>
  <si>
    <t>WOMEN SHOWER</t>
  </si>
  <si>
    <t>SERVICE ENTRY</t>
  </si>
  <si>
    <t>MENS LOCKER RM.</t>
  </si>
  <si>
    <t>MENS SHOWER</t>
  </si>
  <si>
    <t>SEMINAR ROOMS</t>
  </si>
  <si>
    <t>LECTURE ROOM</t>
  </si>
  <si>
    <t>847103</t>
  </si>
  <si>
    <t>139B</t>
  </si>
  <si>
    <t>DATA PROGRAMMER</t>
  </si>
  <si>
    <t>143A</t>
  </si>
  <si>
    <t>143B</t>
  </si>
  <si>
    <t>143C</t>
  </si>
  <si>
    <t>143D</t>
  </si>
  <si>
    <t>144A</t>
  </si>
  <si>
    <t>144B</t>
  </si>
  <si>
    <t>147A</t>
  </si>
  <si>
    <t>SNACKS</t>
  </si>
  <si>
    <t>147B</t>
  </si>
  <si>
    <t>147C</t>
  </si>
  <si>
    <t>147D</t>
  </si>
  <si>
    <t>PROGRAMMERS</t>
  </si>
  <si>
    <t>148A</t>
  </si>
  <si>
    <t>148B</t>
  </si>
  <si>
    <t>150B</t>
  </si>
  <si>
    <t>150C</t>
  </si>
  <si>
    <t>151B</t>
  </si>
  <si>
    <t>VESTUBULE</t>
  </si>
  <si>
    <t>151C</t>
  </si>
  <si>
    <t>WORK ROOM</t>
  </si>
  <si>
    <t>HALLWAY</t>
  </si>
  <si>
    <t>154-1</t>
  </si>
  <si>
    <t>WAITING ROOM</t>
  </si>
  <si>
    <t>154-2</t>
  </si>
  <si>
    <t>154-3</t>
  </si>
  <si>
    <t>154-4</t>
  </si>
  <si>
    <t>154A</t>
  </si>
  <si>
    <t>154B</t>
  </si>
  <si>
    <t>154C</t>
  </si>
  <si>
    <t>155</t>
  </si>
  <si>
    <t>156</t>
  </si>
  <si>
    <t>158</t>
  </si>
  <si>
    <t>159</t>
  </si>
  <si>
    <t>160</t>
  </si>
  <si>
    <t>GAS STORAGE</t>
  </si>
  <si>
    <t>DISPENSARY</t>
  </si>
  <si>
    <t>205B</t>
  </si>
  <si>
    <t>PREP.</t>
  </si>
  <si>
    <t>CONSULTING</t>
  </si>
  <si>
    <t>X-RAY/DARK ROOM</t>
  </si>
  <si>
    <t>207J</t>
  </si>
  <si>
    <t>207K</t>
  </si>
  <si>
    <t>207L</t>
  </si>
  <si>
    <t>207M</t>
  </si>
  <si>
    <t>207N</t>
  </si>
  <si>
    <t>207P</t>
  </si>
  <si>
    <t>208B</t>
  </si>
  <si>
    <t>208C</t>
  </si>
  <si>
    <t>FACULTY PRACTIC</t>
  </si>
  <si>
    <t>208D</t>
  </si>
  <si>
    <t>208E</t>
  </si>
  <si>
    <t>LAB</t>
  </si>
  <si>
    <t>208F</t>
  </si>
  <si>
    <t>SOIL AREA</t>
  </si>
  <si>
    <t>RADIOLOGY</t>
  </si>
  <si>
    <t>TECHNICIAN'S LA</t>
  </si>
  <si>
    <t>212B</t>
  </si>
  <si>
    <t>TOILET</t>
  </si>
  <si>
    <t>OPERATIVE DENTR</t>
  </si>
  <si>
    <t>215A</t>
  </si>
  <si>
    <t>219A</t>
  </si>
  <si>
    <t>CERAMICS ROOM</t>
  </si>
  <si>
    <t>FIXED PROSTHETI</t>
  </si>
  <si>
    <t>CLINIC LAB</t>
  </si>
  <si>
    <t>222B</t>
  </si>
  <si>
    <t>PLASTER ROOM</t>
  </si>
  <si>
    <t>224A</t>
  </si>
  <si>
    <t>MUSEUM</t>
  </si>
  <si>
    <t>224B</t>
  </si>
  <si>
    <t>PROSTHETICS LAB</t>
  </si>
  <si>
    <t>226B</t>
  </si>
  <si>
    <t>226E</t>
  </si>
  <si>
    <t>226F</t>
  </si>
  <si>
    <t>COMP. DENTALCAR</t>
  </si>
  <si>
    <t>228A</t>
  </si>
  <si>
    <t>PERIDONTICS</t>
  </si>
  <si>
    <t>ENDODONTICS CLI</t>
  </si>
  <si>
    <t>ORAL SURGERY</t>
  </si>
  <si>
    <t>240A</t>
  </si>
  <si>
    <t>240B</t>
  </si>
  <si>
    <t>241B</t>
  </si>
  <si>
    <t>241C</t>
  </si>
  <si>
    <t>241D</t>
  </si>
  <si>
    <t>IMPLANTOLOGY</t>
  </si>
  <si>
    <t>241E</t>
  </si>
  <si>
    <t>SCRUB-UP ROOM</t>
  </si>
  <si>
    <t>241F</t>
  </si>
  <si>
    <t>241G</t>
  </si>
  <si>
    <t>ORAL SURGERY CL</t>
  </si>
  <si>
    <t>243B</t>
  </si>
  <si>
    <t>243C</t>
  </si>
  <si>
    <t>NURSE'S STATION</t>
  </si>
  <si>
    <t>243D</t>
  </si>
  <si>
    <t>243E</t>
  </si>
  <si>
    <t>OBSERVATION</t>
  </si>
  <si>
    <t>247A</t>
  </si>
  <si>
    <t>X-RAY</t>
  </si>
  <si>
    <t>GENERAL CLINIC</t>
  </si>
  <si>
    <t>251A</t>
  </si>
  <si>
    <t>251B</t>
  </si>
  <si>
    <t>2M1</t>
  </si>
  <si>
    <t>2M2</t>
  </si>
  <si>
    <t>MECH. ROOM</t>
  </si>
  <si>
    <t>2M3</t>
  </si>
  <si>
    <t>2M4</t>
  </si>
  <si>
    <t>2M5</t>
  </si>
  <si>
    <t>ELEVATOR MACHINE</t>
  </si>
  <si>
    <t>2M6</t>
  </si>
  <si>
    <t>2M7</t>
  </si>
  <si>
    <t>2M8</t>
  </si>
  <si>
    <t>SERVICE RM.</t>
  </si>
  <si>
    <t>2M9</t>
  </si>
  <si>
    <t>2M10</t>
  </si>
  <si>
    <t>2M11</t>
  </si>
  <si>
    <t>2M16</t>
  </si>
  <si>
    <t>2MS1</t>
  </si>
  <si>
    <t>ELEV1</t>
  </si>
  <si>
    <t xml:space="preserve">ELEVATOR </t>
  </si>
  <si>
    <t>ELEV2</t>
  </si>
  <si>
    <t>ELEV3</t>
  </si>
  <si>
    <t>ELEV4</t>
  </si>
  <si>
    <t>ELEV5</t>
  </si>
  <si>
    <t>PATHOLOGY</t>
  </si>
  <si>
    <t>842400</t>
  </si>
  <si>
    <t>CONTROLLED ENVI</t>
  </si>
  <si>
    <t>ELECTRON MICROS</t>
  </si>
  <si>
    <t>313A</t>
  </si>
  <si>
    <t>313B</t>
  </si>
  <si>
    <t>313C</t>
  </si>
  <si>
    <t>MICROSCOPE ROOM</t>
  </si>
  <si>
    <t>313D</t>
  </si>
  <si>
    <t>MICROTOME ROOM</t>
  </si>
  <si>
    <t>DIRTY LAB</t>
  </si>
  <si>
    <t>731600</t>
  </si>
  <si>
    <t>315B</t>
  </si>
  <si>
    <t>CHAPEL OFFICE</t>
  </si>
  <si>
    <t>PHARM. RESEARCH</t>
  </si>
  <si>
    <t>MICROBIOLOGY RE</t>
  </si>
  <si>
    <t>321A</t>
  </si>
  <si>
    <t>321B</t>
  </si>
  <si>
    <t>HISTOLOGY RESRC</t>
  </si>
  <si>
    <t>323A</t>
  </si>
  <si>
    <t>323B</t>
  </si>
  <si>
    <t>ANATOMY RESRCH</t>
  </si>
  <si>
    <t>324A</t>
  </si>
  <si>
    <t>324B</t>
  </si>
  <si>
    <t>325</t>
  </si>
  <si>
    <t>FRESHMAN LAB</t>
  </si>
  <si>
    <t>327</t>
  </si>
  <si>
    <t>ANATOMY LAB</t>
  </si>
  <si>
    <t>327C</t>
  </si>
  <si>
    <t>HISTOLOGY</t>
  </si>
  <si>
    <t>HOLDING ROOM</t>
  </si>
  <si>
    <t>SURGICAL O.P. A</t>
  </si>
  <si>
    <t>2MS4</t>
  </si>
  <si>
    <t>832200</t>
  </si>
  <si>
    <t>SHOWER</t>
  </si>
  <si>
    <t>LOCKER</t>
  </si>
  <si>
    <t>INCINERATOR</t>
  </si>
  <si>
    <t>831001</t>
  </si>
  <si>
    <t>SURGICAL O.R.</t>
  </si>
  <si>
    <t>337A</t>
  </si>
  <si>
    <t>SURGICAL SUPPLY</t>
  </si>
  <si>
    <t>337B</t>
  </si>
  <si>
    <t>SOILED UTILITY</t>
  </si>
  <si>
    <t>Common</t>
  </si>
  <si>
    <t>Space</t>
  </si>
  <si>
    <t>PREP ROOM</t>
  </si>
  <si>
    <t>TUTORIAL</t>
  </si>
  <si>
    <t>DENTAL ROOM</t>
  </si>
  <si>
    <t>351</t>
  </si>
  <si>
    <t>352</t>
  </si>
  <si>
    <t>RESEARCH LAB</t>
  </si>
  <si>
    <t>353</t>
  </si>
  <si>
    <t>354</t>
  </si>
  <si>
    <t>PHYSIOLOGY RESR</t>
  </si>
  <si>
    <t>354A</t>
  </si>
  <si>
    <t>354B</t>
  </si>
  <si>
    <t>356</t>
  </si>
  <si>
    <t>STAIRWAY</t>
  </si>
  <si>
    <t>358</t>
  </si>
  <si>
    <t>359</t>
  </si>
  <si>
    <t>360</t>
  </si>
  <si>
    <t>361</t>
  </si>
  <si>
    <t>PEDO CLINIC</t>
  </si>
  <si>
    <t>361A</t>
  </si>
  <si>
    <t>362</t>
  </si>
  <si>
    <t>363</t>
  </si>
  <si>
    <t>L06A</t>
  </si>
  <si>
    <t>ORTHODONTICS LA</t>
  </si>
  <si>
    <t>364</t>
  </si>
  <si>
    <t>366</t>
  </si>
  <si>
    <t>367</t>
  </si>
  <si>
    <t>368</t>
  </si>
  <si>
    <t>DEMONSTRATION</t>
  </si>
  <si>
    <t>369</t>
  </si>
  <si>
    <t>370</t>
  </si>
  <si>
    <t>372</t>
  </si>
  <si>
    <t>CONSULTATION</t>
  </si>
  <si>
    <t>373</t>
  </si>
  <si>
    <t>CEPHALOMETRIC R</t>
  </si>
  <si>
    <t>374</t>
  </si>
  <si>
    <t>374A</t>
  </si>
  <si>
    <t>ALCOVE</t>
  </si>
  <si>
    <t>374B</t>
  </si>
  <si>
    <t>374C</t>
  </si>
  <si>
    <t>374D</t>
  </si>
  <si>
    <t>BREAK ROOM</t>
  </si>
  <si>
    <t>374E</t>
  </si>
  <si>
    <t>X-RAY ROOM</t>
  </si>
  <si>
    <t>374F</t>
  </si>
  <si>
    <t>374G</t>
  </si>
  <si>
    <t>Copy/Fax Work Room</t>
  </si>
  <si>
    <t>G.A. Asst. Suite</t>
  </si>
  <si>
    <t>Senior Womens Admin</t>
  </si>
  <si>
    <t>BB Asst Coach</t>
  </si>
  <si>
    <t>BB/VB Assistant</t>
  </si>
  <si>
    <t>VB Asst Coach</t>
  </si>
  <si>
    <t>Volley Ball Head Coach</t>
  </si>
  <si>
    <t>Basketball Head Coach</t>
  </si>
  <si>
    <t>112C</t>
  </si>
  <si>
    <t xml:space="preserve">SID  </t>
  </si>
  <si>
    <t>Womens Locker room</t>
  </si>
  <si>
    <t>Mens Locker Room</t>
  </si>
  <si>
    <t>M Soccer Head Coach</t>
  </si>
  <si>
    <t>W Soccer Head Coach</t>
  </si>
  <si>
    <t>Mens/Womens Soccer Asst</t>
  </si>
  <si>
    <t>SID Large Office</t>
  </si>
  <si>
    <t>Mens Soccer Asst</t>
  </si>
  <si>
    <t>Marketing Avg Office</t>
  </si>
  <si>
    <t>Womens Soccer Asst</t>
  </si>
  <si>
    <t>ed</t>
  </si>
  <si>
    <t>Marketing Large Office</t>
  </si>
  <si>
    <t>SID Storage</t>
  </si>
  <si>
    <t>Meeting/Hospitality</t>
  </si>
  <si>
    <t>Academic Advisor</t>
  </si>
  <si>
    <t>Concessions</t>
  </si>
  <si>
    <t>West Mechanical Room</t>
  </si>
  <si>
    <t>375</t>
  </si>
  <si>
    <t>SEMINAR ROOM</t>
  </si>
  <si>
    <t>375A</t>
  </si>
  <si>
    <t>375B</t>
  </si>
  <si>
    <t>375C</t>
  </si>
  <si>
    <t>375F</t>
  </si>
  <si>
    <t>376</t>
  </si>
  <si>
    <t>376A</t>
  </si>
  <si>
    <t>INTERVIEW</t>
  </si>
  <si>
    <t>376B</t>
  </si>
  <si>
    <t>377</t>
  </si>
  <si>
    <t>COPY</t>
  </si>
  <si>
    <t>378</t>
  </si>
  <si>
    <t>380</t>
  </si>
  <si>
    <t>381</t>
  </si>
  <si>
    <t>382</t>
  </si>
  <si>
    <t>383</t>
  </si>
  <si>
    <t>383C</t>
  </si>
  <si>
    <t>383D</t>
  </si>
  <si>
    <t>384</t>
  </si>
  <si>
    <t>385</t>
  </si>
  <si>
    <t>386</t>
  </si>
  <si>
    <t>387</t>
  </si>
  <si>
    <t>FILES</t>
  </si>
  <si>
    <t>388</t>
  </si>
  <si>
    <t>388A</t>
  </si>
  <si>
    <t>388B</t>
  </si>
  <si>
    <t>389</t>
  </si>
  <si>
    <t>390</t>
  </si>
  <si>
    <t>391</t>
  </si>
  <si>
    <t>392</t>
  </si>
  <si>
    <t>392A</t>
  </si>
  <si>
    <t>392B</t>
  </si>
  <si>
    <t>392C</t>
  </si>
  <si>
    <t>BRH</t>
  </si>
  <si>
    <t>100A</t>
  </si>
  <si>
    <t>RESOURCE ROOM</t>
  </si>
  <si>
    <t>DINING</t>
  </si>
  <si>
    <t>630</t>
  </si>
  <si>
    <t>107A</t>
  </si>
  <si>
    <t>JANITOR CLOSET</t>
  </si>
  <si>
    <t>COPY ROOM</t>
  </si>
  <si>
    <t>OPEN OFFICE</t>
  </si>
  <si>
    <t>UPPER DINING</t>
  </si>
  <si>
    <t>SERVING</t>
  </si>
  <si>
    <t>ICE BOXES</t>
  </si>
  <si>
    <t>LOAN</t>
  </si>
  <si>
    <t>FILE ROOM</t>
  </si>
  <si>
    <t>233A</t>
  </si>
  <si>
    <t>B01</t>
  </si>
  <si>
    <t>B02</t>
  </si>
  <si>
    <t>B03</t>
  </si>
  <si>
    <t>RECEPTION/WAITI</t>
  </si>
  <si>
    <t>B03A</t>
  </si>
  <si>
    <t>B03B</t>
  </si>
  <si>
    <t>B03C</t>
  </si>
  <si>
    <t>B03D</t>
  </si>
  <si>
    <t>B03E</t>
  </si>
  <si>
    <t>B03F</t>
  </si>
  <si>
    <t>B03G</t>
  </si>
  <si>
    <t>B03H</t>
  </si>
  <si>
    <t>B03J</t>
  </si>
  <si>
    <t>B04</t>
  </si>
  <si>
    <t>B05</t>
  </si>
  <si>
    <t>B06</t>
  </si>
  <si>
    <t>B07</t>
  </si>
  <si>
    <t>B08</t>
  </si>
  <si>
    <t>B08A</t>
  </si>
  <si>
    <t>B09</t>
  </si>
  <si>
    <t>B10</t>
  </si>
  <si>
    <t>B11</t>
  </si>
  <si>
    <t>B12</t>
  </si>
  <si>
    <t>B13</t>
  </si>
  <si>
    <t>B14</t>
  </si>
  <si>
    <t>B15</t>
  </si>
  <si>
    <t>B16</t>
  </si>
  <si>
    <t>B17</t>
  </si>
  <si>
    <t>B18</t>
  </si>
  <si>
    <t>B19</t>
  </si>
  <si>
    <t>B20</t>
  </si>
  <si>
    <t>WOMEN</t>
  </si>
  <si>
    <t>B21</t>
  </si>
  <si>
    <t>B22</t>
  </si>
  <si>
    <t>MEN</t>
  </si>
  <si>
    <t>B23</t>
  </si>
  <si>
    <t>B24</t>
  </si>
  <si>
    <t>B25</t>
  </si>
  <si>
    <t>R05</t>
  </si>
  <si>
    <t>R09</t>
  </si>
  <si>
    <t>R10</t>
  </si>
  <si>
    <t>R11</t>
  </si>
  <si>
    <t>R12</t>
  </si>
  <si>
    <t>R13</t>
  </si>
  <si>
    <t>R14</t>
  </si>
  <si>
    <t>R15</t>
  </si>
  <si>
    <t>R16</t>
  </si>
  <si>
    <t>R17</t>
  </si>
  <si>
    <t>R18</t>
  </si>
  <si>
    <t>R19</t>
  </si>
  <si>
    <t>R03</t>
  </si>
  <si>
    <t>DECK</t>
  </si>
  <si>
    <t>GARDEN</t>
  </si>
  <si>
    <t>R20</t>
  </si>
  <si>
    <t>R21</t>
  </si>
  <si>
    <t>RS1</t>
  </si>
  <si>
    <t>RS2</t>
  </si>
  <si>
    <t>B26</t>
  </si>
  <si>
    <t>B27</t>
  </si>
  <si>
    <t>B27A</t>
  </si>
  <si>
    <t>B27B</t>
  </si>
  <si>
    <t>B27C</t>
  </si>
  <si>
    <t>B28</t>
  </si>
  <si>
    <t>B29</t>
  </si>
  <si>
    <t>B30</t>
  </si>
  <si>
    <t>B31</t>
  </si>
  <si>
    <t>B32</t>
  </si>
  <si>
    <t>B33</t>
  </si>
  <si>
    <t>B34</t>
  </si>
  <si>
    <t>B35</t>
  </si>
  <si>
    <t>B36</t>
  </si>
  <si>
    <t>B37</t>
  </si>
  <si>
    <t>BS1</t>
  </si>
  <si>
    <t>BS2</t>
  </si>
  <si>
    <t>BS3</t>
  </si>
  <si>
    <t>BS4</t>
  </si>
  <si>
    <t>BEL1</t>
  </si>
  <si>
    <t>P-1</t>
  </si>
  <si>
    <t>UTILITIES</t>
  </si>
  <si>
    <t>P-2</t>
  </si>
  <si>
    <t>ATRIUM</t>
  </si>
  <si>
    <t>104A</t>
  </si>
  <si>
    <t>106A</t>
  </si>
  <si>
    <t>EXAM</t>
  </si>
  <si>
    <t>210000</t>
  </si>
  <si>
    <t>VIEWING</t>
  </si>
  <si>
    <t>1020M</t>
  </si>
  <si>
    <t>1034C</t>
  </si>
  <si>
    <t>MEN LOCKER</t>
  </si>
  <si>
    <t>GALLEY</t>
  </si>
  <si>
    <t>155A</t>
  </si>
  <si>
    <t>157</t>
  </si>
  <si>
    <t>161</t>
  </si>
  <si>
    <t>162</t>
  </si>
  <si>
    <t>165</t>
  </si>
  <si>
    <t>166</t>
  </si>
  <si>
    <t>167</t>
  </si>
  <si>
    <t>168</t>
  </si>
  <si>
    <t>169</t>
  </si>
  <si>
    <t>171</t>
  </si>
  <si>
    <t>172</t>
  </si>
  <si>
    <t>173</t>
  </si>
  <si>
    <t>174</t>
  </si>
  <si>
    <t>175</t>
  </si>
  <si>
    <t>176</t>
  </si>
  <si>
    <t>178</t>
  </si>
  <si>
    <t>179</t>
  </si>
  <si>
    <t>B25B</t>
  </si>
  <si>
    <t>WOMAN BATHROOM</t>
  </si>
  <si>
    <t>JAN. ROOM</t>
  </si>
  <si>
    <t>STOR. ROOM</t>
  </si>
  <si>
    <t>FILE/COPY</t>
  </si>
  <si>
    <t>FRONT OFFICE</t>
  </si>
  <si>
    <t>COFFEE AREA</t>
  </si>
  <si>
    <t>EQUIP. STOREAGE</t>
  </si>
  <si>
    <t>PLANNING/EST. AREA</t>
  </si>
  <si>
    <t>CARPENTER SHOP</t>
  </si>
  <si>
    <t>KEY SHOP</t>
  </si>
  <si>
    <t>PHONE EQUIP.</t>
  </si>
  <si>
    <t>GROUNDS OFFICE</t>
  </si>
  <si>
    <t>GROUNDS GARAGE</t>
  </si>
  <si>
    <t>WELD/REFRIG AREA</t>
  </si>
  <si>
    <t>MECH. RM.</t>
  </si>
  <si>
    <t>MAIL ROOM</t>
  </si>
  <si>
    <t>ELECTRICAL</t>
  </si>
  <si>
    <t>PUBLIC RELATION</t>
  </si>
  <si>
    <t>269A</t>
  </si>
  <si>
    <t>STAGE</t>
  </si>
  <si>
    <t>EXERCISE ROOM</t>
  </si>
  <si>
    <t>MEZZANINE</t>
  </si>
  <si>
    <t>101B</t>
  </si>
  <si>
    <t>102A</t>
  </si>
  <si>
    <t>109B</t>
  </si>
  <si>
    <t>LOUNGE ROOM</t>
  </si>
  <si>
    <t>112A</t>
  </si>
  <si>
    <t>LIVING AREA</t>
  </si>
  <si>
    <t>201A</t>
  </si>
  <si>
    <t>213A</t>
  </si>
  <si>
    <t>214A</t>
  </si>
  <si>
    <t>217A</t>
  </si>
  <si>
    <t>317A</t>
  </si>
  <si>
    <t>RECREATION ROOM</t>
  </si>
  <si>
    <t>CA</t>
  </si>
  <si>
    <t>ENTRYWAY</t>
  </si>
  <si>
    <t>101A</t>
  </si>
  <si>
    <t>102B</t>
  </si>
  <si>
    <t>102C</t>
  </si>
  <si>
    <t>RECEPTIONIST</t>
  </si>
  <si>
    <t>106B</t>
  </si>
  <si>
    <t>106C</t>
  </si>
  <si>
    <t>106D</t>
  </si>
  <si>
    <t>COMPUTER LAB</t>
  </si>
  <si>
    <t>110B</t>
  </si>
  <si>
    <t>111C</t>
  </si>
  <si>
    <t>111D</t>
  </si>
  <si>
    <t>CREIGHTONIAN</t>
  </si>
  <si>
    <t>203C</t>
  </si>
  <si>
    <t>203D</t>
  </si>
  <si>
    <t>205C</t>
  </si>
  <si>
    <t>205D</t>
  </si>
  <si>
    <t>205E</t>
  </si>
  <si>
    <t>205F</t>
  </si>
  <si>
    <t>303B</t>
  </si>
  <si>
    <t>303C</t>
  </si>
  <si>
    <t>303D</t>
  </si>
  <si>
    <t>304B</t>
  </si>
  <si>
    <t>304C</t>
  </si>
  <si>
    <t>304D</t>
  </si>
  <si>
    <t>WRITING CENTER</t>
  </si>
  <si>
    <t>306D</t>
  </si>
  <si>
    <t>306E</t>
  </si>
  <si>
    <t>306F</t>
  </si>
  <si>
    <t>308B</t>
  </si>
  <si>
    <t>308C</t>
  </si>
  <si>
    <t>ELEV. CONTROL</t>
  </si>
  <si>
    <t>C1</t>
  </si>
  <si>
    <t>ELEV. MECH.</t>
  </si>
  <si>
    <t>840000</t>
  </si>
  <si>
    <t>SURGERY</t>
  </si>
  <si>
    <t>845400</t>
  </si>
  <si>
    <t>_____</t>
  </si>
  <si>
    <t>E1</t>
  </si>
  <si>
    <t>E2</t>
  </si>
  <si>
    <t>E3</t>
  </si>
  <si>
    <t>TOTALS</t>
  </si>
  <si>
    <t>ELEVATOR LOBBY</t>
  </si>
  <si>
    <t>CHEMICAL STORAG</t>
  </si>
  <si>
    <t>207B</t>
  </si>
  <si>
    <t>DEAN LAB</t>
  </si>
  <si>
    <t>822100</t>
  </si>
  <si>
    <t>831000</t>
  </si>
  <si>
    <t>COLD ROOM</t>
  </si>
  <si>
    <t>E1-2</t>
  </si>
  <si>
    <t>E2-2</t>
  </si>
  <si>
    <t>COLD</t>
  </si>
  <si>
    <t>334A</t>
  </si>
  <si>
    <t>HOT LAB</t>
  </si>
  <si>
    <t>409B</t>
  </si>
  <si>
    <t>422</t>
  </si>
  <si>
    <t>423</t>
  </si>
  <si>
    <t>433</t>
  </si>
  <si>
    <t>824050</t>
  </si>
  <si>
    <t>507A</t>
  </si>
  <si>
    <t>509</t>
  </si>
  <si>
    <t>510</t>
  </si>
  <si>
    <t>511</t>
  </si>
  <si>
    <t>512</t>
  </si>
  <si>
    <t>513</t>
  </si>
  <si>
    <t>514</t>
  </si>
  <si>
    <t>515</t>
  </si>
  <si>
    <t>516</t>
  </si>
  <si>
    <t>824000</t>
  </si>
  <si>
    <t>517</t>
  </si>
  <si>
    <t>518</t>
  </si>
  <si>
    <t>519</t>
  </si>
  <si>
    <t>520</t>
  </si>
  <si>
    <t>521</t>
  </si>
  <si>
    <t>522</t>
  </si>
  <si>
    <t>523</t>
  </si>
  <si>
    <t>524</t>
  </si>
  <si>
    <t>525</t>
  </si>
  <si>
    <t>526</t>
  </si>
  <si>
    <t>527</t>
  </si>
  <si>
    <t>528</t>
  </si>
  <si>
    <t>529</t>
  </si>
  <si>
    <t>1EL5</t>
  </si>
  <si>
    <t>2EL5</t>
  </si>
  <si>
    <t>603</t>
  </si>
  <si>
    <t>604</t>
  </si>
  <si>
    <t>606</t>
  </si>
  <si>
    <t>FAN ROOM</t>
  </si>
  <si>
    <t>821000</t>
  </si>
  <si>
    <t>607</t>
  </si>
  <si>
    <t>CONFERENCE/LIBRARY</t>
  </si>
  <si>
    <t>Psychiatry Research - Sullivan</t>
  </si>
  <si>
    <t>ANIMAL</t>
  </si>
  <si>
    <t>608</t>
  </si>
  <si>
    <t>609</t>
  </si>
  <si>
    <t>610</t>
  </si>
  <si>
    <t>BREAK</t>
  </si>
  <si>
    <t>611</t>
  </si>
  <si>
    <t>612</t>
  </si>
  <si>
    <t>613</t>
  </si>
  <si>
    <t>614</t>
  </si>
  <si>
    <t>615</t>
  </si>
  <si>
    <t>616</t>
  </si>
  <si>
    <t>617</t>
  </si>
  <si>
    <t>618</t>
  </si>
  <si>
    <t>619</t>
  </si>
  <si>
    <t>620</t>
  </si>
  <si>
    <t>622</t>
  </si>
  <si>
    <t>623</t>
  </si>
  <si>
    <t>625</t>
  </si>
  <si>
    <t>143E</t>
  </si>
  <si>
    <t>143F</t>
  </si>
  <si>
    <t>143G</t>
  </si>
  <si>
    <t>143H</t>
  </si>
  <si>
    <t>OPERATING</t>
  </si>
  <si>
    <t>626</t>
  </si>
  <si>
    <t>PREP</t>
  </si>
  <si>
    <t>627</t>
  </si>
  <si>
    <t>SUPPORT</t>
  </si>
  <si>
    <t>628</t>
  </si>
  <si>
    <t>629</t>
  </si>
  <si>
    <t>CAGE WASHER</t>
  </si>
  <si>
    <t>631</t>
  </si>
  <si>
    <t>632</t>
  </si>
  <si>
    <t>633</t>
  </si>
  <si>
    <t>634</t>
  </si>
  <si>
    <t>636</t>
  </si>
  <si>
    <t>637</t>
  </si>
  <si>
    <t>638</t>
  </si>
  <si>
    <t>639</t>
  </si>
  <si>
    <t>640</t>
  </si>
  <si>
    <t>MONITORING</t>
  </si>
  <si>
    <t>641</t>
  </si>
  <si>
    <t>REC. SUITE</t>
  </si>
  <si>
    <t>641A</t>
  </si>
  <si>
    <t>642</t>
  </si>
  <si>
    <t>SF</t>
  </si>
  <si>
    <t>G00</t>
  </si>
  <si>
    <t>GO1A</t>
  </si>
  <si>
    <t>LOBBY/WAITING</t>
  </si>
  <si>
    <t>G04B</t>
  </si>
  <si>
    <t>TELE/COM CLOSET</t>
  </si>
  <si>
    <t>103H</t>
  </si>
  <si>
    <t>121M</t>
  </si>
  <si>
    <t>Team Meeting Room</t>
  </si>
  <si>
    <t>Lounge</t>
  </si>
  <si>
    <t>Electrical</t>
  </si>
  <si>
    <t>Pantry</t>
  </si>
  <si>
    <t>University Suite</t>
  </si>
  <si>
    <t>Suite</t>
  </si>
  <si>
    <t>Multi-media Room</t>
  </si>
  <si>
    <t>S1</t>
  </si>
  <si>
    <t>S2</t>
  </si>
  <si>
    <t>Elev</t>
  </si>
  <si>
    <t>TOTAL</t>
  </si>
  <si>
    <t>Open</t>
  </si>
  <si>
    <t>W</t>
  </si>
  <si>
    <t>ADVISING AREA</t>
  </si>
  <si>
    <t>ELECTRICAL CLOSET</t>
  </si>
  <si>
    <t>PASS</t>
  </si>
  <si>
    <t xml:space="preserve">TELE/COM </t>
  </si>
  <si>
    <t>G54</t>
  </si>
  <si>
    <t>LOUNGE/STUDY</t>
  </si>
  <si>
    <t>G55</t>
  </si>
  <si>
    <t>CLUB OFFICE</t>
  </si>
  <si>
    <t>G56</t>
  </si>
  <si>
    <t>G57</t>
  </si>
  <si>
    <t>G57A</t>
  </si>
  <si>
    <t>G58</t>
  </si>
  <si>
    <t>G59</t>
  </si>
  <si>
    <t>G61</t>
  </si>
  <si>
    <t>G62</t>
  </si>
  <si>
    <t>G63</t>
  </si>
  <si>
    <t>G64</t>
  </si>
  <si>
    <t>G65</t>
  </si>
  <si>
    <t>G66</t>
  </si>
  <si>
    <t>G67</t>
  </si>
  <si>
    <t>TUTORIAL AREA</t>
  </si>
  <si>
    <t>G68</t>
  </si>
  <si>
    <t>G69</t>
  </si>
  <si>
    <t>G71</t>
  </si>
  <si>
    <t>G72</t>
  </si>
  <si>
    <t>G73</t>
  </si>
  <si>
    <t>G74</t>
  </si>
  <si>
    <t>G75</t>
  </si>
  <si>
    <t>G76</t>
  </si>
  <si>
    <t>G77</t>
  </si>
  <si>
    <t>G78</t>
  </si>
  <si>
    <t>G79</t>
  </si>
  <si>
    <t>G81</t>
  </si>
  <si>
    <t>G82</t>
  </si>
  <si>
    <t>G83</t>
  </si>
  <si>
    <t xml:space="preserve">MECHANICAL ROOM </t>
  </si>
  <si>
    <t>G83A</t>
  </si>
  <si>
    <t>ELEC. CLOSET</t>
  </si>
  <si>
    <t>G84</t>
  </si>
  <si>
    <t>G85</t>
  </si>
  <si>
    <t>G86</t>
  </si>
  <si>
    <t>ELEC. ROOM</t>
  </si>
  <si>
    <t>G88</t>
  </si>
  <si>
    <t>STAIR#1</t>
  </si>
  <si>
    <t>STAIR#2</t>
  </si>
  <si>
    <t>GROUND FLOOR SF</t>
  </si>
  <si>
    <t>ELEC CLOSET</t>
  </si>
  <si>
    <t>TELE/COM</t>
  </si>
  <si>
    <t>WOMEN RESTROOM</t>
  </si>
  <si>
    <t>MEN RESTROOM</t>
  </si>
  <si>
    <t>SERVING AREA</t>
  </si>
  <si>
    <t>VENDING ROOM</t>
  </si>
  <si>
    <t>CHEMISTRY PREP</t>
  </si>
  <si>
    <t>STUDY ALCOVE</t>
  </si>
  <si>
    <t>CUSTODIAN</t>
  </si>
  <si>
    <t>1s2</t>
  </si>
  <si>
    <t>FIRST FLOOR SF</t>
  </si>
  <si>
    <t>STUDY/LOUNGE</t>
  </si>
  <si>
    <t>ARCHIVE</t>
  </si>
  <si>
    <t>EXAM ROOM</t>
  </si>
  <si>
    <t>JANITORIAL</t>
  </si>
  <si>
    <t>CHEM. PREP ROOM</t>
  </si>
  <si>
    <t>WOMEN TOILET</t>
  </si>
  <si>
    <t>MEN TOILET</t>
  </si>
  <si>
    <t>T.A. OFFICE</t>
  </si>
  <si>
    <t>254A</t>
  </si>
  <si>
    <t>STUDENT LEARNING</t>
  </si>
  <si>
    <t>COMPUTER RESEARCH</t>
  </si>
  <si>
    <t>SECOND FLOOR SF</t>
  </si>
  <si>
    <t>INTERVIEW ROOM</t>
  </si>
  <si>
    <t>470H</t>
  </si>
  <si>
    <t>811000</t>
  </si>
  <si>
    <t>Changed room number to 470H due to relocation of the entrance to the room</t>
  </si>
  <si>
    <t>OPEN LOUNGE</t>
  </si>
  <si>
    <t>VOCATIONAL ROOM</t>
  </si>
  <si>
    <t>RESEARCH/SEMINAR</t>
  </si>
  <si>
    <t>OBSEVATION</t>
  </si>
  <si>
    <t>RESEARCH ROOM</t>
  </si>
  <si>
    <t>368B</t>
  </si>
  <si>
    <t>STAIR #1</t>
  </si>
  <si>
    <t>STAIR #2</t>
  </si>
  <si>
    <t>EQUIP. STORAGE</t>
  </si>
  <si>
    <t>4s2</t>
  </si>
  <si>
    <t>FOURTH FLOOR SF</t>
  </si>
  <si>
    <t>SQ</t>
  </si>
  <si>
    <t>ARCHIVE/RECORDS</t>
  </si>
  <si>
    <t>WOMENS TOILET</t>
  </si>
  <si>
    <t>MENS TOILET</t>
  </si>
  <si>
    <t>FIFTH FLOOR SF</t>
  </si>
  <si>
    <t>HLS</t>
  </si>
  <si>
    <t>643</t>
  </si>
  <si>
    <t>6EL1</t>
  </si>
  <si>
    <t>6S1</t>
  </si>
  <si>
    <t>6S2</t>
  </si>
  <si>
    <t>6S3</t>
  </si>
  <si>
    <t>6S4</t>
  </si>
  <si>
    <t>COPY/BREAK</t>
  </si>
  <si>
    <t>740100</t>
  </si>
  <si>
    <t>193A</t>
  </si>
  <si>
    <t>193B</t>
  </si>
  <si>
    <t>193C</t>
  </si>
  <si>
    <t>193D</t>
  </si>
  <si>
    <t>193E</t>
  </si>
  <si>
    <t>193F</t>
  </si>
  <si>
    <t>194B</t>
  </si>
  <si>
    <t>194C</t>
  </si>
  <si>
    <t>194D</t>
  </si>
  <si>
    <t>194E</t>
  </si>
  <si>
    <t>195A</t>
  </si>
  <si>
    <t>195B</t>
  </si>
  <si>
    <t>195C</t>
  </si>
  <si>
    <t>195D</t>
  </si>
  <si>
    <t>195E</t>
  </si>
  <si>
    <t>195F</t>
  </si>
  <si>
    <t>195G</t>
  </si>
  <si>
    <t>196A</t>
  </si>
  <si>
    <t>196B</t>
  </si>
  <si>
    <t>196C</t>
  </si>
  <si>
    <t>196D</t>
  </si>
  <si>
    <t>196E</t>
  </si>
  <si>
    <t>197A</t>
  </si>
  <si>
    <t>197B</t>
  </si>
  <si>
    <t>197C</t>
  </si>
  <si>
    <t>197D</t>
  </si>
  <si>
    <t>197E</t>
  </si>
  <si>
    <t>FACULTY LOUNGE</t>
  </si>
  <si>
    <t>197F</t>
  </si>
  <si>
    <t>197G</t>
  </si>
  <si>
    <t>197H</t>
  </si>
  <si>
    <t>314B</t>
  </si>
  <si>
    <t>314C</t>
  </si>
  <si>
    <t>342A</t>
  </si>
  <si>
    <t>409C</t>
  </si>
  <si>
    <t>411C</t>
  </si>
  <si>
    <t>417A</t>
  </si>
  <si>
    <t>513A</t>
  </si>
  <si>
    <t>514A</t>
  </si>
  <si>
    <t>514B</t>
  </si>
  <si>
    <t>517A</t>
  </si>
  <si>
    <t>518A</t>
  </si>
  <si>
    <t>521A</t>
  </si>
  <si>
    <t>522A</t>
  </si>
  <si>
    <t>523A</t>
  </si>
  <si>
    <t>524A</t>
  </si>
  <si>
    <t>EQUIPMENT ROOM</t>
  </si>
  <si>
    <t>FLOOR TOTAL</t>
  </si>
  <si>
    <t>BUILDING TOTALS</t>
  </si>
  <si>
    <t>149A</t>
  </si>
  <si>
    <t>163</t>
  </si>
  <si>
    <t>164</t>
  </si>
  <si>
    <t>170</t>
  </si>
  <si>
    <t>171A</t>
  </si>
  <si>
    <t>171D</t>
  </si>
  <si>
    <t>TV ROOM</t>
  </si>
  <si>
    <t>175A</t>
  </si>
  <si>
    <t>180A</t>
  </si>
  <si>
    <t>LECTURE</t>
  </si>
  <si>
    <t>PROJECTION ROOM</t>
  </si>
  <si>
    <t>262A</t>
  </si>
  <si>
    <t>263A</t>
  </si>
  <si>
    <t>265A</t>
  </si>
  <si>
    <t>268A</t>
  </si>
  <si>
    <t>Gross S.F. total</t>
  </si>
  <si>
    <t>Total Gross S.F.</t>
  </si>
  <si>
    <t>371A</t>
  </si>
  <si>
    <t>BS2A</t>
  </si>
  <si>
    <t>450</t>
  </si>
  <si>
    <t>HPE</t>
  </si>
  <si>
    <t xml:space="preserve">JANITOR </t>
  </si>
  <si>
    <t>JANITOR CLOSTET</t>
  </si>
  <si>
    <t>470A</t>
  </si>
  <si>
    <t>471A</t>
  </si>
  <si>
    <t>335A</t>
  </si>
  <si>
    <t>335B</t>
  </si>
  <si>
    <t>484A</t>
  </si>
  <si>
    <t>556A</t>
  </si>
  <si>
    <t>562A</t>
  </si>
  <si>
    <t>STUDY ROOM</t>
  </si>
  <si>
    <t>VENDING</t>
  </si>
  <si>
    <t>DH</t>
  </si>
  <si>
    <t>509110</t>
  </si>
  <si>
    <t>LIVING ROOM</t>
  </si>
  <si>
    <t>105B</t>
  </si>
  <si>
    <t>120A</t>
  </si>
  <si>
    <t>520A</t>
  </si>
  <si>
    <t>G10A</t>
  </si>
  <si>
    <t>EPP</t>
  </si>
  <si>
    <t>111000</t>
  </si>
  <si>
    <t>COMPUTER CTR.</t>
  </si>
  <si>
    <t>110000</t>
  </si>
  <si>
    <t>COAT ROOM</t>
  </si>
  <si>
    <t>LECTURE HALL</t>
  </si>
  <si>
    <t>PLATFORM</t>
  </si>
  <si>
    <t>MEN BAHTROOM</t>
  </si>
  <si>
    <t>DEANS OFFICE</t>
  </si>
  <si>
    <t>211C</t>
  </si>
  <si>
    <t>211D</t>
  </si>
  <si>
    <t>211E</t>
  </si>
  <si>
    <t>212D</t>
  </si>
  <si>
    <t>212E</t>
  </si>
  <si>
    <t>212F</t>
  </si>
  <si>
    <t>STUDENT LOUNGE</t>
  </si>
  <si>
    <t>STUDENT STUDY</t>
  </si>
  <si>
    <t>PROJECTOR ROOM</t>
  </si>
  <si>
    <t>COFFEE</t>
  </si>
  <si>
    <t>WORKSHOP</t>
  </si>
  <si>
    <t>B01A</t>
  </si>
  <si>
    <t>141000</t>
  </si>
  <si>
    <t>MECHANICAL RM</t>
  </si>
  <si>
    <t>B09B</t>
  </si>
  <si>
    <t>TUNNEL</t>
  </si>
  <si>
    <t>142100</t>
  </si>
  <si>
    <t>CONFERENCEROOM</t>
  </si>
  <si>
    <t>CLERICAL</t>
  </si>
  <si>
    <t>BUILDING NET S.F.</t>
  </si>
  <si>
    <t>CONCESSION</t>
  </si>
  <si>
    <t>STAIRS</t>
  </si>
  <si>
    <t>FLOOR TOTAL S.F.</t>
  </si>
  <si>
    <t>GH</t>
  </si>
  <si>
    <t>509120</t>
  </si>
  <si>
    <t>T.V. ROOM</t>
  </si>
  <si>
    <t>HANDICAP BATHRO</t>
  </si>
  <si>
    <t>HANDICAP BEDROO</t>
  </si>
  <si>
    <t>MECHANICAL/STOR</t>
  </si>
  <si>
    <t>STORAGE/MECHANI</t>
  </si>
  <si>
    <t>PHONE RM.</t>
  </si>
  <si>
    <t>P1</t>
  </si>
  <si>
    <t>P2</t>
  </si>
  <si>
    <t>P4</t>
  </si>
  <si>
    <t>P5</t>
  </si>
  <si>
    <t>PS1</t>
  </si>
  <si>
    <t>GRH</t>
  </si>
  <si>
    <t>GREENHOUSE</t>
  </si>
  <si>
    <t>GYM</t>
  </si>
  <si>
    <t>WEIGHT EXERCISE RM.</t>
  </si>
  <si>
    <t>WOMEN STAFF LOCKER</t>
  </si>
  <si>
    <t>L12</t>
  </si>
  <si>
    <t>WOMEN MULTI LOCKER</t>
  </si>
  <si>
    <t>WOMEN SOCCER LCKR</t>
  </si>
  <si>
    <t>220000</t>
  </si>
  <si>
    <t>SODEXHO</t>
  </si>
  <si>
    <t>110C</t>
  </si>
  <si>
    <t>WOMEN VOLLEY LCKR</t>
  </si>
  <si>
    <t>WOMEN BASKET LCKR</t>
  </si>
  <si>
    <t>COMPUTER OFFICE</t>
  </si>
  <si>
    <t>100B</t>
  </si>
  <si>
    <t>100C</t>
  </si>
  <si>
    <t>100D</t>
  </si>
  <si>
    <t>COMPUTER</t>
  </si>
  <si>
    <t>401000</t>
  </si>
  <si>
    <t>411000</t>
  </si>
  <si>
    <t>340110</t>
  </si>
  <si>
    <t>341100</t>
  </si>
  <si>
    <t>130C</t>
  </si>
  <si>
    <t>130D</t>
  </si>
  <si>
    <t>130E</t>
  </si>
  <si>
    <t>MEN SHOWER</t>
  </si>
  <si>
    <t>130F</t>
  </si>
  <si>
    <t>340160</t>
  </si>
  <si>
    <t>TAPING</t>
  </si>
  <si>
    <t>138A</t>
  </si>
  <si>
    <t>TRAINING ROOM</t>
  </si>
  <si>
    <t>340150</t>
  </si>
  <si>
    <t>HYDRO</t>
  </si>
  <si>
    <t xml:space="preserve">OFFICE </t>
  </si>
  <si>
    <t>139C</t>
  </si>
  <si>
    <t>139D</t>
  </si>
  <si>
    <t>141A</t>
  </si>
  <si>
    <t>141B</t>
  </si>
  <si>
    <t>141C</t>
  </si>
  <si>
    <t>TELEPHONE OFFIC</t>
  </si>
  <si>
    <t>COMPUTER SUPPLY</t>
  </si>
  <si>
    <t>209000</t>
  </si>
  <si>
    <t>146A</t>
  </si>
  <si>
    <t>ATHLETIC RECEPT</t>
  </si>
  <si>
    <t>342300</t>
  </si>
  <si>
    <t>342400</t>
  </si>
  <si>
    <t>342100</t>
  </si>
  <si>
    <t>MAINT. SHOP</t>
  </si>
  <si>
    <t>PAINT AREA</t>
  </si>
  <si>
    <t>CARPENTER STOR.</t>
  </si>
  <si>
    <t>CENTRAL STOR.</t>
  </si>
  <si>
    <t>GROUNDS STOR.</t>
  </si>
  <si>
    <t>PHONE STOR.</t>
  </si>
  <si>
    <t>FENCED STOR.</t>
  </si>
  <si>
    <t>342200</t>
  </si>
  <si>
    <t>341200</t>
  </si>
  <si>
    <t>341300</t>
  </si>
  <si>
    <t>179A</t>
  </si>
  <si>
    <t>FACULTY COMMON</t>
  </si>
  <si>
    <t>TEACHING ASSIST</t>
  </si>
  <si>
    <t>DESCRIPTION</t>
  </si>
  <si>
    <t>PRE</t>
  </si>
  <si>
    <t>LARGE CLASSROOM</t>
  </si>
  <si>
    <t>SOTRAGE</t>
  </si>
  <si>
    <t>NET TOTAL</t>
  </si>
  <si>
    <t>STH</t>
  </si>
  <si>
    <t>SHOT ROOM</t>
  </si>
  <si>
    <t>EXAM #1</t>
  </si>
  <si>
    <t>EXAM #2</t>
  </si>
  <si>
    <t xml:space="preserve">EXAM #3 </t>
  </si>
  <si>
    <t>EXAM #4</t>
  </si>
  <si>
    <t>EXAM #5</t>
  </si>
  <si>
    <t>OFFICE/ STORAGE</t>
  </si>
  <si>
    <t>MINOR SURGERY</t>
  </si>
  <si>
    <t>R.R.</t>
  </si>
  <si>
    <t>CORRICOR</t>
  </si>
  <si>
    <t>BILLING</t>
  </si>
  <si>
    <t>X-RAYN SUPPORT</t>
  </si>
  <si>
    <t>13A</t>
  </si>
  <si>
    <t>FILES/COPY</t>
  </si>
  <si>
    <t>FINANCIAL SEC.</t>
  </si>
  <si>
    <t>PROGRAM DIRECTOR</t>
  </si>
  <si>
    <t>OFFICE MGR.</t>
  </si>
  <si>
    <t>SMALL CLASSROOM</t>
  </si>
  <si>
    <t>AUDION VISUAL STORAGE</t>
  </si>
  <si>
    <t>LOCKED STORAGED</t>
  </si>
  <si>
    <t>WOMENS RESTROOM</t>
  </si>
  <si>
    <t>MENS RESTROOM</t>
  </si>
  <si>
    <t>JANITORS CLOSET</t>
  </si>
  <si>
    <t>PRE HOSPITAL (EMS)</t>
  </si>
  <si>
    <t>STUDENT HEALTH</t>
  </si>
  <si>
    <t>TOTAL NET AREA</t>
  </si>
  <si>
    <t>SCHOOL</t>
  </si>
  <si>
    <t>ORD</t>
  </si>
  <si>
    <t>USE CODE</t>
  </si>
  <si>
    <t>loc_desd</t>
  </si>
  <si>
    <t>COORIDOR</t>
  </si>
  <si>
    <t>B100M</t>
  </si>
  <si>
    <t>B101</t>
  </si>
  <si>
    <t>EMERGENCY MANAGEMENT SYSTEMS</t>
  </si>
  <si>
    <t>B102</t>
  </si>
  <si>
    <t>B103</t>
  </si>
  <si>
    <t>B104</t>
  </si>
  <si>
    <t>STAGING</t>
  </si>
  <si>
    <t>B105D</t>
  </si>
  <si>
    <t>TELEPHONE/ DATA</t>
  </si>
  <si>
    <t>B106</t>
  </si>
  <si>
    <t>B107</t>
  </si>
  <si>
    <t>MEDIUIM VOLTAGE DISTRIBUTION</t>
  </si>
  <si>
    <t>B108</t>
  </si>
  <si>
    <t>B109E</t>
  </si>
  <si>
    <t>B110A</t>
  </si>
  <si>
    <t>B111</t>
  </si>
  <si>
    <t>FACILITIES MANAGEMENT</t>
  </si>
  <si>
    <t>S2-B</t>
  </si>
  <si>
    <t>E4-B</t>
  </si>
  <si>
    <t>S6-B</t>
  </si>
  <si>
    <t>MUSIC PRACTICE</t>
  </si>
  <si>
    <t>THEATER/ LECTURE HALL</t>
  </si>
  <si>
    <t>MEN'S RESTROOM</t>
  </si>
  <si>
    <t>WOMEN'S RESTROOM</t>
  </si>
  <si>
    <t xml:space="preserve">MECHANICAL </t>
  </si>
  <si>
    <t>INSTUMENT STORAGE</t>
  </si>
  <si>
    <t>SERVICE DOCK</t>
  </si>
  <si>
    <t>1029A</t>
  </si>
  <si>
    <t>FIRE DEPT CONTROL ROOM</t>
  </si>
  <si>
    <t>HEALTH CENTER RECPETION/ WAITING</t>
  </si>
  <si>
    <t>MEDICAL RECORDS ACTIVE</t>
  </si>
  <si>
    <t>EXAM #7</t>
  </si>
  <si>
    <t>EXAM #6</t>
  </si>
  <si>
    <t>OMT</t>
  </si>
  <si>
    <t>EXAM #3</t>
  </si>
  <si>
    <t>1037A</t>
  </si>
  <si>
    <t>NURSES STATION</t>
  </si>
  <si>
    <t>SAMPLES</t>
  </si>
  <si>
    <t xml:space="preserve">1050A </t>
  </si>
  <si>
    <t>1053A</t>
  </si>
  <si>
    <t>RECOVERY ROOM</t>
  </si>
  <si>
    <t>CLEAN UTILITY</t>
  </si>
  <si>
    <t>DATA</t>
  </si>
  <si>
    <t>LIBRARY/ GROUP RX ROOM</t>
  </si>
  <si>
    <t>1071A</t>
  </si>
  <si>
    <t>HEALTH EDUCATION OFFICE</t>
  </si>
  <si>
    <t>1071B</t>
  </si>
  <si>
    <t>1086E</t>
  </si>
  <si>
    <t>TRIAGE</t>
  </si>
  <si>
    <t>MEDICAL RECORDS ARCHIVE</t>
  </si>
  <si>
    <t>SHOT/ BLOOD DRAWN</t>
  </si>
  <si>
    <t>EQUIP &amp; SOTRAGE</t>
  </si>
  <si>
    <t>BOOK STORE</t>
  </si>
  <si>
    <t>GM OFFICE</t>
  </si>
  <si>
    <t>CASHIER</t>
  </si>
  <si>
    <t>ACCT. OFFICE</t>
  </si>
  <si>
    <t>MGR OFFICE</t>
  </si>
  <si>
    <t>MEN'S LOCKERS</t>
  </si>
  <si>
    <t>WOMEN'S LOCKERS</t>
  </si>
  <si>
    <t>1110A</t>
  </si>
  <si>
    <t>ELEV LOBBY</t>
  </si>
  <si>
    <t>1116C</t>
  </si>
  <si>
    <t>1119D</t>
  </si>
  <si>
    <t>1122C</t>
  </si>
  <si>
    <t>S1-1</t>
  </si>
  <si>
    <t>S2-1</t>
  </si>
  <si>
    <t>S3-1</t>
  </si>
  <si>
    <t>S4-1</t>
  </si>
  <si>
    <t>S5-1</t>
  </si>
  <si>
    <t>S6-1</t>
  </si>
  <si>
    <t>E1-1</t>
  </si>
  <si>
    <t>E2-1</t>
  </si>
  <si>
    <t>E3-1</t>
  </si>
  <si>
    <t>E4-1</t>
  </si>
  <si>
    <t>WOMEN BASKETBAL</t>
  </si>
  <si>
    <t>MEN BASKETBALL</t>
  </si>
  <si>
    <t>2ELEV</t>
  </si>
  <si>
    <t>MATH COMPUTER</t>
  </si>
  <si>
    <t>3ELEV</t>
  </si>
  <si>
    <t>400B</t>
  </si>
  <si>
    <t>COMPUTER CENTER</t>
  </si>
  <si>
    <t>4ELEV</t>
  </si>
  <si>
    <t>HC</t>
  </si>
  <si>
    <t>217000</t>
  </si>
  <si>
    <t>223000</t>
  </si>
  <si>
    <t>WORK STUDY</t>
  </si>
  <si>
    <t>104B</t>
  </si>
  <si>
    <t>104C</t>
  </si>
  <si>
    <t>248A</t>
  </si>
  <si>
    <t>248B</t>
  </si>
  <si>
    <t>249A</t>
  </si>
  <si>
    <t>249B</t>
  </si>
  <si>
    <t>104D</t>
  </si>
  <si>
    <t>1ELEV</t>
  </si>
  <si>
    <t>202000</t>
  </si>
  <si>
    <t>COMPUTER RM.</t>
  </si>
  <si>
    <t>RECPTION</t>
  </si>
  <si>
    <t>KITCHENETTE</t>
  </si>
  <si>
    <t>PHONE ROOM</t>
  </si>
  <si>
    <t>LADDER</t>
  </si>
  <si>
    <t>B05A</t>
  </si>
  <si>
    <t>B06A</t>
  </si>
  <si>
    <t>B06B</t>
  </si>
  <si>
    <t>B06C</t>
  </si>
  <si>
    <t>ELEVATOR/MECH.</t>
  </si>
  <si>
    <t>B06D</t>
  </si>
  <si>
    <t>B06E</t>
  </si>
  <si>
    <t>B07A</t>
  </si>
  <si>
    <t>B07B</t>
  </si>
  <si>
    <t>R01</t>
  </si>
  <si>
    <t>ELEV./MECH.</t>
  </si>
  <si>
    <t>HH</t>
  </si>
  <si>
    <t>0116A</t>
  </si>
  <si>
    <t>0117A</t>
  </si>
  <si>
    <t>RECREATION RM.</t>
  </si>
  <si>
    <t>ELEV.</t>
  </si>
  <si>
    <t xml:space="preserve">ELEVATOR   </t>
  </si>
  <si>
    <t>201B</t>
  </si>
  <si>
    <t>LIVING/BED ROOM</t>
  </si>
  <si>
    <t>302B</t>
  </si>
  <si>
    <t>LIVING/BEDROOM</t>
  </si>
  <si>
    <t>305B</t>
  </si>
  <si>
    <t>0308A</t>
  </si>
  <si>
    <t>0308B</t>
  </si>
  <si>
    <t>402B</t>
  </si>
  <si>
    <t>403B</t>
  </si>
  <si>
    <t>408B</t>
  </si>
  <si>
    <t>501A</t>
  </si>
  <si>
    <t>501B</t>
  </si>
  <si>
    <t>502A</t>
  </si>
  <si>
    <t>502B</t>
  </si>
  <si>
    <t>503A</t>
  </si>
  <si>
    <t>503B</t>
  </si>
  <si>
    <t>504A</t>
  </si>
  <si>
    <t>505A</t>
  </si>
  <si>
    <t>505B</t>
  </si>
  <si>
    <t>506A</t>
  </si>
  <si>
    <t>507B</t>
  </si>
  <si>
    <t>508A</t>
  </si>
  <si>
    <t>508B</t>
  </si>
  <si>
    <t>601A</t>
  </si>
  <si>
    <t>601B</t>
  </si>
  <si>
    <t>602A</t>
  </si>
  <si>
    <t>BEDROOOM</t>
  </si>
  <si>
    <t>602B</t>
  </si>
  <si>
    <t>603A</t>
  </si>
  <si>
    <t>Bldg</t>
  </si>
  <si>
    <t>Room</t>
  </si>
  <si>
    <t>Description</t>
  </si>
  <si>
    <t>Dept</t>
  </si>
  <si>
    <t>Public</t>
  </si>
  <si>
    <t>Mech</t>
  </si>
  <si>
    <t>Remarks</t>
  </si>
  <si>
    <t>Two Family Duplex</t>
  </si>
  <si>
    <t>1 story frame w/4 bedrooms</t>
  </si>
  <si>
    <t>attached garage</t>
  </si>
  <si>
    <t xml:space="preserve">Single Family </t>
  </si>
  <si>
    <t>135E</t>
  </si>
  <si>
    <t>135F</t>
  </si>
  <si>
    <t>135G</t>
  </si>
  <si>
    <t>135H</t>
  </si>
  <si>
    <t>135I</t>
  </si>
  <si>
    <t>Basement</t>
  </si>
  <si>
    <t>Single Family</t>
  </si>
  <si>
    <t>1 story frame w/2 bedrooms</t>
  </si>
  <si>
    <t>Addition</t>
  </si>
  <si>
    <t>Garage - detached</t>
  </si>
  <si>
    <t>Clubhouse</t>
  </si>
  <si>
    <t>1 story</t>
  </si>
  <si>
    <t>Porch</t>
  </si>
  <si>
    <t>Porches</t>
  </si>
  <si>
    <t>Apartment</t>
  </si>
  <si>
    <t>2 story</t>
  </si>
  <si>
    <t>Metal Warehouse</t>
  </si>
  <si>
    <t>1 story steel frame</t>
  </si>
  <si>
    <t>1 story pole frame</t>
  </si>
  <si>
    <t>3060A</t>
  </si>
  <si>
    <t>3006A</t>
  </si>
  <si>
    <t>5 units</t>
  </si>
  <si>
    <t>Wood Decks</t>
  </si>
  <si>
    <t>Garage</t>
  </si>
  <si>
    <t>Log shop &amp; garage</t>
  </si>
  <si>
    <t>Sheds</t>
  </si>
  <si>
    <t>Total Square Feet</t>
  </si>
  <si>
    <t>000033</t>
  </si>
  <si>
    <t xml:space="preserve"> </t>
  </si>
  <si>
    <t>603B</t>
  </si>
  <si>
    <t>604A</t>
  </si>
  <si>
    <t>605A</t>
  </si>
  <si>
    <t>605B</t>
  </si>
  <si>
    <t>606A</t>
  </si>
  <si>
    <t>607A</t>
  </si>
  <si>
    <t>607B</t>
  </si>
  <si>
    <t>608A</t>
  </si>
  <si>
    <t>608B</t>
  </si>
  <si>
    <t>701A</t>
  </si>
  <si>
    <t>701B</t>
  </si>
  <si>
    <t>702A</t>
  </si>
  <si>
    <t>702B</t>
  </si>
  <si>
    <t>703A</t>
  </si>
  <si>
    <t>703B</t>
  </si>
  <si>
    <t>Brandeis</t>
  </si>
  <si>
    <t>Murphy Building</t>
  </si>
  <si>
    <t>Walt Jahn</t>
  </si>
  <si>
    <t>704A</t>
  </si>
  <si>
    <t>705A</t>
  </si>
  <si>
    <t>705B</t>
  </si>
  <si>
    <t>706A</t>
  </si>
  <si>
    <t>707A</t>
  </si>
  <si>
    <t>707B</t>
  </si>
  <si>
    <t>708A</t>
  </si>
  <si>
    <t>708B</t>
  </si>
  <si>
    <t>801A</t>
  </si>
  <si>
    <t>801B</t>
  </si>
  <si>
    <t>802A</t>
  </si>
  <si>
    <t>802B</t>
  </si>
  <si>
    <t>803A</t>
  </si>
  <si>
    <t>804A</t>
  </si>
  <si>
    <t>805A</t>
  </si>
  <si>
    <t>805B</t>
  </si>
  <si>
    <t>806A</t>
  </si>
  <si>
    <t>807A</t>
  </si>
  <si>
    <t>807B</t>
  </si>
  <si>
    <t>808A</t>
  </si>
  <si>
    <t>808B</t>
  </si>
  <si>
    <t>901A</t>
  </si>
  <si>
    <t>901B</t>
  </si>
  <si>
    <t>902A</t>
  </si>
  <si>
    <t>902B</t>
  </si>
  <si>
    <t>903A</t>
  </si>
  <si>
    <t>903B</t>
  </si>
  <si>
    <t>904A</t>
  </si>
  <si>
    <t>905A</t>
  </si>
  <si>
    <t>905B</t>
  </si>
  <si>
    <t>906A</t>
  </si>
  <si>
    <t>907A</t>
  </si>
  <si>
    <t>907B</t>
  </si>
  <si>
    <t>908A</t>
  </si>
  <si>
    <t>908B</t>
  </si>
  <si>
    <t>1001A</t>
  </si>
  <si>
    <t>1001B</t>
  </si>
  <si>
    <t>1002A</t>
  </si>
  <si>
    <t>1002B</t>
  </si>
  <si>
    <t>1003A</t>
  </si>
  <si>
    <t>1004A</t>
  </si>
  <si>
    <t>1005A</t>
  </si>
  <si>
    <t>1005B</t>
  </si>
  <si>
    <t>1006A</t>
  </si>
  <si>
    <t>1007A</t>
  </si>
  <si>
    <t>1007B</t>
  </si>
  <si>
    <t>1008A</t>
  </si>
  <si>
    <t>1008B</t>
  </si>
  <si>
    <t>1101A</t>
  </si>
  <si>
    <t>1101B</t>
  </si>
  <si>
    <t>1102A</t>
  </si>
  <si>
    <t>1102B</t>
  </si>
  <si>
    <t>1103A</t>
  </si>
  <si>
    <t>1103B</t>
  </si>
  <si>
    <t>1104A</t>
  </si>
  <si>
    <t>1105A</t>
  </si>
  <si>
    <t>1105B</t>
  </si>
  <si>
    <t>1106A</t>
  </si>
  <si>
    <t>1107A</t>
  </si>
  <si>
    <t>1107B</t>
  </si>
  <si>
    <t>1108A</t>
  </si>
  <si>
    <t>1108B</t>
  </si>
  <si>
    <t>1201A</t>
  </si>
  <si>
    <t>1201B</t>
  </si>
  <si>
    <t>1202A</t>
  </si>
  <si>
    <t>1202B</t>
  </si>
  <si>
    <t>1203A</t>
  </si>
  <si>
    <t>1203B</t>
  </si>
  <si>
    <t>1204A</t>
  </si>
  <si>
    <t>1205A</t>
  </si>
  <si>
    <t>1205B</t>
  </si>
  <si>
    <t>1206A</t>
  </si>
  <si>
    <t>1207A</t>
  </si>
  <si>
    <t>1207B</t>
  </si>
  <si>
    <t>1208A</t>
  </si>
  <si>
    <t>1208B</t>
  </si>
  <si>
    <t>LAUNDRY ROOM</t>
  </si>
  <si>
    <t>B01B</t>
  </si>
  <si>
    <t>B02A</t>
  </si>
  <si>
    <t>ELEC. PIT</t>
  </si>
  <si>
    <t>MECH. SHOP/STOR</t>
  </si>
  <si>
    <t>U.G. PARKING</t>
  </si>
  <si>
    <t>ASSEMBLY/MTG. AREA</t>
  </si>
  <si>
    <t>P01</t>
  </si>
  <si>
    <t>ELEVATOR MECH.</t>
  </si>
  <si>
    <t>R02</t>
  </si>
  <si>
    <t>R04</t>
  </si>
  <si>
    <t>R06</t>
  </si>
  <si>
    <t>R07</t>
  </si>
  <si>
    <t>DRESSING ROOM</t>
  </si>
  <si>
    <t>R08</t>
  </si>
  <si>
    <t>IGN</t>
  </si>
  <si>
    <t>AULA</t>
  </si>
  <si>
    <t>PARLOR</t>
  </si>
  <si>
    <t>LIVING</t>
  </si>
  <si>
    <t>116B</t>
  </si>
  <si>
    <t>120B</t>
  </si>
  <si>
    <t>132B</t>
  </si>
  <si>
    <t>204B</t>
  </si>
  <si>
    <t>210B</t>
  </si>
  <si>
    <t>213B</t>
  </si>
  <si>
    <t>214B</t>
  </si>
  <si>
    <t>ELEV. EQUIP. RM</t>
  </si>
  <si>
    <t>UTILITY ROOM</t>
  </si>
  <si>
    <t>STORAGE ROOM</t>
  </si>
  <si>
    <t>FLECKYS PHOTO.</t>
  </si>
  <si>
    <t>114E</t>
  </si>
  <si>
    <t>114F</t>
  </si>
  <si>
    <t>147E</t>
  </si>
  <si>
    <t>CLASS/DINING</t>
  </si>
  <si>
    <t>CLEAN ROOM</t>
  </si>
  <si>
    <t>DECONTAMINATED</t>
  </si>
  <si>
    <t>REM. PROSTHODONTICS</t>
  </si>
  <si>
    <t>DOLLS PHOTO.</t>
  </si>
  <si>
    <t>B11A</t>
  </si>
  <si>
    <t>JB</t>
  </si>
  <si>
    <t>CONFERENCE RM.</t>
  </si>
  <si>
    <t>352000</t>
  </si>
  <si>
    <t>PAINT SHOP</t>
  </si>
  <si>
    <t>KC</t>
  </si>
  <si>
    <t>COURT AREA</t>
  </si>
  <si>
    <t>508000</t>
  </si>
  <si>
    <t>FILTER ROOM</t>
  </si>
  <si>
    <t>102D</t>
  </si>
  <si>
    <t>102E</t>
  </si>
  <si>
    <t>RESTROOM</t>
  </si>
  <si>
    <t>SAUNAS</t>
  </si>
  <si>
    <t>L39A</t>
  </si>
  <si>
    <t>POOL AREA</t>
  </si>
  <si>
    <t>221000</t>
  </si>
  <si>
    <t>507000</t>
  </si>
  <si>
    <t>117C</t>
  </si>
  <si>
    <t>117D</t>
  </si>
  <si>
    <t>117E</t>
  </si>
  <si>
    <t>117F</t>
  </si>
  <si>
    <t>ATHLETIC SUPPLY</t>
  </si>
  <si>
    <t>343400</t>
  </si>
  <si>
    <t>343200</t>
  </si>
  <si>
    <t>HANDBALL</t>
  </si>
  <si>
    <t>127C</t>
  </si>
  <si>
    <t>343100</t>
  </si>
  <si>
    <t>343300</t>
  </si>
  <si>
    <t>MULTIPURPOSE ROOM</t>
  </si>
  <si>
    <t>140A</t>
  </si>
  <si>
    <t>WET LAB</t>
  </si>
  <si>
    <t>LOCKER ROOM</t>
  </si>
  <si>
    <t>200B</t>
  </si>
  <si>
    <t>COMM. OFFICE</t>
  </si>
  <si>
    <t>SPLINE</t>
  </si>
  <si>
    <t>RENTAL</t>
  </si>
  <si>
    <t>BUSINESS</t>
  </si>
  <si>
    <t>MAIL</t>
  </si>
  <si>
    <t>STUDENT</t>
  </si>
  <si>
    <t>WEST CORR.</t>
  </si>
  <si>
    <t>KEN</t>
  </si>
  <si>
    <t>509150</t>
  </si>
  <si>
    <t>FIRE CONTROL CN</t>
  </si>
  <si>
    <t>GROUP STUDY</t>
  </si>
  <si>
    <t>GAME ROOM</t>
  </si>
  <si>
    <t>0300</t>
  </si>
  <si>
    <t>0301</t>
  </si>
  <si>
    <t>0301A</t>
  </si>
  <si>
    <t>0301B</t>
  </si>
  <si>
    <t>0301C</t>
  </si>
  <si>
    <t>0302</t>
  </si>
  <si>
    <t>0302A</t>
  </si>
  <si>
    <t>0303</t>
  </si>
  <si>
    <t>0303A</t>
  </si>
  <si>
    <t>0304</t>
  </si>
  <si>
    <t>0304A</t>
  </si>
  <si>
    <t>0304B</t>
  </si>
  <si>
    <t>0304C</t>
  </si>
  <si>
    <t>0305</t>
  </si>
  <si>
    <t>0305A</t>
  </si>
  <si>
    <t>0305B</t>
  </si>
  <si>
    <t>0305C</t>
  </si>
  <si>
    <t>0306</t>
  </si>
  <si>
    <t>0306A</t>
  </si>
  <si>
    <t>0307</t>
  </si>
  <si>
    <t>0307A</t>
  </si>
  <si>
    <t>0308</t>
  </si>
  <si>
    <t>0308C</t>
  </si>
  <si>
    <t>0309</t>
  </si>
  <si>
    <t>Floor Type</t>
  </si>
  <si>
    <t>Floor</t>
  </si>
  <si>
    <t>1st floor</t>
  </si>
  <si>
    <t>Carpet</t>
  </si>
  <si>
    <t>2nd floor</t>
  </si>
  <si>
    <t>Carpet&amp;Hard floor</t>
  </si>
  <si>
    <t>3rd floor</t>
  </si>
  <si>
    <t>4th floor</t>
  </si>
  <si>
    <t>All restrooms</t>
  </si>
  <si>
    <t>Ceramic tile</t>
  </si>
  <si>
    <t>Lobby floor</t>
  </si>
  <si>
    <t>Carpet and Brick</t>
  </si>
  <si>
    <t>Restroom&amp;common</t>
  </si>
  <si>
    <t>Ceramic&amp;Rubber</t>
  </si>
  <si>
    <t>Hard floor</t>
  </si>
  <si>
    <t>Carpet and VCT</t>
  </si>
  <si>
    <t>Main floor</t>
  </si>
  <si>
    <t>Carpet&amp;Terazoo</t>
  </si>
  <si>
    <t>Hitchcock (ComArt)</t>
  </si>
  <si>
    <t>5th floor</t>
  </si>
  <si>
    <t>6th floor</t>
  </si>
  <si>
    <t>VCT</t>
  </si>
  <si>
    <t>Lower level</t>
  </si>
  <si>
    <t xml:space="preserve">Carpet </t>
  </si>
  <si>
    <t>Vinyl</t>
  </si>
  <si>
    <t>Ground floor</t>
  </si>
  <si>
    <t>Upper level</t>
  </si>
  <si>
    <t>Both restrooms</t>
  </si>
  <si>
    <t>Ceramic tile&amp;VCT</t>
  </si>
  <si>
    <t>Carpet&amp;Ceramic tile</t>
  </si>
  <si>
    <t>Carpet &amp; Hard floor</t>
  </si>
  <si>
    <t>Ground</t>
  </si>
  <si>
    <t>Morrison Soccer</t>
  </si>
  <si>
    <t>Garden Level</t>
  </si>
  <si>
    <t>Carpet/Rubber floor/VCT</t>
  </si>
  <si>
    <t>DS</t>
  </si>
  <si>
    <t>B12M</t>
  </si>
  <si>
    <t>BOILER ROOM</t>
  </si>
  <si>
    <t>ELEVATOR EQUIPMENT</t>
  </si>
  <si>
    <t>TORNADO SHELTER</t>
  </si>
  <si>
    <t>B-S1</t>
  </si>
  <si>
    <t>B-EL1</t>
  </si>
  <si>
    <t>STOR/TRASH</t>
  </si>
  <si>
    <t>DINER</t>
  </si>
  <si>
    <t>VEST.</t>
  </si>
  <si>
    <t>MAIN DESK</t>
  </si>
  <si>
    <t>116A</t>
  </si>
  <si>
    <t>116C</t>
  </si>
  <si>
    <t>116D</t>
  </si>
  <si>
    <t>116E</t>
  </si>
  <si>
    <t>116F</t>
  </si>
  <si>
    <t>116M</t>
  </si>
  <si>
    <t>MECHANICAL CLOSET</t>
  </si>
  <si>
    <t>117M</t>
  </si>
  <si>
    <t>118M</t>
  </si>
  <si>
    <t>119B</t>
  </si>
  <si>
    <t>119C</t>
  </si>
  <si>
    <t>119D</t>
  </si>
  <si>
    <t>119E</t>
  </si>
  <si>
    <t>119F</t>
  </si>
  <si>
    <t>119M</t>
  </si>
  <si>
    <t>120D</t>
  </si>
  <si>
    <t>120F</t>
  </si>
  <si>
    <t>122B</t>
  </si>
  <si>
    <t>122C</t>
  </si>
  <si>
    <t>122D</t>
  </si>
  <si>
    <t>122E</t>
  </si>
  <si>
    <t>122F</t>
  </si>
  <si>
    <t>122M</t>
  </si>
  <si>
    <t>130M</t>
  </si>
  <si>
    <t>131M</t>
  </si>
  <si>
    <t>132M</t>
  </si>
  <si>
    <t>133M</t>
  </si>
  <si>
    <t>134M</t>
  </si>
  <si>
    <t>135M</t>
  </si>
  <si>
    <t>139M</t>
  </si>
  <si>
    <t xml:space="preserve">MECHANICAL  </t>
  </si>
  <si>
    <t>143M</t>
  </si>
  <si>
    <t>144M</t>
  </si>
  <si>
    <t>145F</t>
  </si>
  <si>
    <t>145M</t>
  </si>
  <si>
    <t>146M</t>
  </si>
  <si>
    <t>150D</t>
  </si>
  <si>
    <t>150E</t>
  </si>
  <si>
    <t>150F</t>
  </si>
  <si>
    <t>150M</t>
  </si>
  <si>
    <t>151M</t>
  </si>
  <si>
    <t>152B</t>
  </si>
  <si>
    <t>152C</t>
  </si>
  <si>
    <t>152D</t>
  </si>
  <si>
    <t>152E</t>
  </si>
  <si>
    <t>152F</t>
  </si>
  <si>
    <t>152M</t>
  </si>
  <si>
    <t>155M</t>
  </si>
  <si>
    <t>159A</t>
  </si>
  <si>
    <t>159B</t>
  </si>
  <si>
    <t>159C</t>
  </si>
  <si>
    <t>159D</t>
  </si>
  <si>
    <t>159E</t>
  </si>
  <si>
    <t>159F</t>
  </si>
  <si>
    <t>159M</t>
  </si>
  <si>
    <t>161A</t>
  </si>
  <si>
    <t>161B</t>
  </si>
  <si>
    <t>161C</t>
  </si>
  <si>
    <t>161E</t>
  </si>
  <si>
    <t>161F</t>
  </si>
  <si>
    <t>161M</t>
  </si>
  <si>
    <t>162A</t>
  </si>
  <si>
    <t>162B</t>
  </si>
  <si>
    <t>162C</t>
  </si>
  <si>
    <t>162M</t>
  </si>
  <si>
    <t>164A</t>
  </si>
  <si>
    <t>164B</t>
  </si>
  <si>
    <t>164C</t>
  </si>
  <si>
    <t>164D</t>
  </si>
  <si>
    <t>164E</t>
  </si>
  <si>
    <t>164F</t>
  </si>
  <si>
    <t>164M</t>
  </si>
  <si>
    <t>1S-1</t>
  </si>
  <si>
    <t>1S-2</t>
  </si>
  <si>
    <t>1S-3</t>
  </si>
  <si>
    <t>1S-4</t>
  </si>
  <si>
    <t>1S-5</t>
  </si>
  <si>
    <t>1-EL1</t>
  </si>
  <si>
    <t>1-EL2</t>
  </si>
  <si>
    <t>202M</t>
  </si>
  <si>
    <t>203M</t>
  </si>
  <si>
    <t>205M</t>
  </si>
  <si>
    <t>208M</t>
  </si>
  <si>
    <t>209F</t>
  </si>
  <si>
    <t>209M</t>
  </si>
  <si>
    <t>210F</t>
  </si>
  <si>
    <t>210G</t>
  </si>
  <si>
    <t>210M</t>
  </si>
  <si>
    <t>211F</t>
  </si>
  <si>
    <t>NORTH BRIDGE</t>
  </si>
  <si>
    <t>TELCOM</t>
  </si>
  <si>
    <t>215M</t>
  </si>
  <si>
    <t>222M</t>
  </si>
  <si>
    <t>231F</t>
  </si>
  <si>
    <t>231M</t>
  </si>
  <si>
    <t>232C</t>
  </si>
  <si>
    <t>232D</t>
  </si>
  <si>
    <t>232E</t>
  </si>
  <si>
    <t>232F</t>
  </si>
  <si>
    <t>233F</t>
  </si>
  <si>
    <t>233M</t>
  </si>
  <si>
    <t>234A</t>
  </si>
  <si>
    <t>234B</t>
  </si>
  <si>
    <t>234C</t>
  </si>
  <si>
    <t>234D</t>
  </si>
  <si>
    <t>234E</t>
  </si>
  <si>
    <t>234F</t>
  </si>
  <si>
    <t>234M</t>
  </si>
  <si>
    <t>235M</t>
  </si>
  <si>
    <t>EAST BRIDGE</t>
  </si>
  <si>
    <t>238M</t>
  </si>
  <si>
    <t>239F</t>
  </si>
  <si>
    <t>239M</t>
  </si>
  <si>
    <t>241M</t>
  </si>
  <si>
    <t>242F</t>
  </si>
  <si>
    <t>242M</t>
  </si>
  <si>
    <t>243M</t>
  </si>
  <si>
    <t>251C</t>
  </si>
  <si>
    <t>251M</t>
  </si>
  <si>
    <t>252B</t>
  </si>
  <si>
    <t>252C</t>
  </si>
  <si>
    <t>252M</t>
  </si>
  <si>
    <t>253A</t>
  </si>
  <si>
    <t>253M</t>
  </si>
  <si>
    <t>254B</t>
  </si>
  <si>
    <t>254C</t>
  </si>
  <si>
    <t>254M</t>
  </si>
  <si>
    <t>255A</t>
  </si>
  <si>
    <t>255B</t>
  </si>
  <si>
    <t>255C</t>
  </si>
  <si>
    <t>255M</t>
  </si>
  <si>
    <t>259C</t>
  </si>
  <si>
    <t>259D</t>
  </si>
  <si>
    <t>259E</t>
  </si>
  <si>
    <t>259F</t>
  </si>
  <si>
    <t>259M</t>
  </si>
  <si>
    <t>261A</t>
  </si>
  <si>
    <t>261B</t>
  </si>
  <si>
    <t>261C</t>
  </si>
  <si>
    <t>261D</t>
  </si>
  <si>
    <t>261E</t>
  </si>
  <si>
    <t>261F</t>
  </si>
  <si>
    <t>261M</t>
  </si>
  <si>
    <t>262C</t>
  </si>
  <si>
    <t>262E</t>
  </si>
  <si>
    <t>262F</t>
  </si>
  <si>
    <t>262M</t>
  </si>
  <si>
    <t>264A</t>
  </si>
  <si>
    <t>264B</t>
  </si>
  <si>
    <t>264C</t>
  </si>
  <si>
    <t>264D</t>
  </si>
  <si>
    <t>264E</t>
  </si>
  <si>
    <t>264F</t>
  </si>
  <si>
    <t>264M</t>
  </si>
  <si>
    <t>2S-1</t>
  </si>
  <si>
    <t>2S-2</t>
  </si>
  <si>
    <t>2S-3</t>
  </si>
  <si>
    <t>2S-4</t>
  </si>
  <si>
    <t>2S-5</t>
  </si>
  <si>
    <t>2-EL1</t>
  </si>
  <si>
    <t>2-EL2</t>
  </si>
  <si>
    <t>303M</t>
  </si>
  <si>
    <t>305M</t>
  </si>
  <si>
    <t>307M</t>
  </si>
  <si>
    <t>308F</t>
  </si>
  <si>
    <t>309F</t>
  </si>
  <si>
    <t>309M</t>
  </si>
  <si>
    <t>310F</t>
  </si>
  <si>
    <t>310M</t>
  </si>
  <si>
    <t>311F</t>
  </si>
  <si>
    <t>315M</t>
  </si>
  <si>
    <t>322M</t>
  </si>
  <si>
    <t>331E</t>
  </si>
  <si>
    <t>331F</t>
  </si>
  <si>
    <t>331M</t>
  </si>
  <si>
    <t>332A</t>
  </si>
  <si>
    <t>332B</t>
  </si>
  <si>
    <t>332C</t>
  </si>
  <si>
    <t>332D</t>
  </si>
  <si>
    <t>332E</t>
  </si>
  <si>
    <t>332F</t>
  </si>
  <si>
    <t>332M</t>
  </si>
  <si>
    <t>333E</t>
  </si>
  <si>
    <t>333F</t>
  </si>
  <si>
    <t>333M</t>
  </si>
  <si>
    <t>334B</t>
  </si>
  <si>
    <t>334C</t>
  </si>
  <si>
    <t>334D</t>
  </si>
  <si>
    <t>334E</t>
  </si>
  <si>
    <t>334F</t>
  </si>
  <si>
    <t>334M</t>
  </si>
  <si>
    <t>335M</t>
  </si>
  <si>
    <t>339E</t>
  </si>
  <si>
    <t>339F</t>
  </si>
  <si>
    <t>339M</t>
  </si>
  <si>
    <t>341E</t>
  </si>
  <si>
    <t>341F</t>
  </si>
  <si>
    <t>341M</t>
  </si>
  <si>
    <t>342E</t>
  </si>
  <si>
    <t>342F</t>
  </si>
  <si>
    <t>342M</t>
  </si>
  <si>
    <t>343M</t>
  </si>
  <si>
    <t>344M</t>
  </si>
  <si>
    <t>351A</t>
  </si>
  <si>
    <t>351B</t>
  </si>
  <si>
    <t>351C</t>
  </si>
  <si>
    <t>351M</t>
  </si>
  <si>
    <t>352A</t>
  </si>
  <si>
    <t>352B</t>
  </si>
  <si>
    <t>352C</t>
  </si>
  <si>
    <t>352M</t>
  </si>
  <si>
    <t>353A</t>
  </si>
  <si>
    <t>353B</t>
  </si>
  <si>
    <t>353C</t>
  </si>
  <si>
    <t>353M</t>
  </si>
  <si>
    <t>354C</t>
  </si>
  <si>
    <t>354M</t>
  </si>
  <si>
    <t>355B</t>
  </si>
  <si>
    <t>355C</t>
  </si>
  <si>
    <t>355M</t>
  </si>
  <si>
    <t>359A</t>
  </si>
  <si>
    <t>359B</t>
  </si>
  <si>
    <t>359C</t>
  </si>
  <si>
    <t>359D</t>
  </si>
  <si>
    <t>359E</t>
  </si>
  <si>
    <t>359F</t>
  </si>
  <si>
    <t>359M</t>
  </si>
  <si>
    <t>361B</t>
  </si>
  <si>
    <t>361C</t>
  </si>
  <si>
    <t>361D</t>
  </si>
  <si>
    <t>361E</t>
  </si>
  <si>
    <t>361F</t>
  </si>
  <si>
    <t>361M</t>
  </si>
  <si>
    <t>361MA</t>
  </si>
  <si>
    <t>362A</t>
  </si>
  <si>
    <t>362B</t>
  </si>
  <si>
    <t>362C</t>
  </si>
  <si>
    <t>362E</t>
  </si>
  <si>
    <t>362F</t>
  </si>
  <si>
    <t>362M</t>
  </si>
  <si>
    <t>364A</t>
  </si>
  <si>
    <t>364B</t>
  </si>
  <si>
    <t>364C</t>
  </si>
  <si>
    <t>364D</t>
  </si>
  <si>
    <t>364E</t>
  </si>
  <si>
    <t>BATHROOMS</t>
  </si>
  <si>
    <t>364F</t>
  </si>
  <si>
    <t>364M</t>
  </si>
  <si>
    <t>364MA</t>
  </si>
  <si>
    <t>3S-1</t>
  </si>
  <si>
    <t>3S-2</t>
  </si>
  <si>
    <t>3S-3</t>
  </si>
  <si>
    <t>3S-4</t>
  </si>
  <si>
    <t>3S-5</t>
  </si>
  <si>
    <t>3-EL2</t>
  </si>
  <si>
    <t>Rasmussen Center</t>
  </si>
  <si>
    <t>Description of Task</t>
  </si>
  <si>
    <t>Entranceways</t>
  </si>
  <si>
    <t>Locker/Changing Room -- No Shower</t>
  </si>
  <si>
    <t>Offices With Carpeted Floors</t>
  </si>
  <si>
    <t>Public Corridor With Hard Floors</t>
  </si>
  <si>
    <t>Stairwells</t>
  </si>
  <si>
    <t>Storerooms</t>
  </si>
  <si>
    <t>Public Corridor/Lobby With Carpet</t>
  </si>
  <si>
    <t>Office With Hard Floors</t>
  </si>
  <si>
    <t>Classroom With Carpeted Floor -- Heavy Use</t>
  </si>
  <si>
    <t>Classroom With Hard Floor -- Heavy Use</t>
  </si>
  <si>
    <t>Washroom -- Heavy Use</t>
  </si>
  <si>
    <t>Locker/Washroom-Shower</t>
  </si>
  <si>
    <t>Utility/Laundry</t>
  </si>
  <si>
    <t>Vending</t>
  </si>
  <si>
    <t>Cafeteria w/ Carpeted Floors</t>
  </si>
  <si>
    <r>
      <rPr>
        <sz val="7"/>
        <color theme="1"/>
        <rFont val="Times New Roman"/>
        <family val="1"/>
      </rPr>
      <t xml:space="preserve"> </t>
    </r>
    <r>
      <rPr>
        <sz val="11"/>
        <color theme="1"/>
        <rFont val="Times New Roman"/>
        <family val="1"/>
      </rPr>
      <t>Spot clean doors and windows</t>
    </r>
  </si>
  <si>
    <t>Continuous</t>
  </si>
  <si>
    <t>Strip and wax tile floor</t>
  </si>
  <si>
    <t>semi-annually</t>
  </si>
  <si>
    <t>Shampoo carpet</t>
  </si>
  <si>
    <t>Clean up roll-up walk-off mat</t>
  </si>
  <si>
    <t>Damp mop floors</t>
  </si>
  <si>
    <t>Clean walls and entrance doors</t>
  </si>
  <si>
    <t>Daily</t>
  </si>
  <si>
    <t>Quarterly</t>
  </si>
  <si>
    <t>Spray buff/burnish floors</t>
  </si>
  <si>
    <t>Weekly</t>
  </si>
  <si>
    <t>Sweep/shovel outside ramp and landing up to 10’</t>
  </si>
  <si>
    <t>Sweep/dust mop floors</t>
  </si>
  <si>
    <t>Empty Waste Containers</t>
  </si>
  <si>
    <t>Reline Waste Container</t>
  </si>
  <si>
    <t>Clean Water Fountains</t>
  </si>
  <si>
    <t>Clean Lockers (surface) and Benches</t>
  </si>
  <si>
    <t>Spot Clean Walls and Doors as Needed</t>
  </si>
  <si>
    <t>Clean Mirrors</t>
  </si>
  <si>
    <t>Spot clean carpet as needed</t>
  </si>
  <si>
    <t>Dust furniture and flat surfaces</t>
  </si>
  <si>
    <t>Vacuum carpet</t>
  </si>
  <si>
    <t>Clean telephones</t>
  </si>
  <si>
    <t>Alternate Days</t>
  </si>
  <si>
    <t>Scrub floor spills and scuffmarks as needed</t>
  </si>
  <si>
    <t>Strip and wax floors</t>
  </si>
  <si>
    <t>Spot clean walls and windows as needed</t>
  </si>
  <si>
    <t>Spot clean doors &amp; door glass</t>
  </si>
  <si>
    <t>Dust flat surfaces</t>
  </si>
  <si>
    <t>Shop-vac floors (Dry)</t>
  </si>
  <si>
    <t>Sweep and dust mop stairs and landings</t>
  </si>
  <si>
    <t>Damp mop stairs and landings</t>
  </si>
  <si>
    <t>Twice Weekly</t>
  </si>
  <si>
    <t>Spot Clean Partitions</t>
  </si>
  <si>
    <t>Clean dry-erase boards and Trays</t>
  </si>
  <si>
    <t>Clean erasers</t>
  </si>
  <si>
    <t>Empty Pencil Sharpeners</t>
  </si>
  <si>
    <t>Straighten Furniture</t>
  </si>
  <si>
    <t>Clean Partitions and Doors</t>
  </si>
  <si>
    <t>Clean Washbowls (Sink)</t>
  </si>
  <si>
    <t>Clean and Disinfect Toilet Bowls</t>
  </si>
  <si>
    <t>Clean and Disinfect Urinals</t>
  </si>
  <si>
    <t>Restock soap, towels, toilet paper</t>
  </si>
  <si>
    <t>Wet mop floors</t>
  </si>
  <si>
    <t>Clean Drains in Shower Rooms</t>
  </si>
  <si>
    <t>Foam Clean Floors and Fixtures</t>
  </si>
  <si>
    <t>Disinfect Rinse Walls, Floors and Fixtures</t>
  </si>
  <si>
    <t>Wipe, Disinfect Washbowls and Toilet Seats</t>
  </si>
  <si>
    <t>Power wash walls and floor</t>
  </si>
  <si>
    <t>Annually</t>
  </si>
  <si>
    <t>Wipe down Washing Machines and Hoses</t>
  </si>
  <si>
    <t>Wipe down Dryers and Vent Hoses</t>
  </si>
  <si>
    <t>Clean glass and TV and video screens</t>
  </si>
  <si>
    <t>Vacuum stairway carpet</t>
  </si>
  <si>
    <t>Wipe Tables and Seating</t>
  </si>
  <si>
    <t>Clean Cooking Appliances</t>
  </si>
  <si>
    <t>Sweep Floor under Seats</t>
  </si>
  <si>
    <t>Damp mop floors Under Seats</t>
  </si>
  <si>
    <t>Wash Walls and baseboards</t>
  </si>
  <si>
    <t>Edge Office</t>
  </si>
  <si>
    <t>Monthly</t>
  </si>
  <si>
    <t>Clean Light Lenses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</si>
</sst>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u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color indexed="12"/>
      <name val="Arial"/>
      <family val="2"/>
    </font>
    <font>
      <sz val="16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0"/>
      <color indexed="10"/>
      <name val="Arial"/>
      <family val="2"/>
    </font>
    <font>
      <b/>
      <sz val="12"/>
      <color theme="1"/>
      <name val="Calibri"/>
      <family val="2"/>
      <scheme val="minor"/>
    </font>
    <font>
      <sz val="11"/>
      <color theme="1"/>
      <name val="Times New Roman"/>
      <family val="1"/>
    </font>
    <font>
      <sz val="7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1" fillId="0" borderId="0"/>
  </cellStyleXfs>
  <cellXfs count="213">
    <xf numFmtId="0" fontId="0" fillId="0" borderId="0" xfId="0"/>
    <xf numFmtId="1" fontId="3" fillId="0" borderId="0" xfId="0" applyNumberFormat="1" applyFont="1"/>
    <xf numFmtId="1" fontId="3" fillId="0" borderId="0" xfId="0" applyNumberFormat="1" applyFont="1" applyAlignment="1">
      <alignment horizontal="center"/>
    </xf>
    <xf numFmtId="3" fontId="3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left"/>
    </xf>
    <xf numFmtId="1" fontId="0" fillId="0" borderId="0" xfId="0" applyNumberFormat="1"/>
    <xf numFmtId="1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/>
    </xf>
    <xf numFmtId="1" fontId="0" fillId="0" borderId="0" xfId="0" applyNumberFormat="1" applyAlignment="1">
      <alignment horizontal="left"/>
    </xf>
    <xf numFmtId="1" fontId="0" fillId="0" borderId="0" xfId="0" applyNumberFormat="1" applyAlignment="1">
      <alignment wrapText="1"/>
    </xf>
    <xf numFmtId="1" fontId="4" fillId="0" borderId="0" xfId="0" applyNumberFormat="1" applyFont="1"/>
    <xf numFmtId="3" fontId="4" fillId="0" borderId="0" xfId="0" applyNumberFormat="1" applyFont="1" applyAlignment="1">
      <alignment horizontal="center"/>
    </xf>
    <xf numFmtId="1" fontId="4" fillId="0" borderId="0" xfId="0" applyNumberFormat="1" applyFont="1" applyAlignment="1">
      <alignment horizontal="left"/>
    </xf>
    <xf numFmtId="0" fontId="0" fillId="0" borderId="0" xfId="0" applyAlignment="1">
      <alignment horizontal="center"/>
    </xf>
    <xf numFmtId="1" fontId="4" fillId="0" borderId="0" xfId="0" applyNumberFormat="1" applyFont="1" applyAlignment="1">
      <alignment horizontal="center"/>
    </xf>
    <xf numFmtId="3" fontId="4" fillId="0" borderId="0" xfId="0" applyNumberFormat="1" applyFont="1" applyAlignment="1">
      <alignment horizontal="left"/>
    </xf>
    <xf numFmtId="3" fontId="5" fillId="0" borderId="0" xfId="0" applyNumberFormat="1" applyFont="1" applyAlignment="1">
      <alignment horizontal="center"/>
    </xf>
    <xf numFmtId="1" fontId="5" fillId="0" borderId="0" xfId="0" applyNumberFormat="1" applyFont="1"/>
    <xf numFmtId="1" fontId="0" fillId="0" borderId="0" xfId="0" applyNumberFormat="1" applyBorder="1"/>
    <xf numFmtId="1" fontId="0" fillId="0" borderId="0" xfId="0" applyNumberFormat="1" applyBorder="1" applyAlignment="1">
      <alignment horizontal="center"/>
    </xf>
    <xf numFmtId="1" fontId="0" fillId="0" borderId="0" xfId="0" applyNumberFormat="1" applyBorder="1" applyAlignment="1">
      <alignment horizontal="left"/>
    </xf>
    <xf numFmtId="3" fontId="0" fillId="0" borderId="0" xfId="0" applyNumberFormat="1" applyBorder="1" applyAlignment="1">
      <alignment horizontal="center"/>
    </xf>
    <xf numFmtId="1" fontId="0" fillId="0" borderId="1" xfId="0" applyNumberFormat="1" applyBorder="1"/>
    <xf numFmtId="1" fontId="0" fillId="0" borderId="1" xfId="0" applyNumberFormat="1" applyBorder="1" applyAlignment="1">
      <alignment horizontal="center"/>
    </xf>
    <xf numFmtId="1" fontId="4" fillId="0" borderId="1" xfId="0" applyNumberFormat="1" applyFont="1" applyBorder="1"/>
    <xf numFmtId="3" fontId="4" fillId="0" borderId="1" xfId="0" applyNumberFormat="1" applyFont="1" applyBorder="1" applyAlignment="1">
      <alignment horizontal="center"/>
    </xf>
    <xf numFmtId="1" fontId="4" fillId="0" borderId="1" xfId="0" applyNumberFormat="1" applyFont="1" applyBorder="1" applyAlignment="1">
      <alignment horizontal="left"/>
    </xf>
    <xf numFmtId="1" fontId="5" fillId="0" borderId="0" xfId="0" applyNumberFormat="1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1" fontId="0" fillId="0" borderId="2" xfId="0" applyNumberFormat="1" applyBorder="1"/>
    <xf numFmtId="1" fontId="0" fillId="0" borderId="2" xfId="0" applyNumberFormat="1" applyBorder="1" applyAlignment="1">
      <alignment horizontal="center"/>
    </xf>
    <xf numFmtId="1" fontId="0" fillId="0" borderId="2" xfId="0" applyNumberFormat="1" applyBorder="1" applyAlignment="1">
      <alignment horizontal="left"/>
    </xf>
    <xf numFmtId="1" fontId="4" fillId="0" borderId="2" xfId="0" applyNumberFormat="1" applyFont="1" applyBorder="1"/>
    <xf numFmtId="1" fontId="4" fillId="0" borderId="2" xfId="0" applyNumberFormat="1" applyFont="1" applyBorder="1" applyAlignment="1">
      <alignment horizontal="center"/>
    </xf>
    <xf numFmtId="1" fontId="4" fillId="0" borderId="2" xfId="0" applyNumberFormat="1" applyFont="1" applyBorder="1" applyAlignment="1">
      <alignment horizontal="left"/>
    </xf>
    <xf numFmtId="3" fontId="4" fillId="0" borderId="2" xfId="0" applyNumberFormat="1" applyFont="1" applyBorder="1" applyAlignment="1">
      <alignment horizontal="center"/>
    </xf>
    <xf numFmtId="0" fontId="0" fillId="0" borderId="2" xfId="0" applyBorder="1"/>
    <xf numFmtId="0" fontId="0" fillId="0" borderId="2" xfId="0" applyBorder="1" applyAlignment="1">
      <alignment horizontal="center"/>
    </xf>
    <xf numFmtId="3" fontId="0" fillId="0" borderId="2" xfId="0" applyNumberFormat="1" applyBorder="1" applyAlignment="1">
      <alignment horizontal="center"/>
    </xf>
    <xf numFmtId="0" fontId="0" fillId="0" borderId="0" xfId="0" applyAlignment="1">
      <alignment horizontal="left"/>
    </xf>
    <xf numFmtId="0" fontId="4" fillId="0" borderId="0" xfId="0" applyFont="1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1" xfId="0" applyBorder="1"/>
    <xf numFmtId="3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left"/>
    </xf>
    <xf numFmtId="1" fontId="6" fillId="0" borderId="0" xfId="0" applyNumberFormat="1" applyFont="1"/>
    <xf numFmtId="1" fontId="6" fillId="0" borderId="0" xfId="0" applyNumberFormat="1" applyFont="1" applyAlignment="1">
      <alignment horizontal="center"/>
    </xf>
    <xf numFmtId="1" fontId="6" fillId="0" borderId="0" xfId="0" applyNumberFormat="1" applyFont="1" applyAlignment="1">
      <alignment horizontal="left"/>
    </xf>
    <xf numFmtId="1" fontId="4" fillId="0" borderId="0" xfId="0" applyNumberFormat="1" applyFont="1" applyBorder="1"/>
    <xf numFmtId="3" fontId="4" fillId="0" borderId="0" xfId="0" applyNumberFormat="1" applyFont="1" applyBorder="1" applyAlignment="1">
      <alignment horizontal="center"/>
    </xf>
    <xf numFmtId="1" fontId="4" fillId="0" borderId="0" xfId="0" applyNumberFormat="1" applyFont="1" applyBorder="1" applyAlignment="1">
      <alignment horizontal="left"/>
    </xf>
    <xf numFmtId="1" fontId="4" fillId="0" borderId="1" xfId="0" applyNumberFormat="1" applyFont="1" applyBorder="1" applyAlignment="1">
      <alignment horizontal="center"/>
    </xf>
    <xf numFmtId="1" fontId="7" fillId="0" borderId="0" xfId="0" applyNumberFormat="1" applyFont="1"/>
    <xf numFmtId="1" fontId="5" fillId="0" borderId="2" xfId="0" applyNumberFormat="1" applyFont="1" applyBorder="1"/>
    <xf numFmtId="1" fontId="5" fillId="0" borderId="2" xfId="0" applyNumberFormat="1" applyFont="1" applyBorder="1" applyAlignment="1">
      <alignment horizontal="center"/>
    </xf>
    <xf numFmtId="0" fontId="5" fillId="0" borderId="2" xfId="0" applyFont="1" applyBorder="1"/>
    <xf numFmtId="0" fontId="5" fillId="0" borderId="0" xfId="0" applyFont="1"/>
    <xf numFmtId="1" fontId="0" fillId="0" borderId="0" xfId="0" applyNumberFormat="1" applyFill="1"/>
    <xf numFmtId="1" fontId="0" fillId="0" borderId="0" xfId="0" applyNumberFormat="1" applyFill="1" applyAlignment="1">
      <alignment horizontal="center"/>
    </xf>
    <xf numFmtId="3" fontId="0" fillId="0" borderId="0" xfId="0" applyNumberFormat="1" applyFill="1" applyAlignment="1">
      <alignment horizontal="center"/>
    </xf>
    <xf numFmtId="1" fontId="0" fillId="0" borderId="0" xfId="0" applyNumberFormat="1" applyFill="1" applyAlignment="1">
      <alignment horizontal="left"/>
    </xf>
    <xf numFmtId="0" fontId="0" fillId="0" borderId="0" xfId="0" applyFill="1"/>
    <xf numFmtId="49" fontId="0" fillId="0" borderId="0" xfId="0" applyNumberFormat="1" applyAlignment="1">
      <alignment horizontal="left"/>
    </xf>
    <xf numFmtId="49" fontId="4" fillId="0" borderId="0" xfId="0" applyNumberFormat="1" applyFont="1" applyAlignment="1">
      <alignment horizontal="left"/>
    </xf>
    <xf numFmtId="49" fontId="0" fillId="0" borderId="0" xfId="0" applyNumberFormat="1" applyAlignment="1">
      <alignment horizontal="center"/>
    </xf>
    <xf numFmtId="49" fontId="4" fillId="0" borderId="0" xfId="0" applyNumberFormat="1" applyFont="1" applyAlignment="1">
      <alignment horizontal="center"/>
    </xf>
    <xf numFmtId="49" fontId="4" fillId="0" borderId="2" xfId="0" applyNumberFormat="1" applyFont="1" applyBorder="1" applyAlignment="1">
      <alignment horizontal="center"/>
    </xf>
    <xf numFmtId="49" fontId="5" fillId="0" borderId="0" xfId="0" applyNumberFormat="1" applyFont="1" applyAlignment="1">
      <alignment horizontal="center"/>
    </xf>
    <xf numFmtId="3" fontId="5" fillId="0" borderId="2" xfId="0" applyNumberFormat="1" applyFont="1" applyBorder="1" applyAlignment="1">
      <alignment horizontal="center"/>
    </xf>
    <xf numFmtId="1" fontId="5" fillId="0" borderId="0" xfId="0" applyNumberFormat="1" applyFont="1" applyBorder="1"/>
    <xf numFmtId="3" fontId="5" fillId="0" borderId="0" xfId="0" applyNumberFormat="1" applyFont="1" applyBorder="1" applyAlignment="1">
      <alignment horizontal="center"/>
    </xf>
    <xf numFmtId="0" fontId="4" fillId="0" borderId="3" xfId="0" applyFont="1" applyBorder="1"/>
    <xf numFmtId="0" fontId="4" fillId="0" borderId="4" xfId="0" applyFont="1" applyBorder="1" applyAlignment="1">
      <alignment horizontal="center"/>
    </xf>
    <xf numFmtId="0" fontId="4" fillId="0" borderId="4" xfId="0" applyFont="1" applyBorder="1"/>
    <xf numFmtId="0" fontId="9" fillId="0" borderId="0" xfId="0" applyFont="1"/>
    <xf numFmtId="1" fontId="9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/>
    </xf>
    <xf numFmtId="11" fontId="0" fillId="0" borderId="0" xfId="0" applyNumberFormat="1" applyAlignment="1">
      <alignment horizontal="center"/>
    </xf>
    <xf numFmtId="1" fontId="5" fillId="0" borderId="0" xfId="0" applyNumberFormat="1" applyFont="1" applyAlignment="1">
      <alignment horizontal="left"/>
    </xf>
    <xf numFmtId="0" fontId="0" fillId="0" borderId="0" xfId="0" applyBorder="1"/>
    <xf numFmtId="0" fontId="0" fillId="0" borderId="0" xfId="0" applyBorder="1" applyAlignment="1">
      <alignment horizontal="center"/>
    </xf>
    <xf numFmtId="49" fontId="0" fillId="0" borderId="0" xfId="0" applyNumberFormat="1" applyFill="1"/>
    <xf numFmtId="49" fontId="5" fillId="0" borderId="0" xfId="0" applyNumberFormat="1" applyFont="1" applyFill="1"/>
    <xf numFmtId="49" fontId="2" fillId="0" borderId="0" xfId="0" applyNumberFormat="1" applyFont="1" applyFill="1"/>
    <xf numFmtId="0" fontId="0" fillId="0" borderId="0" xfId="0" applyBorder="1" applyAlignment="1">
      <alignment horizontal="left"/>
    </xf>
    <xf numFmtId="49" fontId="0" fillId="0" borderId="0" xfId="0" applyNumberFormat="1"/>
    <xf numFmtId="0" fontId="0" fillId="0" borderId="0" xfId="0" applyFill="1" applyBorder="1" applyAlignment="1">
      <alignment horizontal="left"/>
    </xf>
    <xf numFmtId="0" fontId="5" fillId="0" borderId="0" xfId="0" applyFont="1" applyBorder="1" applyAlignment="1">
      <alignment horizontal="left"/>
    </xf>
    <xf numFmtId="0" fontId="0" fillId="0" borderId="0" xfId="0" applyFill="1" applyBorder="1"/>
    <xf numFmtId="49" fontId="0" fillId="0" borderId="0" xfId="0" applyNumberFormat="1" applyBorder="1" applyAlignment="1">
      <alignment horizontal="center"/>
    </xf>
    <xf numFmtId="49" fontId="10" fillId="0" borderId="0" xfId="0" applyNumberFormat="1" applyFont="1" applyFill="1"/>
    <xf numFmtId="0" fontId="0" fillId="0" borderId="0" xfId="0" applyFill="1" applyAlignment="1">
      <alignment horizontal="center"/>
    </xf>
    <xf numFmtId="0" fontId="2" fillId="0" borderId="0" xfId="0" applyFont="1" applyFill="1" applyBorder="1" applyAlignment="1">
      <alignment horizontal="left"/>
    </xf>
    <xf numFmtId="0" fontId="2" fillId="0" borderId="0" xfId="0" applyFont="1" applyFill="1" applyBorder="1"/>
    <xf numFmtId="0" fontId="2" fillId="0" borderId="0" xfId="0" applyFont="1" applyFill="1" applyAlignment="1">
      <alignment horizontal="center"/>
    </xf>
    <xf numFmtId="0" fontId="5" fillId="0" borderId="0" xfId="0" applyFont="1" applyFill="1" applyBorder="1" applyAlignment="1">
      <alignment horizontal="left"/>
    </xf>
    <xf numFmtId="0" fontId="5" fillId="0" borderId="0" xfId="0" applyFont="1" applyFill="1" applyBorder="1"/>
    <xf numFmtId="0" fontId="5" fillId="0" borderId="0" xfId="0" applyFont="1" applyFill="1" applyAlignment="1">
      <alignment horizontal="center"/>
    </xf>
    <xf numFmtId="0" fontId="0" fillId="0" borderId="0" xfId="0" applyFill="1" applyBorder="1" applyAlignment="1">
      <alignment horizontal="center"/>
    </xf>
    <xf numFmtId="49" fontId="0" fillId="0" borderId="0" xfId="0" applyNumberFormat="1" applyFill="1" applyBorder="1" applyAlignment="1">
      <alignment horizontal="center"/>
    </xf>
    <xf numFmtId="0" fontId="2" fillId="0" borderId="0" xfId="0" applyFont="1" applyFill="1"/>
    <xf numFmtId="0" fontId="2" fillId="0" borderId="0" xfId="0" applyFont="1" applyFill="1" applyBorder="1" applyAlignment="1">
      <alignment horizontal="center"/>
    </xf>
    <xf numFmtId="49" fontId="2" fillId="0" borderId="0" xfId="0" applyNumberFormat="1" applyFont="1" applyFill="1" applyBorder="1" applyAlignment="1">
      <alignment horizontal="center"/>
    </xf>
    <xf numFmtId="0" fontId="5" fillId="0" borderId="0" xfId="0" applyFont="1" applyFill="1"/>
    <xf numFmtId="0" fontId="5" fillId="0" borderId="0" xfId="0" applyFont="1" applyFill="1" applyBorder="1" applyAlignment="1">
      <alignment horizontal="center"/>
    </xf>
    <xf numFmtId="49" fontId="5" fillId="0" borderId="0" xfId="0" applyNumberFormat="1" applyFont="1" applyFill="1" applyBorder="1" applyAlignment="1">
      <alignment horizontal="center"/>
    </xf>
    <xf numFmtId="0" fontId="0" fillId="0" borderId="0" xfId="0" applyNumberFormat="1" applyAlignment="1">
      <alignment horizontal="left"/>
    </xf>
    <xf numFmtId="0" fontId="0" fillId="0" borderId="0" xfId="0" applyNumberFormat="1" applyAlignment="1">
      <alignment horizontal="center"/>
    </xf>
    <xf numFmtId="0" fontId="4" fillId="0" borderId="0" xfId="0" applyFont="1" applyFill="1" applyBorder="1"/>
    <xf numFmtId="0" fontId="4" fillId="0" borderId="5" xfId="0" applyFont="1" applyBorder="1" applyAlignment="1">
      <alignment horizontal="center"/>
    </xf>
    <xf numFmtId="3" fontId="0" fillId="0" borderId="0" xfId="0" applyNumberFormat="1"/>
    <xf numFmtId="3" fontId="4" fillId="0" borderId="6" xfId="0" applyNumberFormat="1" applyFont="1" applyBorder="1" applyAlignment="1">
      <alignment horizontal="center"/>
    </xf>
    <xf numFmtId="3" fontId="0" fillId="0" borderId="0" xfId="0" applyNumberFormat="1" applyBorder="1"/>
    <xf numFmtId="3" fontId="0" fillId="0" borderId="2" xfId="0" applyNumberFormat="1" applyBorder="1"/>
    <xf numFmtId="3" fontId="4" fillId="0" borderId="6" xfId="0" applyNumberFormat="1" applyFont="1" applyBorder="1"/>
    <xf numFmtId="0" fontId="4" fillId="0" borderId="7" xfId="0" applyFont="1" applyBorder="1"/>
    <xf numFmtId="1" fontId="5" fillId="0" borderId="1" xfId="0" applyNumberFormat="1" applyFont="1" applyBorder="1" applyAlignment="1">
      <alignment horizontal="left"/>
    </xf>
    <xf numFmtId="49" fontId="0" fillId="0" borderId="1" xfId="0" applyNumberFormat="1" applyBorder="1" applyAlignment="1">
      <alignment horizontal="center"/>
    </xf>
    <xf numFmtId="49" fontId="0" fillId="0" borderId="1" xfId="0" applyNumberFormat="1" applyFill="1" applyBorder="1"/>
    <xf numFmtId="0" fontId="4" fillId="0" borderId="0" xfId="0" applyFont="1" applyBorder="1" applyAlignment="1">
      <alignment horizontal="center"/>
    </xf>
    <xf numFmtId="0" fontId="0" fillId="0" borderId="1" xfId="0" applyFill="1" applyBorder="1" applyAlignment="1">
      <alignment horizontal="left"/>
    </xf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49" fontId="0" fillId="0" borderId="1" xfId="0" applyNumberFormat="1" applyBorder="1" applyAlignment="1">
      <alignment horizontal="left"/>
    </xf>
    <xf numFmtId="0" fontId="4" fillId="0" borderId="0" xfId="0" applyFont="1" applyFill="1" applyBorder="1" applyAlignment="1">
      <alignment horizontal="center"/>
    </xf>
    <xf numFmtId="0" fontId="0" fillId="0" borderId="8" xfId="0" applyBorder="1"/>
    <xf numFmtId="1" fontId="12" fillId="0" borderId="0" xfId="0" applyNumberFormat="1" applyFont="1" applyAlignment="1">
      <alignment horizontal="center"/>
    </xf>
    <xf numFmtId="0" fontId="0" fillId="0" borderId="9" xfId="0" applyBorder="1"/>
    <xf numFmtId="3" fontId="4" fillId="0" borderId="9" xfId="0" applyNumberFormat="1" applyFont="1" applyBorder="1" applyAlignment="1">
      <alignment horizontal="center"/>
    </xf>
    <xf numFmtId="3" fontId="12" fillId="0" borderId="9" xfId="0" applyNumberFormat="1" applyFont="1" applyBorder="1" applyAlignment="1">
      <alignment horizontal="center"/>
    </xf>
    <xf numFmtId="38" fontId="12" fillId="0" borderId="9" xfId="0" applyNumberFormat="1" applyFont="1" applyBorder="1" applyAlignment="1">
      <alignment horizontal="center"/>
    </xf>
    <xf numFmtId="1" fontId="5" fillId="0" borderId="0" xfId="0" applyNumberFormat="1" applyFont="1" applyBorder="1" applyAlignment="1">
      <alignment horizontal="left"/>
    </xf>
    <xf numFmtId="49" fontId="0" fillId="0" borderId="0" xfId="0" applyNumberFormat="1" applyBorder="1" applyAlignment="1">
      <alignment horizontal="left"/>
    </xf>
    <xf numFmtId="0" fontId="0" fillId="0" borderId="10" xfId="0" applyBorder="1"/>
    <xf numFmtId="0" fontId="0" fillId="0" borderId="10" xfId="0" applyBorder="1" applyAlignment="1">
      <alignment horizontal="center"/>
    </xf>
    <xf numFmtId="0" fontId="4" fillId="0" borderId="10" xfId="0" applyFont="1" applyFill="1" applyBorder="1"/>
    <xf numFmtId="3" fontId="4" fillId="0" borderId="10" xfId="0" applyNumberFormat="1" applyFont="1" applyBorder="1" applyAlignment="1">
      <alignment horizontal="center"/>
    </xf>
    <xf numFmtId="0" fontId="13" fillId="0" borderId="0" xfId="0" applyFont="1"/>
    <xf numFmtId="0" fontId="5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4" fillId="0" borderId="0" xfId="0" applyFont="1" applyAlignment="1">
      <alignment horizontal="right"/>
    </xf>
    <xf numFmtId="0" fontId="4" fillId="0" borderId="0" xfId="0" applyFont="1" applyBorder="1"/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4" fillId="0" borderId="10" xfId="0" applyFont="1" applyBorder="1" applyAlignment="1">
      <alignment horizontal="right"/>
    </xf>
    <xf numFmtId="0" fontId="12" fillId="0" borderId="0" xfId="0" applyFont="1"/>
    <xf numFmtId="0" fontId="2" fillId="0" borderId="0" xfId="0" applyFont="1"/>
    <xf numFmtId="1" fontId="14" fillId="0" borderId="0" xfId="0" applyNumberFormat="1" applyFont="1" applyAlignment="1">
      <alignment horizontal="center"/>
    </xf>
    <xf numFmtId="0" fontId="14" fillId="0" borderId="0" xfId="0" applyFont="1" applyFill="1" applyBorder="1"/>
    <xf numFmtId="0" fontId="14" fillId="0" borderId="0" xfId="0" applyFont="1" applyFill="1" applyAlignment="1">
      <alignment horizontal="center"/>
    </xf>
    <xf numFmtId="49" fontId="14" fillId="0" borderId="0" xfId="0" applyNumberFormat="1" applyFont="1" applyAlignment="1">
      <alignment horizontal="center"/>
    </xf>
    <xf numFmtId="49" fontId="14" fillId="0" borderId="0" xfId="0" applyNumberFormat="1" applyFont="1" applyFill="1"/>
    <xf numFmtId="0" fontId="14" fillId="0" borderId="0" xfId="0" applyFont="1" applyAlignment="1">
      <alignment horizontal="center"/>
    </xf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3" xfId="0" applyBorder="1" applyAlignment="1">
      <alignment horizontal="center"/>
    </xf>
    <xf numFmtId="0" fontId="0" fillId="0" borderId="12" xfId="0" applyBorder="1" applyAlignment="1">
      <alignment horizontal="left"/>
    </xf>
    <xf numFmtId="0" fontId="0" fillId="0" borderId="12" xfId="0" applyFill="1" applyBorder="1"/>
    <xf numFmtId="3" fontId="5" fillId="0" borderId="13" xfId="0" applyNumberFormat="1" applyFont="1" applyBorder="1" applyAlignment="1">
      <alignment horizontal="center"/>
    </xf>
    <xf numFmtId="0" fontId="0" fillId="0" borderId="13" xfId="0" applyFill="1" applyBorder="1"/>
    <xf numFmtId="0" fontId="0" fillId="0" borderId="14" xfId="0" applyFill="1" applyBorder="1"/>
    <xf numFmtId="0" fontId="0" fillId="0" borderId="15" xfId="0" applyBorder="1" applyAlignment="1">
      <alignment horizontal="center"/>
    </xf>
    <xf numFmtId="0" fontId="4" fillId="0" borderId="9" xfId="0" applyFont="1" applyBorder="1"/>
    <xf numFmtId="0" fontId="0" fillId="0" borderId="12" xfId="0" applyFill="1" applyBorder="1" applyAlignment="1">
      <alignment horizontal="left"/>
    </xf>
    <xf numFmtId="0" fontId="5" fillId="0" borderId="12" xfId="0" applyFont="1" applyBorder="1" applyAlignment="1">
      <alignment horizontal="left"/>
    </xf>
    <xf numFmtId="0" fontId="0" fillId="0" borderId="0" xfId="0" applyFont="1" applyFill="1" applyBorder="1"/>
    <xf numFmtId="0" fontId="5" fillId="0" borderId="13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0" fillId="0" borderId="14" xfId="0" applyBorder="1" applyAlignment="1">
      <alignment horizontal="left"/>
    </xf>
    <xf numFmtId="0" fontId="0" fillId="0" borderId="1" xfId="0" applyFont="1" applyFill="1" applyBorder="1"/>
    <xf numFmtId="0" fontId="5" fillId="0" borderId="13" xfId="0" applyFont="1" applyBorder="1" applyAlignment="1">
      <alignment horizontal="left"/>
    </xf>
    <xf numFmtId="0" fontId="0" fillId="0" borderId="15" xfId="0" applyFill="1" applyBorder="1"/>
    <xf numFmtId="3" fontId="4" fillId="0" borderId="0" xfId="0" applyNumberFormat="1" applyFont="1"/>
    <xf numFmtId="1" fontId="13" fillId="0" borderId="0" xfId="0" applyNumberFormat="1" applyFont="1"/>
    <xf numFmtId="1" fontId="13" fillId="0" borderId="0" xfId="0" applyNumberFormat="1" applyFont="1" applyAlignment="1">
      <alignment wrapText="1"/>
    </xf>
    <xf numFmtId="0" fontId="4" fillId="0" borderId="16" xfId="0" applyFont="1" applyBorder="1"/>
    <xf numFmtId="0" fontId="4" fillId="0" borderId="17" xfId="0" applyFont="1" applyBorder="1" applyAlignment="1">
      <alignment horizontal="left"/>
    </xf>
    <xf numFmtId="0" fontId="4" fillId="0" borderId="17" xfId="0" applyFont="1" applyBorder="1"/>
    <xf numFmtId="0" fontId="4" fillId="0" borderId="17" xfId="0" applyFont="1" applyBorder="1" applyAlignment="1">
      <alignment horizontal="center"/>
    </xf>
    <xf numFmtId="0" fontId="5" fillId="0" borderId="0" xfId="0" applyFont="1" applyBorder="1"/>
    <xf numFmtId="0" fontId="5" fillId="0" borderId="13" xfId="0" applyFont="1" applyBorder="1"/>
    <xf numFmtId="0" fontId="5" fillId="0" borderId="15" xfId="0" applyFont="1" applyBorder="1" applyAlignment="1">
      <alignment horizontal="left"/>
    </xf>
    <xf numFmtId="0" fontId="5" fillId="0" borderId="15" xfId="0" applyFont="1" applyFill="1" applyBorder="1"/>
    <xf numFmtId="0" fontId="5" fillId="0" borderId="15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0" fontId="5" fillId="0" borderId="1" xfId="0" applyFont="1" applyBorder="1" applyAlignment="1">
      <alignment horizontal="left"/>
    </xf>
    <xf numFmtId="0" fontId="5" fillId="0" borderId="1" xfId="0" applyFont="1" applyFill="1" applyBorder="1"/>
    <xf numFmtId="0" fontId="4" fillId="0" borderId="9" xfId="0" applyFont="1" applyFill="1" applyBorder="1"/>
    <xf numFmtId="0" fontId="4" fillId="0" borderId="9" xfId="0" applyFont="1" applyBorder="1" applyAlignment="1">
      <alignment horizontal="center"/>
    </xf>
    <xf numFmtId="0" fontId="0" fillId="0" borderId="13" xfId="0" applyBorder="1" applyAlignment="1">
      <alignment horizontal="left"/>
    </xf>
    <xf numFmtId="0" fontId="0" fillId="0" borderId="15" xfId="0" applyBorder="1"/>
    <xf numFmtId="0" fontId="4" fillId="0" borderId="14" xfId="0" applyFont="1" applyBorder="1"/>
    <xf numFmtId="0" fontId="0" fillId="0" borderId="0" xfId="0" quotePrefix="1" applyFill="1" applyBorder="1" applyAlignment="1">
      <alignment horizontal="center"/>
    </xf>
    <xf numFmtId="0" fontId="0" fillId="0" borderId="14" xfId="0" applyBorder="1"/>
    <xf numFmtId="3" fontId="12" fillId="0" borderId="0" xfId="0" applyNumberFormat="1" applyFont="1" applyBorder="1" applyAlignment="1">
      <alignment horizontal="center"/>
    </xf>
    <xf numFmtId="0" fontId="11" fillId="0" borderId="18" xfId="0" applyFont="1" applyBorder="1"/>
    <xf numFmtId="3" fontId="4" fillId="0" borderId="14" xfId="0" applyNumberFormat="1" applyFont="1" applyBorder="1" applyAlignment="1">
      <alignment horizontal="center"/>
    </xf>
    <xf numFmtId="3" fontId="4" fillId="0" borderId="9" xfId="0" applyNumberFormat="1" applyFont="1" applyFill="1" applyBorder="1" applyAlignment="1">
      <alignment horizontal="center"/>
    </xf>
    <xf numFmtId="0" fontId="4" fillId="0" borderId="9" xfId="0" applyFont="1" applyBorder="1" applyAlignment="1">
      <alignment horizontal="right"/>
    </xf>
    <xf numFmtId="0" fontId="6" fillId="0" borderId="9" xfId="0" applyFont="1" applyBorder="1" applyAlignment="1"/>
    <xf numFmtId="14" fontId="0" fillId="0" borderId="9" xfId="0" applyNumberFormat="1" applyBorder="1"/>
    <xf numFmtId="0" fontId="5" fillId="0" borderId="9" xfId="0" applyFont="1" applyBorder="1"/>
    <xf numFmtId="0" fontId="15" fillId="0" borderId="0" xfId="1" applyFont="1"/>
    <xf numFmtId="0" fontId="15" fillId="0" borderId="0" xfId="1" applyFont="1" applyAlignment="1">
      <alignment horizontal="center" textRotation="90"/>
    </xf>
    <xf numFmtId="0" fontId="1" fillId="0" borderId="0" xfId="1" applyAlignment="1">
      <alignment textRotation="45"/>
    </xf>
    <xf numFmtId="0" fontId="1" fillId="0" borderId="0" xfId="1"/>
    <xf numFmtId="0" fontId="16" fillId="0" borderId="0" xfId="1" applyFont="1" applyAlignment="1">
      <alignment vertical="center"/>
    </xf>
    <xf numFmtId="3" fontId="4" fillId="0" borderId="0" xfId="0" applyNumberFormat="1" applyFont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933449</xdr:colOff>
      <xdr:row>9</xdr:row>
      <xdr:rowOff>85725</xdr:rowOff>
    </xdr:from>
    <xdr:to>
      <xdr:col>11</xdr:col>
      <xdr:colOff>323849</xdr:colOff>
      <xdr:row>14</xdr:row>
      <xdr:rowOff>28575</xdr:rowOff>
    </xdr:to>
    <xdr:sp macro="" textlink="">
      <xdr:nvSpPr>
        <xdr:cNvPr id="2" name="TextBox 1"/>
        <xdr:cNvSpPr txBox="1"/>
      </xdr:nvSpPr>
      <xdr:spPr>
        <a:xfrm>
          <a:off x="933449" y="1590675"/>
          <a:ext cx="8239125" cy="752475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3600">
              <a:solidFill>
                <a:schemeClr val="bg1">
                  <a:lumMod val="75000"/>
                </a:schemeClr>
              </a:solidFill>
            </a:rPr>
            <a:t>Not Part of the 2013 Request for Proposal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200025</xdr:colOff>
      <xdr:row>7</xdr:row>
      <xdr:rowOff>133350</xdr:rowOff>
    </xdr:from>
    <xdr:to>
      <xdr:col>9</xdr:col>
      <xdr:colOff>876300</xdr:colOff>
      <xdr:row>12</xdr:row>
      <xdr:rowOff>76200</xdr:rowOff>
    </xdr:to>
    <xdr:sp macro="" textlink="">
      <xdr:nvSpPr>
        <xdr:cNvPr id="2" name="TextBox 1"/>
        <xdr:cNvSpPr txBox="1"/>
      </xdr:nvSpPr>
      <xdr:spPr>
        <a:xfrm>
          <a:off x="200025" y="1266825"/>
          <a:ext cx="8239125" cy="752475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3600">
              <a:solidFill>
                <a:schemeClr val="bg1">
                  <a:lumMod val="75000"/>
                </a:schemeClr>
              </a:solidFill>
            </a:rPr>
            <a:t>Not Part of the 2013 Request for Proposal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400050</xdr:colOff>
      <xdr:row>14</xdr:row>
      <xdr:rowOff>85725</xdr:rowOff>
    </xdr:from>
    <xdr:to>
      <xdr:col>10</xdr:col>
      <xdr:colOff>95250</xdr:colOff>
      <xdr:row>19</xdr:row>
      <xdr:rowOff>28575</xdr:rowOff>
    </xdr:to>
    <xdr:sp macro="" textlink="">
      <xdr:nvSpPr>
        <xdr:cNvPr id="2" name="TextBox 1"/>
        <xdr:cNvSpPr txBox="1"/>
      </xdr:nvSpPr>
      <xdr:spPr>
        <a:xfrm>
          <a:off x="400050" y="2352675"/>
          <a:ext cx="8239125" cy="752475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3600">
              <a:solidFill>
                <a:schemeClr val="bg1">
                  <a:lumMod val="75000"/>
                </a:schemeClr>
              </a:solidFill>
            </a:rPr>
            <a:t>Not Part of the 2013 Request for Proposal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285750</xdr:colOff>
      <xdr:row>14</xdr:row>
      <xdr:rowOff>38100</xdr:rowOff>
    </xdr:from>
    <xdr:to>
      <xdr:col>9</xdr:col>
      <xdr:colOff>561975</xdr:colOff>
      <xdr:row>18</xdr:row>
      <xdr:rowOff>142875</xdr:rowOff>
    </xdr:to>
    <xdr:sp macro="" textlink="">
      <xdr:nvSpPr>
        <xdr:cNvPr id="2" name="TextBox 1"/>
        <xdr:cNvSpPr txBox="1"/>
      </xdr:nvSpPr>
      <xdr:spPr>
        <a:xfrm>
          <a:off x="285750" y="2305050"/>
          <a:ext cx="8239125" cy="752475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3600">
              <a:solidFill>
                <a:schemeClr val="bg1">
                  <a:lumMod val="75000"/>
                </a:schemeClr>
              </a:solidFill>
            </a:rPr>
            <a:t>Not Part of the 2013 Request for Proposal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6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Y426"/>
  <sheetViews>
    <sheetView tabSelected="1" workbookViewId="0"/>
  </sheetViews>
  <sheetFormatPr defaultRowHeight="12.75" x14ac:dyDescent="0.2"/>
  <cols>
    <col min="1" max="1" width="20.7109375" style="130" customWidth="1"/>
    <col min="2" max="2" width="14.7109375" style="130" customWidth="1"/>
    <col min="3" max="3" width="16.140625" style="130" customWidth="1"/>
    <col min="4" max="4" width="17.7109375" style="130" bestFit="1" customWidth="1"/>
    <col min="5" max="5" width="21.42578125" style="130" bestFit="1" customWidth="1"/>
  </cols>
  <sheetData>
    <row r="1" spans="1:77" s="128" customFormat="1" ht="21" thickBot="1" x14ac:dyDescent="0.35">
      <c r="A1" s="200" t="s">
        <v>1191</v>
      </c>
      <c r="B1" s="200" t="s">
        <v>1192</v>
      </c>
      <c r="C1" s="200" t="s">
        <v>1193</v>
      </c>
      <c r="D1" s="200" t="s">
        <v>4761</v>
      </c>
      <c r="E1" s="200" t="s">
        <v>4760</v>
      </c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  <c r="Y1" s="82"/>
      <c r="Z1" s="82"/>
      <c r="AA1" s="82"/>
      <c r="AB1" s="82"/>
      <c r="AC1" s="82"/>
      <c r="AD1" s="82"/>
      <c r="AE1" s="82"/>
      <c r="AF1" s="82"/>
      <c r="AG1" s="82"/>
      <c r="AH1" s="82"/>
      <c r="AI1" s="82"/>
      <c r="AJ1" s="82"/>
      <c r="AK1" s="82"/>
      <c r="AL1" s="82"/>
      <c r="AM1" s="82"/>
      <c r="AN1" s="82"/>
      <c r="AO1" s="82"/>
      <c r="AP1" s="82"/>
      <c r="AQ1" s="82"/>
      <c r="AR1" s="82"/>
      <c r="AS1" s="82"/>
      <c r="AT1" s="82"/>
      <c r="AU1" s="82"/>
      <c r="AV1" s="82"/>
      <c r="AW1" s="82"/>
      <c r="AX1" s="82"/>
      <c r="AY1" s="82"/>
      <c r="AZ1" s="82"/>
      <c r="BA1" s="82"/>
      <c r="BB1" s="82"/>
      <c r="BC1" s="82"/>
      <c r="BD1" s="82"/>
      <c r="BE1" s="82"/>
      <c r="BF1" s="82"/>
      <c r="BG1" s="82"/>
      <c r="BH1" s="82"/>
      <c r="BI1" s="82"/>
      <c r="BJ1" s="82"/>
      <c r="BK1" s="82"/>
      <c r="BL1" s="82"/>
      <c r="BM1" s="82"/>
      <c r="BN1" s="82"/>
      <c r="BO1" s="82"/>
      <c r="BP1" s="82"/>
      <c r="BQ1" s="82"/>
      <c r="BR1" s="82"/>
      <c r="BS1" s="82"/>
      <c r="BT1" s="82"/>
      <c r="BU1" s="82"/>
      <c r="BV1" s="82"/>
      <c r="BW1" s="82"/>
      <c r="BX1" s="82"/>
      <c r="BY1" s="82"/>
    </row>
    <row r="2" spans="1:77" ht="13.5" thickTop="1" x14ac:dyDescent="0.2">
      <c r="A2" s="198" t="s">
        <v>736</v>
      </c>
      <c r="B2" s="201">
        <v>110383</v>
      </c>
      <c r="C2" s="201">
        <v>133272</v>
      </c>
      <c r="D2" s="206" t="s">
        <v>4762</v>
      </c>
      <c r="E2" s="206" t="s">
        <v>4763</v>
      </c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  <c r="W2" s="82"/>
      <c r="X2" s="82"/>
      <c r="Y2" s="82"/>
      <c r="Z2" s="82"/>
      <c r="AA2" s="82"/>
      <c r="AB2" s="82"/>
      <c r="AC2" s="82"/>
      <c r="AD2" s="82"/>
      <c r="AE2" s="82"/>
      <c r="AF2" s="82"/>
      <c r="AG2" s="82"/>
      <c r="AH2" s="82"/>
      <c r="AI2" s="82"/>
      <c r="AJ2" s="82"/>
      <c r="AK2" s="82"/>
      <c r="AL2" s="82"/>
      <c r="AM2" s="82"/>
      <c r="AN2" s="82"/>
      <c r="AO2" s="82"/>
      <c r="AP2" s="82"/>
      <c r="AQ2" s="82"/>
      <c r="AR2" s="82"/>
      <c r="AS2" s="82"/>
      <c r="AT2" s="82"/>
      <c r="AU2" s="82"/>
      <c r="AV2" s="82"/>
      <c r="AW2" s="82"/>
      <c r="AX2" s="82"/>
      <c r="AY2" s="82"/>
      <c r="AZ2" s="82"/>
      <c r="BA2" s="82"/>
      <c r="BB2" s="82"/>
      <c r="BC2" s="82"/>
      <c r="BD2" s="82"/>
      <c r="BE2" s="82"/>
      <c r="BF2" s="82"/>
      <c r="BG2" s="82"/>
      <c r="BH2" s="82"/>
      <c r="BI2" s="82"/>
      <c r="BJ2" s="82"/>
      <c r="BK2" s="82"/>
      <c r="BL2" s="82"/>
      <c r="BM2" s="82"/>
      <c r="BN2" s="82"/>
      <c r="BO2" s="82"/>
      <c r="BP2" s="82"/>
      <c r="BQ2" s="82"/>
      <c r="BR2" s="82"/>
      <c r="BS2" s="82"/>
      <c r="BT2" s="82"/>
      <c r="BU2" s="82"/>
      <c r="BV2" s="82"/>
      <c r="BW2" s="82"/>
      <c r="BX2" s="82"/>
      <c r="BY2" s="82"/>
    </row>
    <row r="3" spans="1:77" x14ac:dyDescent="0.2">
      <c r="A3" s="198"/>
      <c r="B3" s="201"/>
      <c r="C3" s="201"/>
      <c r="D3" s="206" t="s">
        <v>4764</v>
      </c>
      <c r="E3" s="206" t="s">
        <v>4765</v>
      </c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  <c r="V3" s="82"/>
      <c r="W3" s="82"/>
      <c r="X3" s="82"/>
      <c r="Y3" s="82"/>
      <c r="Z3" s="82"/>
      <c r="AA3" s="82"/>
      <c r="AB3" s="82"/>
      <c r="AC3" s="82"/>
      <c r="AD3" s="82"/>
      <c r="AE3" s="82"/>
      <c r="AF3" s="82"/>
      <c r="AG3" s="82"/>
      <c r="AH3" s="82"/>
      <c r="AI3" s="82"/>
      <c r="AJ3" s="82"/>
      <c r="AK3" s="82"/>
      <c r="AL3" s="82"/>
      <c r="AM3" s="82"/>
      <c r="AN3" s="82"/>
      <c r="AO3" s="82"/>
      <c r="AP3" s="82"/>
      <c r="AQ3" s="82"/>
      <c r="AR3" s="82"/>
      <c r="AS3" s="82"/>
      <c r="AT3" s="82"/>
      <c r="AU3" s="82"/>
      <c r="AV3" s="82"/>
      <c r="AW3" s="82"/>
      <c r="AX3" s="82"/>
      <c r="AY3" s="82"/>
      <c r="AZ3" s="82"/>
      <c r="BA3" s="82"/>
      <c r="BB3" s="82"/>
      <c r="BC3" s="82"/>
      <c r="BD3" s="82"/>
      <c r="BE3" s="82"/>
      <c r="BF3" s="82"/>
      <c r="BG3" s="82"/>
      <c r="BH3" s="82"/>
      <c r="BI3" s="82"/>
      <c r="BJ3" s="82"/>
      <c r="BK3" s="82"/>
      <c r="BL3" s="82"/>
      <c r="BM3" s="82"/>
      <c r="BN3" s="82"/>
      <c r="BO3" s="82"/>
      <c r="BP3" s="82"/>
      <c r="BQ3" s="82"/>
      <c r="BR3" s="82"/>
      <c r="BS3" s="82"/>
      <c r="BT3" s="82"/>
      <c r="BU3" s="82"/>
      <c r="BV3" s="82"/>
      <c r="BW3" s="82"/>
      <c r="BX3" s="82"/>
      <c r="BY3" s="82"/>
    </row>
    <row r="4" spans="1:77" x14ac:dyDescent="0.2">
      <c r="A4" s="198"/>
      <c r="B4" s="201"/>
      <c r="C4" s="201"/>
      <c r="D4" s="206" t="s">
        <v>4766</v>
      </c>
      <c r="E4" s="206" t="s">
        <v>4765</v>
      </c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82"/>
      <c r="Y4" s="82"/>
      <c r="Z4" s="82"/>
      <c r="AA4" s="82"/>
      <c r="AB4" s="82"/>
      <c r="AC4" s="82"/>
      <c r="AD4" s="82"/>
      <c r="AE4" s="82"/>
      <c r="AF4" s="82"/>
      <c r="AG4" s="82"/>
      <c r="AH4" s="82"/>
      <c r="AI4" s="82"/>
      <c r="AJ4" s="82"/>
      <c r="AK4" s="82"/>
      <c r="AL4" s="82"/>
      <c r="AM4" s="82"/>
      <c r="AN4" s="82"/>
      <c r="AO4" s="82"/>
      <c r="AP4" s="82"/>
      <c r="AQ4" s="82"/>
      <c r="AR4" s="82"/>
      <c r="AS4" s="82"/>
      <c r="AT4" s="82"/>
      <c r="AU4" s="82"/>
      <c r="AV4" s="82"/>
      <c r="AW4" s="82"/>
      <c r="AX4" s="82"/>
      <c r="AY4" s="82"/>
      <c r="AZ4" s="82"/>
      <c r="BA4" s="82"/>
      <c r="BB4" s="82"/>
      <c r="BC4" s="82"/>
      <c r="BD4" s="82"/>
      <c r="BE4" s="82"/>
      <c r="BF4" s="82"/>
      <c r="BG4" s="82"/>
      <c r="BH4" s="82"/>
      <c r="BI4" s="82"/>
      <c r="BJ4" s="82"/>
      <c r="BK4" s="82"/>
      <c r="BL4" s="82"/>
      <c r="BM4" s="82"/>
      <c r="BN4" s="82"/>
      <c r="BO4" s="82"/>
      <c r="BP4" s="82"/>
      <c r="BQ4" s="82"/>
      <c r="BR4" s="82"/>
      <c r="BS4" s="82"/>
      <c r="BT4" s="82"/>
      <c r="BU4" s="82"/>
      <c r="BV4" s="82"/>
      <c r="BW4" s="82"/>
      <c r="BX4" s="82"/>
      <c r="BY4" s="82"/>
    </row>
    <row r="5" spans="1:77" x14ac:dyDescent="0.2">
      <c r="A5" s="198"/>
      <c r="B5" s="201"/>
      <c r="C5" s="201"/>
      <c r="D5" s="206" t="s">
        <v>4767</v>
      </c>
      <c r="E5" s="206" t="s">
        <v>4765</v>
      </c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  <c r="R5" s="82"/>
      <c r="S5" s="82"/>
      <c r="T5" s="82"/>
      <c r="U5" s="82"/>
      <c r="V5" s="82"/>
      <c r="W5" s="82"/>
      <c r="X5" s="82"/>
      <c r="Y5" s="82"/>
      <c r="Z5" s="82"/>
      <c r="AA5" s="82"/>
      <c r="AB5" s="82"/>
      <c r="AC5" s="82"/>
      <c r="AD5" s="82"/>
      <c r="AE5" s="82"/>
      <c r="AF5" s="82"/>
      <c r="AG5" s="82"/>
      <c r="AH5" s="82"/>
      <c r="AI5" s="82"/>
      <c r="AJ5" s="82"/>
      <c r="AK5" s="82"/>
      <c r="AL5" s="82"/>
      <c r="AM5" s="82"/>
      <c r="AN5" s="82"/>
      <c r="AO5" s="82"/>
      <c r="AP5" s="82"/>
      <c r="AQ5" s="82"/>
      <c r="AR5" s="82"/>
      <c r="AS5" s="82"/>
      <c r="AT5" s="82"/>
      <c r="AU5" s="82"/>
      <c r="AV5" s="82"/>
      <c r="AW5" s="82"/>
      <c r="AX5" s="82"/>
      <c r="AY5" s="82"/>
      <c r="AZ5" s="82"/>
      <c r="BA5" s="82"/>
      <c r="BB5" s="82"/>
      <c r="BC5" s="82"/>
      <c r="BD5" s="82"/>
      <c r="BE5" s="82"/>
      <c r="BF5" s="82"/>
      <c r="BG5" s="82"/>
      <c r="BH5" s="82"/>
      <c r="BI5" s="82"/>
      <c r="BJ5" s="82"/>
      <c r="BK5" s="82"/>
      <c r="BL5" s="82"/>
      <c r="BM5" s="82"/>
      <c r="BN5" s="82"/>
      <c r="BO5" s="82"/>
      <c r="BP5" s="82"/>
      <c r="BQ5" s="82"/>
      <c r="BR5" s="82"/>
      <c r="BS5" s="82"/>
      <c r="BT5" s="82"/>
      <c r="BU5" s="82"/>
      <c r="BV5" s="82"/>
      <c r="BW5" s="82"/>
      <c r="BX5" s="82"/>
      <c r="BY5" s="82"/>
    </row>
    <row r="6" spans="1:77" x14ac:dyDescent="0.2">
      <c r="A6" s="198"/>
      <c r="B6" s="201"/>
      <c r="C6" s="201"/>
      <c r="D6" s="206" t="s">
        <v>4768</v>
      </c>
      <c r="E6" s="206" t="s">
        <v>4769</v>
      </c>
      <c r="F6" s="82"/>
      <c r="G6" s="82"/>
      <c r="H6" s="82"/>
      <c r="I6" s="82"/>
      <c r="J6" s="82"/>
      <c r="K6" s="82"/>
      <c r="L6" s="82"/>
      <c r="M6" s="82"/>
      <c r="N6" s="82"/>
      <c r="O6" s="82"/>
      <c r="P6" s="82"/>
      <c r="Q6" s="82"/>
      <c r="R6" s="82"/>
      <c r="S6" s="82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</row>
    <row r="7" spans="1:77" x14ac:dyDescent="0.2">
      <c r="A7" s="130" t="s">
        <v>1214</v>
      </c>
      <c r="B7" s="133">
        <v>100543</v>
      </c>
      <c r="C7" s="131">
        <v>117357</v>
      </c>
      <c r="D7" s="206" t="s">
        <v>4770</v>
      </c>
      <c r="E7" s="206" t="s">
        <v>4771</v>
      </c>
      <c r="F7" s="82"/>
      <c r="G7" s="82"/>
      <c r="H7" s="82"/>
      <c r="I7" s="82"/>
      <c r="J7" s="82"/>
      <c r="K7" s="82"/>
      <c r="L7" s="82"/>
      <c r="M7" s="82"/>
      <c r="N7" s="82"/>
      <c r="O7" s="82"/>
      <c r="P7" s="82"/>
      <c r="Q7" s="82"/>
      <c r="R7" s="82"/>
      <c r="S7" s="82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</row>
    <row r="8" spans="1:77" x14ac:dyDescent="0.2">
      <c r="B8" s="133"/>
      <c r="C8" s="131"/>
      <c r="D8" s="206" t="s">
        <v>4762</v>
      </c>
      <c r="E8" s="206" t="s">
        <v>4771</v>
      </c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  <c r="Q8" s="82"/>
      <c r="R8" s="82"/>
      <c r="S8" s="82"/>
      <c r="T8" s="82"/>
      <c r="U8" s="82"/>
      <c r="V8" s="82"/>
      <c r="W8" s="82"/>
      <c r="X8" s="82"/>
      <c r="Y8" s="82"/>
      <c r="Z8" s="82"/>
      <c r="AA8" s="82"/>
      <c r="AB8" s="82"/>
      <c r="AC8" s="82"/>
      <c r="AD8" s="82"/>
      <c r="AE8" s="82"/>
      <c r="AF8" s="82"/>
      <c r="AG8" s="82"/>
      <c r="AH8" s="82"/>
      <c r="AI8" s="82"/>
      <c r="AJ8" s="82"/>
      <c r="AK8" s="82"/>
      <c r="AL8" s="82"/>
      <c r="AM8" s="82"/>
      <c r="AN8" s="82"/>
      <c r="AO8" s="82"/>
      <c r="AP8" s="82"/>
      <c r="AQ8" s="82"/>
      <c r="AR8" s="82"/>
      <c r="AS8" s="82"/>
      <c r="AT8" s="82"/>
      <c r="AU8" s="82"/>
      <c r="AV8" s="82"/>
      <c r="AW8" s="82"/>
      <c r="AX8" s="82"/>
      <c r="AY8" s="82"/>
      <c r="AZ8" s="82"/>
      <c r="BA8" s="82"/>
      <c r="BB8" s="82"/>
      <c r="BC8" s="82"/>
      <c r="BD8" s="82"/>
      <c r="BE8" s="82"/>
      <c r="BF8" s="82"/>
      <c r="BG8" s="82"/>
      <c r="BH8" s="82"/>
      <c r="BI8" s="82"/>
      <c r="BJ8" s="82"/>
      <c r="BK8" s="82"/>
      <c r="BL8" s="82"/>
      <c r="BM8" s="82"/>
      <c r="BN8" s="82"/>
      <c r="BO8" s="82"/>
      <c r="BP8" s="82"/>
      <c r="BQ8" s="82"/>
      <c r="BR8" s="82"/>
      <c r="BS8" s="82"/>
      <c r="BT8" s="82"/>
      <c r="BU8" s="82"/>
      <c r="BV8" s="82"/>
      <c r="BW8" s="82"/>
      <c r="BX8" s="82"/>
      <c r="BY8" s="82"/>
    </row>
    <row r="9" spans="1:77" x14ac:dyDescent="0.2">
      <c r="B9" s="133"/>
      <c r="C9" s="131"/>
      <c r="D9" s="206" t="s">
        <v>4764</v>
      </c>
      <c r="E9" s="206" t="s">
        <v>4763</v>
      </c>
      <c r="F9" s="82"/>
      <c r="G9" s="82"/>
      <c r="H9" s="82"/>
      <c r="I9" s="82"/>
      <c r="J9" s="82"/>
      <c r="K9" s="82"/>
      <c r="L9" s="82"/>
      <c r="M9" s="82"/>
      <c r="N9" s="82"/>
      <c r="O9" s="82"/>
      <c r="P9" s="82"/>
      <c r="Q9" s="82"/>
      <c r="R9" s="82"/>
      <c r="S9" s="82"/>
      <c r="T9" s="82"/>
      <c r="U9" s="82"/>
      <c r="V9" s="82"/>
      <c r="W9" s="82"/>
      <c r="X9" s="82"/>
      <c r="Y9" s="82"/>
      <c r="Z9" s="82"/>
      <c r="AA9" s="82"/>
      <c r="AB9" s="82"/>
      <c r="AC9" s="82"/>
      <c r="AD9" s="82"/>
      <c r="AE9" s="82"/>
      <c r="AF9" s="82"/>
      <c r="AG9" s="82"/>
      <c r="AH9" s="82"/>
      <c r="AI9" s="82"/>
      <c r="AJ9" s="82"/>
      <c r="AK9" s="82"/>
      <c r="AL9" s="82"/>
      <c r="AM9" s="82"/>
      <c r="AN9" s="82"/>
      <c r="AO9" s="82"/>
      <c r="AP9" s="82"/>
      <c r="AQ9" s="82"/>
      <c r="AR9" s="82"/>
      <c r="AS9" s="82"/>
      <c r="AT9" s="82"/>
      <c r="AU9" s="82"/>
      <c r="AV9" s="82"/>
      <c r="AW9" s="82"/>
      <c r="AX9" s="82"/>
      <c r="AY9" s="82"/>
      <c r="AZ9" s="82"/>
      <c r="BA9" s="82"/>
      <c r="BB9" s="82"/>
      <c r="BC9" s="82"/>
      <c r="BD9" s="82"/>
      <c r="BE9" s="82"/>
      <c r="BF9" s="82"/>
      <c r="BG9" s="82"/>
      <c r="BH9" s="82"/>
      <c r="BI9" s="82"/>
      <c r="BJ9" s="82"/>
      <c r="BK9" s="82"/>
      <c r="BL9" s="82"/>
      <c r="BM9" s="82"/>
      <c r="BN9" s="82"/>
      <c r="BO9" s="82"/>
      <c r="BP9" s="82"/>
      <c r="BQ9" s="82"/>
      <c r="BR9" s="82"/>
      <c r="BS9" s="82"/>
      <c r="BT9" s="82"/>
      <c r="BU9" s="82"/>
      <c r="BV9" s="82"/>
      <c r="BW9" s="82"/>
      <c r="BX9" s="82"/>
      <c r="BY9" s="82"/>
    </row>
    <row r="10" spans="1:77" x14ac:dyDescent="0.2">
      <c r="B10" s="133"/>
      <c r="C10" s="131"/>
      <c r="D10" s="206" t="s">
        <v>4772</v>
      </c>
      <c r="E10" s="206" t="s">
        <v>4773</v>
      </c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82"/>
      <c r="W10" s="82"/>
      <c r="X10" s="82"/>
      <c r="Y10" s="82"/>
      <c r="Z10" s="82"/>
      <c r="AA10" s="82"/>
      <c r="AB10" s="82"/>
      <c r="AC10" s="82"/>
      <c r="AD10" s="82"/>
      <c r="AE10" s="82"/>
      <c r="AF10" s="82"/>
      <c r="AG10" s="82"/>
      <c r="AH10" s="82"/>
      <c r="AI10" s="82"/>
      <c r="AJ10" s="82"/>
      <c r="AK10" s="82"/>
      <c r="AL10" s="82"/>
      <c r="AM10" s="82"/>
      <c r="AN10" s="82"/>
      <c r="AO10" s="82"/>
      <c r="AP10" s="82"/>
      <c r="AQ10" s="82"/>
      <c r="AR10" s="82"/>
      <c r="AS10" s="82"/>
      <c r="AT10" s="82"/>
      <c r="AU10" s="82"/>
      <c r="AV10" s="82"/>
      <c r="AW10" s="82"/>
      <c r="AX10" s="82"/>
      <c r="AY10" s="82"/>
      <c r="AZ10" s="82"/>
      <c r="BA10" s="82"/>
      <c r="BB10" s="82"/>
      <c r="BC10" s="82"/>
      <c r="BD10" s="82"/>
      <c r="BE10" s="82"/>
      <c r="BF10" s="82"/>
      <c r="BG10" s="82"/>
      <c r="BH10" s="82"/>
      <c r="BI10" s="82"/>
      <c r="BJ10" s="82"/>
      <c r="BK10" s="82"/>
      <c r="BL10" s="82"/>
      <c r="BM10" s="82"/>
      <c r="BN10" s="82"/>
      <c r="BO10" s="82"/>
      <c r="BP10" s="82"/>
      <c r="BQ10" s="82"/>
      <c r="BR10" s="82"/>
      <c r="BS10" s="82"/>
      <c r="BT10" s="82"/>
      <c r="BU10" s="82"/>
      <c r="BV10" s="82"/>
      <c r="BW10" s="82"/>
      <c r="BX10" s="82"/>
      <c r="BY10" s="82"/>
    </row>
    <row r="11" spans="1:77" x14ac:dyDescent="0.2">
      <c r="A11" s="130" t="s">
        <v>1215</v>
      </c>
      <c r="B11" s="133">
        <v>24249</v>
      </c>
      <c r="C11" s="131">
        <v>27592</v>
      </c>
      <c r="D11" s="131"/>
      <c r="E11" s="206" t="s">
        <v>4774</v>
      </c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82"/>
      <c r="U11" s="82"/>
      <c r="V11" s="82"/>
      <c r="W11" s="82"/>
      <c r="X11" s="82"/>
      <c r="Y11" s="82"/>
      <c r="Z11" s="82"/>
      <c r="AA11" s="82"/>
      <c r="AB11" s="82"/>
      <c r="AC11" s="82"/>
      <c r="AD11" s="82"/>
      <c r="AE11" s="82"/>
      <c r="AF11" s="82"/>
      <c r="AG11" s="82"/>
      <c r="AH11" s="82"/>
      <c r="AI11" s="82"/>
      <c r="AJ11" s="82"/>
      <c r="AK11" s="82"/>
      <c r="AL11" s="82"/>
      <c r="AM11" s="82"/>
      <c r="AN11" s="82"/>
      <c r="AO11" s="82"/>
      <c r="AP11" s="82"/>
      <c r="AQ11" s="82"/>
      <c r="AR11" s="82"/>
      <c r="AS11" s="82"/>
      <c r="AT11" s="82"/>
      <c r="AU11" s="82"/>
      <c r="AV11" s="82"/>
      <c r="AW11" s="82"/>
      <c r="AX11" s="82"/>
      <c r="AY11" s="82"/>
      <c r="AZ11" s="82"/>
      <c r="BA11" s="82"/>
      <c r="BB11" s="82"/>
      <c r="BC11" s="82"/>
      <c r="BD11" s="82"/>
      <c r="BE11" s="82"/>
      <c r="BF11" s="82"/>
      <c r="BG11" s="82"/>
      <c r="BH11" s="82"/>
      <c r="BI11" s="82"/>
      <c r="BJ11" s="82"/>
      <c r="BK11" s="82"/>
      <c r="BL11" s="82"/>
      <c r="BM11" s="82"/>
      <c r="BN11" s="82"/>
      <c r="BO11" s="82"/>
      <c r="BP11" s="82"/>
      <c r="BQ11" s="82"/>
      <c r="BR11" s="82"/>
      <c r="BS11" s="82"/>
      <c r="BT11" s="82"/>
      <c r="BU11" s="82"/>
      <c r="BV11" s="82"/>
      <c r="BW11" s="82"/>
      <c r="BX11" s="82"/>
      <c r="BY11" s="82"/>
    </row>
    <row r="12" spans="1:77" x14ac:dyDescent="0.2">
      <c r="B12" s="133"/>
      <c r="C12" s="131"/>
      <c r="D12" s="131"/>
      <c r="E12" s="206" t="s">
        <v>4774</v>
      </c>
      <c r="F12" s="82"/>
      <c r="G12" s="82"/>
      <c r="H12" s="82"/>
      <c r="I12" s="82"/>
      <c r="J12" s="82"/>
      <c r="K12" s="82"/>
      <c r="L12" s="82"/>
      <c r="M12" s="82"/>
      <c r="N12" s="82"/>
      <c r="O12" s="82"/>
      <c r="P12" s="82"/>
      <c r="Q12" s="82"/>
      <c r="R12" s="82"/>
      <c r="S12" s="82"/>
      <c r="T12" s="82"/>
      <c r="U12" s="82"/>
      <c r="V12" s="82"/>
      <c r="W12" s="82"/>
      <c r="X12" s="82"/>
      <c r="Y12" s="82"/>
      <c r="Z12" s="82"/>
      <c r="AA12" s="82"/>
      <c r="AB12" s="82"/>
      <c r="AC12" s="82"/>
      <c r="AD12" s="82"/>
      <c r="AE12" s="82"/>
      <c r="AF12" s="82"/>
      <c r="AG12" s="82"/>
      <c r="AH12" s="82"/>
      <c r="AI12" s="82"/>
      <c r="AJ12" s="82"/>
      <c r="AK12" s="82"/>
      <c r="AL12" s="82"/>
      <c r="AM12" s="82"/>
      <c r="AN12" s="82"/>
      <c r="AO12" s="82"/>
      <c r="AP12" s="82"/>
      <c r="AQ12" s="82"/>
      <c r="AR12" s="82"/>
      <c r="AS12" s="82"/>
      <c r="AT12" s="82"/>
      <c r="AU12" s="82"/>
      <c r="AV12" s="82"/>
      <c r="AW12" s="82"/>
      <c r="AX12" s="82"/>
      <c r="AY12" s="82"/>
      <c r="AZ12" s="82"/>
      <c r="BA12" s="82"/>
      <c r="BB12" s="82"/>
      <c r="BC12" s="82"/>
      <c r="BD12" s="82"/>
      <c r="BE12" s="82"/>
      <c r="BF12" s="82"/>
      <c r="BG12" s="82"/>
      <c r="BH12" s="82"/>
      <c r="BI12" s="82"/>
      <c r="BJ12" s="82"/>
      <c r="BK12" s="82"/>
      <c r="BL12" s="82"/>
      <c r="BM12" s="82"/>
      <c r="BN12" s="82"/>
      <c r="BO12" s="82"/>
      <c r="BP12" s="82"/>
      <c r="BQ12" s="82"/>
      <c r="BR12" s="82"/>
      <c r="BS12" s="82"/>
      <c r="BT12" s="82"/>
      <c r="BU12" s="82"/>
      <c r="BV12" s="82"/>
      <c r="BW12" s="82"/>
      <c r="BX12" s="82"/>
      <c r="BY12" s="82"/>
    </row>
    <row r="13" spans="1:77" x14ac:dyDescent="0.2">
      <c r="A13" s="130" t="s">
        <v>1194</v>
      </c>
      <c r="B13" s="133">
        <v>69883</v>
      </c>
      <c r="C13" s="131">
        <v>80398</v>
      </c>
      <c r="D13" s="206" t="s">
        <v>4535</v>
      </c>
      <c r="E13" s="206" t="s">
        <v>4775</v>
      </c>
      <c r="F13" s="82"/>
      <c r="G13" s="82"/>
      <c r="H13" s="82"/>
      <c r="I13" s="82"/>
      <c r="J13" s="82"/>
      <c r="K13" s="82"/>
      <c r="L13" s="82"/>
      <c r="M13" s="82"/>
      <c r="N13" s="82"/>
      <c r="O13" s="82"/>
      <c r="P13" s="82"/>
      <c r="Q13" s="82"/>
      <c r="R13" s="82"/>
      <c r="S13" s="82"/>
      <c r="T13" s="82"/>
      <c r="U13" s="82"/>
      <c r="V13" s="82"/>
      <c r="W13" s="82"/>
      <c r="X13" s="82"/>
      <c r="Y13" s="82"/>
      <c r="Z13" s="82"/>
      <c r="AA13" s="82"/>
      <c r="AB13" s="82"/>
      <c r="AC13" s="82"/>
      <c r="AD13" s="82"/>
      <c r="AE13" s="82"/>
      <c r="AF13" s="82"/>
      <c r="AG13" s="82"/>
      <c r="AH13" s="82"/>
      <c r="AI13" s="82"/>
      <c r="AJ13" s="82"/>
      <c r="AK13" s="82"/>
      <c r="AL13" s="82"/>
      <c r="AM13" s="82"/>
      <c r="AN13" s="82"/>
      <c r="AO13" s="82"/>
      <c r="AP13" s="82"/>
      <c r="AQ13" s="82"/>
      <c r="AR13" s="82"/>
      <c r="AS13" s="82"/>
      <c r="AT13" s="82"/>
      <c r="AU13" s="82"/>
      <c r="AV13" s="82"/>
      <c r="AW13" s="82"/>
      <c r="AX13" s="82"/>
      <c r="AY13" s="82"/>
      <c r="AZ13" s="82"/>
      <c r="BA13" s="82"/>
      <c r="BB13" s="82"/>
      <c r="BC13" s="82"/>
      <c r="BD13" s="82"/>
      <c r="BE13" s="82"/>
      <c r="BF13" s="82"/>
      <c r="BG13" s="82"/>
      <c r="BH13" s="82"/>
      <c r="BI13" s="82"/>
      <c r="BJ13" s="82"/>
      <c r="BK13" s="82"/>
      <c r="BL13" s="82"/>
      <c r="BM13" s="82"/>
      <c r="BN13" s="82"/>
      <c r="BO13" s="82"/>
      <c r="BP13" s="82"/>
      <c r="BQ13" s="82"/>
      <c r="BR13" s="82"/>
      <c r="BS13" s="82"/>
      <c r="BT13" s="82"/>
      <c r="BU13" s="82"/>
      <c r="BV13" s="82"/>
      <c r="BW13" s="82"/>
      <c r="BX13" s="82"/>
      <c r="BY13" s="82"/>
    </row>
    <row r="14" spans="1:77" x14ac:dyDescent="0.2">
      <c r="B14" s="133"/>
      <c r="C14" s="131"/>
      <c r="D14" s="206" t="s">
        <v>4776</v>
      </c>
      <c r="E14" s="206" t="s">
        <v>4775</v>
      </c>
      <c r="F14" s="82"/>
      <c r="G14" s="82"/>
      <c r="H14" s="82"/>
      <c r="I14" s="82"/>
      <c r="J14" s="82"/>
      <c r="K14" s="82"/>
      <c r="L14" s="82"/>
      <c r="M14" s="82"/>
      <c r="N14" s="82"/>
      <c r="O14" s="82"/>
      <c r="P14" s="82"/>
      <c r="Q14" s="82"/>
      <c r="R14" s="82"/>
      <c r="S14" s="82"/>
      <c r="T14" s="82"/>
      <c r="U14" s="82"/>
      <c r="V14" s="82"/>
      <c r="W14" s="82"/>
      <c r="X14" s="82"/>
      <c r="Y14" s="82"/>
      <c r="Z14" s="82"/>
      <c r="AA14" s="82"/>
      <c r="AB14" s="82"/>
      <c r="AC14" s="82"/>
      <c r="AD14" s="82"/>
      <c r="AE14" s="82"/>
      <c r="AF14" s="82"/>
      <c r="AG14" s="82"/>
      <c r="AH14" s="82"/>
      <c r="AI14" s="82"/>
      <c r="AJ14" s="82"/>
      <c r="AK14" s="82"/>
      <c r="AL14" s="82"/>
      <c r="AM14" s="82"/>
      <c r="AN14" s="82"/>
      <c r="AO14" s="82"/>
      <c r="AP14" s="82"/>
      <c r="AQ14" s="82"/>
      <c r="AR14" s="82"/>
      <c r="AS14" s="82"/>
      <c r="AT14" s="82"/>
      <c r="AU14" s="82"/>
      <c r="AV14" s="82"/>
      <c r="AW14" s="82"/>
      <c r="AX14" s="82"/>
      <c r="AY14" s="82"/>
      <c r="AZ14" s="82"/>
      <c r="BA14" s="82"/>
      <c r="BB14" s="82"/>
      <c r="BC14" s="82"/>
      <c r="BD14" s="82"/>
      <c r="BE14" s="82"/>
      <c r="BF14" s="82"/>
      <c r="BG14" s="82"/>
      <c r="BH14" s="82"/>
      <c r="BI14" s="82"/>
      <c r="BJ14" s="82"/>
      <c r="BK14" s="82"/>
      <c r="BL14" s="82"/>
      <c r="BM14" s="82"/>
      <c r="BN14" s="82"/>
      <c r="BO14" s="82"/>
      <c r="BP14" s="82"/>
      <c r="BQ14" s="82"/>
      <c r="BR14" s="82"/>
      <c r="BS14" s="82"/>
      <c r="BT14" s="82"/>
      <c r="BU14" s="82"/>
      <c r="BV14" s="82"/>
      <c r="BW14" s="82"/>
      <c r="BX14" s="82"/>
      <c r="BY14" s="82"/>
    </row>
    <row r="15" spans="1:77" x14ac:dyDescent="0.2">
      <c r="B15" s="133"/>
      <c r="C15" s="131"/>
      <c r="D15" s="206" t="s">
        <v>4764</v>
      </c>
      <c r="E15" s="206" t="s">
        <v>4775</v>
      </c>
      <c r="F15" s="82"/>
      <c r="G15" s="82"/>
      <c r="H15" s="82"/>
      <c r="I15" s="82"/>
      <c r="J15" s="82"/>
      <c r="K15" s="82"/>
      <c r="L15" s="82"/>
      <c r="M15" s="82"/>
      <c r="N15" s="82"/>
      <c r="O15" s="82"/>
      <c r="P15" s="82"/>
      <c r="Q15" s="82"/>
      <c r="R15" s="82"/>
      <c r="S15" s="82"/>
      <c r="T15" s="82"/>
      <c r="U15" s="82"/>
      <c r="V15" s="82"/>
      <c r="W15" s="82"/>
      <c r="X15" s="82"/>
      <c r="Y15" s="82"/>
      <c r="Z15" s="82"/>
      <c r="AA15" s="82"/>
      <c r="AB15" s="82"/>
      <c r="AC15" s="82"/>
      <c r="AD15" s="82"/>
      <c r="AE15" s="82"/>
      <c r="AF15" s="82"/>
      <c r="AG15" s="82"/>
      <c r="AH15" s="82"/>
      <c r="AI15" s="82"/>
      <c r="AJ15" s="82"/>
      <c r="AK15" s="82"/>
      <c r="AL15" s="82"/>
      <c r="AM15" s="82"/>
      <c r="AN15" s="82"/>
      <c r="AO15" s="82"/>
      <c r="AP15" s="82"/>
      <c r="AQ15" s="82"/>
      <c r="AR15" s="82"/>
      <c r="AS15" s="82"/>
      <c r="AT15" s="82"/>
      <c r="AU15" s="82"/>
      <c r="AV15" s="82"/>
      <c r="AW15" s="82"/>
      <c r="AX15" s="82"/>
      <c r="AY15" s="82"/>
      <c r="AZ15" s="82"/>
      <c r="BA15" s="82"/>
      <c r="BB15" s="82"/>
      <c r="BC15" s="82"/>
      <c r="BD15" s="82"/>
      <c r="BE15" s="82"/>
      <c r="BF15" s="82"/>
      <c r="BG15" s="82"/>
      <c r="BH15" s="82"/>
      <c r="BI15" s="82"/>
      <c r="BJ15" s="82"/>
      <c r="BK15" s="82"/>
      <c r="BL15" s="82"/>
      <c r="BM15" s="82"/>
      <c r="BN15" s="82"/>
      <c r="BO15" s="82"/>
      <c r="BP15" s="82"/>
      <c r="BQ15" s="82"/>
      <c r="BR15" s="82"/>
      <c r="BS15" s="82"/>
      <c r="BT15" s="82"/>
      <c r="BU15" s="82"/>
      <c r="BV15" s="82"/>
      <c r="BW15" s="82"/>
      <c r="BX15" s="82"/>
      <c r="BY15" s="82"/>
    </row>
    <row r="16" spans="1:77" x14ac:dyDescent="0.2">
      <c r="A16" s="130" t="s">
        <v>1195</v>
      </c>
      <c r="B16" s="133">
        <v>161615</v>
      </c>
      <c r="C16" s="131">
        <v>169404</v>
      </c>
      <c r="D16" s="206" t="s">
        <v>4762</v>
      </c>
      <c r="E16" s="206" t="s">
        <v>4775</v>
      </c>
      <c r="F16" s="82"/>
      <c r="G16" s="82"/>
      <c r="H16" s="82"/>
      <c r="I16" s="82"/>
      <c r="J16" s="82"/>
      <c r="K16" s="82"/>
      <c r="L16" s="82"/>
      <c r="M16" s="82"/>
      <c r="N16" s="82"/>
      <c r="O16" s="82"/>
      <c r="P16" s="82"/>
      <c r="Q16" s="82"/>
      <c r="R16" s="82"/>
      <c r="S16" s="82"/>
      <c r="T16" s="82"/>
      <c r="U16" s="82"/>
      <c r="V16" s="82"/>
      <c r="W16" s="82"/>
      <c r="X16" s="82"/>
      <c r="Y16" s="82"/>
      <c r="Z16" s="82"/>
      <c r="AA16" s="82"/>
      <c r="AB16" s="82"/>
      <c r="AC16" s="82"/>
      <c r="AD16" s="82"/>
      <c r="AE16" s="82"/>
      <c r="AF16" s="82"/>
      <c r="AG16" s="82"/>
      <c r="AH16" s="82"/>
      <c r="AI16" s="82"/>
      <c r="AJ16" s="82"/>
      <c r="AK16" s="82"/>
      <c r="AL16" s="82"/>
      <c r="AM16" s="82"/>
      <c r="AN16" s="82"/>
      <c r="AO16" s="82"/>
      <c r="AP16" s="82"/>
      <c r="AQ16" s="82"/>
      <c r="AR16" s="82"/>
      <c r="AS16" s="82"/>
      <c r="AT16" s="82"/>
      <c r="AU16" s="82"/>
      <c r="AV16" s="82"/>
      <c r="AW16" s="82"/>
      <c r="AX16" s="82"/>
      <c r="AY16" s="82"/>
      <c r="AZ16" s="82"/>
      <c r="BA16" s="82"/>
      <c r="BB16" s="82"/>
      <c r="BC16" s="82"/>
      <c r="BD16" s="82"/>
      <c r="BE16" s="82"/>
      <c r="BF16" s="82"/>
      <c r="BG16" s="82"/>
      <c r="BH16" s="82"/>
      <c r="BI16" s="82"/>
      <c r="BJ16" s="82"/>
      <c r="BK16" s="82"/>
      <c r="BL16" s="82"/>
      <c r="BM16" s="82"/>
      <c r="BN16" s="82"/>
      <c r="BO16" s="82"/>
      <c r="BP16" s="82"/>
      <c r="BQ16" s="82"/>
      <c r="BR16" s="82"/>
      <c r="BS16" s="82"/>
      <c r="BT16" s="82"/>
      <c r="BU16" s="82"/>
      <c r="BV16" s="82"/>
      <c r="BW16" s="82"/>
      <c r="BX16" s="82"/>
      <c r="BY16" s="82"/>
    </row>
    <row r="17" spans="1:77" x14ac:dyDescent="0.2">
      <c r="B17" s="133"/>
      <c r="C17" s="131"/>
      <c r="D17" s="206" t="s">
        <v>4764</v>
      </c>
      <c r="E17" s="206" t="s">
        <v>4775</v>
      </c>
      <c r="F17" s="82"/>
      <c r="G17" s="82"/>
      <c r="H17" s="82"/>
      <c r="I17" s="82"/>
      <c r="J17" s="82"/>
      <c r="K17" s="82"/>
      <c r="L17" s="82"/>
      <c r="M17" s="82"/>
      <c r="N17" s="82"/>
      <c r="O17" s="82"/>
      <c r="P17" s="82"/>
      <c r="Q17" s="82"/>
      <c r="R17" s="82"/>
      <c r="S17" s="82"/>
      <c r="T17" s="82"/>
      <c r="U17" s="82"/>
      <c r="V17" s="82"/>
      <c r="W17" s="82"/>
      <c r="X17" s="82"/>
      <c r="Y17" s="82"/>
      <c r="Z17" s="82"/>
      <c r="AA17" s="82"/>
      <c r="AB17" s="82"/>
      <c r="AC17" s="82"/>
      <c r="AD17" s="82"/>
      <c r="AE17" s="82"/>
      <c r="AF17" s="82"/>
      <c r="AG17" s="82"/>
      <c r="AH17" s="82"/>
      <c r="AI17" s="82"/>
      <c r="AJ17" s="82"/>
      <c r="AK17" s="82"/>
      <c r="AL17" s="82"/>
      <c r="AM17" s="82"/>
      <c r="AN17" s="82"/>
      <c r="AO17" s="82"/>
      <c r="AP17" s="82"/>
      <c r="AQ17" s="82"/>
      <c r="AR17" s="82"/>
      <c r="AS17" s="82"/>
      <c r="AT17" s="82"/>
      <c r="AU17" s="82"/>
      <c r="AV17" s="82"/>
      <c r="AW17" s="82"/>
      <c r="AX17" s="82"/>
      <c r="AY17" s="82"/>
      <c r="AZ17" s="82"/>
      <c r="BA17" s="82"/>
      <c r="BB17" s="82"/>
      <c r="BC17" s="82"/>
      <c r="BD17" s="82"/>
      <c r="BE17" s="82"/>
      <c r="BF17" s="82"/>
      <c r="BG17" s="82"/>
      <c r="BH17" s="82"/>
      <c r="BI17" s="82"/>
      <c r="BJ17" s="82"/>
      <c r="BK17" s="82"/>
      <c r="BL17" s="82"/>
      <c r="BM17" s="82"/>
      <c r="BN17" s="82"/>
      <c r="BO17" s="82"/>
      <c r="BP17" s="82"/>
      <c r="BQ17" s="82"/>
      <c r="BR17" s="82"/>
      <c r="BS17" s="82"/>
      <c r="BT17" s="82"/>
      <c r="BU17" s="82"/>
      <c r="BV17" s="82"/>
      <c r="BW17" s="82"/>
      <c r="BX17" s="82"/>
      <c r="BY17" s="82"/>
    </row>
    <row r="18" spans="1:77" x14ac:dyDescent="0.2">
      <c r="B18" s="133"/>
      <c r="C18" s="131"/>
      <c r="D18" s="206" t="s">
        <v>4766</v>
      </c>
      <c r="E18" s="206" t="s">
        <v>4775</v>
      </c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82"/>
      <c r="R18" s="82"/>
      <c r="S18" s="82"/>
      <c r="T18" s="82"/>
      <c r="U18" s="82"/>
      <c r="V18" s="82"/>
      <c r="W18" s="82"/>
      <c r="X18" s="82"/>
      <c r="Y18" s="82"/>
      <c r="Z18" s="82"/>
      <c r="AA18" s="82"/>
      <c r="AB18" s="82"/>
      <c r="AC18" s="82"/>
      <c r="AD18" s="82"/>
      <c r="AE18" s="82"/>
      <c r="AF18" s="82"/>
      <c r="AG18" s="82"/>
      <c r="AH18" s="82"/>
      <c r="AI18" s="82"/>
      <c r="AJ18" s="82"/>
      <c r="AK18" s="82"/>
      <c r="AL18" s="82"/>
      <c r="AM18" s="82"/>
      <c r="AN18" s="82"/>
      <c r="AO18" s="82"/>
      <c r="AP18" s="82"/>
      <c r="AQ18" s="82"/>
      <c r="AR18" s="82"/>
      <c r="AS18" s="82"/>
      <c r="AT18" s="82"/>
      <c r="AU18" s="82"/>
      <c r="AV18" s="82"/>
      <c r="AW18" s="82"/>
      <c r="AX18" s="82"/>
      <c r="AY18" s="82"/>
      <c r="AZ18" s="82"/>
      <c r="BA18" s="82"/>
      <c r="BB18" s="82"/>
      <c r="BC18" s="82"/>
      <c r="BD18" s="82"/>
      <c r="BE18" s="82"/>
      <c r="BF18" s="82"/>
      <c r="BG18" s="82"/>
      <c r="BH18" s="82"/>
      <c r="BI18" s="82"/>
      <c r="BJ18" s="82"/>
      <c r="BK18" s="82"/>
      <c r="BL18" s="82"/>
      <c r="BM18" s="82"/>
      <c r="BN18" s="82"/>
      <c r="BO18" s="82"/>
      <c r="BP18" s="82"/>
      <c r="BQ18" s="82"/>
      <c r="BR18" s="82"/>
      <c r="BS18" s="82"/>
      <c r="BT18" s="82"/>
      <c r="BU18" s="82"/>
      <c r="BV18" s="82"/>
      <c r="BW18" s="82"/>
      <c r="BX18" s="82"/>
      <c r="BY18" s="82"/>
    </row>
    <row r="19" spans="1:77" x14ac:dyDescent="0.2">
      <c r="B19" s="133"/>
      <c r="C19" s="131"/>
      <c r="D19" s="206" t="s">
        <v>4768</v>
      </c>
      <c r="E19" s="206" t="s">
        <v>4769</v>
      </c>
      <c r="F19" s="82"/>
      <c r="G19" s="82"/>
      <c r="H19" s="82"/>
      <c r="I19" s="82"/>
      <c r="J19" s="82"/>
      <c r="K19" s="82"/>
      <c r="L19" s="82"/>
      <c r="M19" s="82"/>
      <c r="N19" s="82"/>
      <c r="O19" s="82"/>
      <c r="P19" s="82"/>
      <c r="Q19" s="82"/>
      <c r="R19" s="82"/>
      <c r="S19" s="82"/>
      <c r="T19" s="82"/>
      <c r="U19" s="82"/>
      <c r="V19" s="82"/>
      <c r="W19" s="82"/>
      <c r="X19" s="82"/>
      <c r="Y19" s="82"/>
      <c r="Z19" s="82"/>
      <c r="AA19" s="82"/>
      <c r="AB19" s="82"/>
      <c r="AC19" s="82"/>
      <c r="AD19" s="82"/>
      <c r="AE19" s="82"/>
      <c r="AF19" s="82"/>
      <c r="AG19" s="82"/>
      <c r="AH19" s="82"/>
      <c r="AI19" s="82"/>
      <c r="AJ19" s="82"/>
      <c r="AK19" s="82"/>
      <c r="AL19" s="82"/>
      <c r="AM19" s="82"/>
      <c r="AN19" s="82"/>
      <c r="AO19" s="82"/>
      <c r="AP19" s="82"/>
      <c r="AQ19" s="82"/>
      <c r="AR19" s="82"/>
      <c r="AS19" s="82"/>
      <c r="AT19" s="82"/>
      <c r="AU19" s="82"/>
      <c r="AV19" s="82"/>
      <c r="AW19" s="82"/>
      <c r="AX19" s="82"/>
      <c r="AY19" s="82"/>
      <c r="AZ19" s="82"/>
      <c r="BA19" s="82"/>
      <c r="BB19" s="82"/>
      <c r="BC19" s="82"/>
      <c r="BD19" s="82"/>
      <c r="BE19" s="82"/>
      <c r="BF19" s="82"/>
      <c r="BG19" s="82"/>
      <c r="BH19" s="82"/>
      <c r="BI19" s="82"/>
      <c r="BJ19" s="82"/>
      <c r="BK19" s="82"/>
      <c r="BL19" s="82"/>
      <c r="BM19" s="82"/>
      <c r="BN19" s="82"/>
      <c r="BO19" s="82"/>
      <c r="BP19" s="82"/>
      <c r="BQ19" s="82"/>
      <c r="BR19" s="82"/>
      <c r="BS19" s="82"/>
      <c r="BT19" s="82"/>
      <c r="BU19" s="82"/>
      <c r="BV19" s="82"/>
      <c r="BW19" s="82"/>
      <c r="BX19" s="82"/>
      <c r="BY19" s="82"/>
    </row>
    <row r="20" spans="1:77" x14ac:dyDescent="0.2">
      <c r="A20" s="130" t="s">
        <v>4574</v>
      </c>
      <c r="B20" s="133">
        <v>43036</v>
      </c>
      <c r="C20" s="131">
        <v>45520</v>
      </c>
      <c r="D20" s="131"/>
      <c r="E20" s="131"/>
      <c r="F20" s="82"/>
      <c r="G20" s="82"/>
      <c r="H20" s="82"/>
      <c r="I20" s="82"/>
      <c r="J20" s="82"/>
      <c r="K20" s="82"/>
      <c r="L20" s="82"/>
      <c r="M20" s="82"/>
      <c r="N20" s="82"/>
      <c r="O20" s="82"/>
      <c r="P20" s="82"/>
      <c r="Q20" s="82"/>
      <c r="R20" s="82"/>
      <c r="S20" s="82"/>
      <c r="T20" s="82"/>
      <c r="U20" s="82"/>
      <c r="V20" s="82"/>
      <c r="W20" s="82"/>
      <c r="X20" s="82"/>
      <c r="Y20" s="82"/>
      <c r="Z20" s="82"/>
      <c r="AA20" s="82"/>
      <c r="AB20" s="82"/>
      <c r="AC20" s="82"/>
      <c r="AD20" s="82"/>
      <c r="AE20" s="82"/>
      <c r="AF20" s="82"/>
      <c r="AG20" s="82"/>
      <c r="AH20" s="82"/>
      <c r="AI20" s="82"/>
      <c r="AJ20" s="82"/>
      <c r="AK20" s="82"/>
      <c r="AL20" s="82"/>
      <c r="AM20" s="82"/>
      <c r="AN20" s="82"/>
      <c r="AO20" s="82"/>
      <c r="AP20" s="82"/>
      <c r="AQ20" s="82"/>
      <c r="AR20" s="82"/>
      <c r="AS20" s="82"/>
      <c r="AT20" s="82"/>
      <c r="AU20" s="82"/>
      <c r="AV20" s="82"/>
      <c r="AW20" s="82"/>
      <c r="AX20" s="82"/>
      <c r="AY20" s="82"/>
      <c r="AZ20" s="82"/>
      <c r="BA20" s="82"/>
      <c r="BB20" s="82"/>
      <c r="BC20" s="82"/>
      <c r="BD20" s="82"/>
      <c r="BE20" s="82"/>
      <c r="BF20" s="82"/>
      <c r="BG20" s="82"/>
      <c r="BH20" s="82"/>
      <c r="BI20" s="82"/>
      <c r="BJ20" s="82"/>
      <c r="BK20" s="82"/>
      <c r="BL20" s="82"/>
      <c r="BM20" s="82"/>
      <c r="BN20" s="82"/>
      <c r="BO20" s="82"/>
      <c r="BP20" s="82"/>
      <c r="BQ20" s="82"/>
      <c r="BR20" s="82"/>
      <c r="BS20" s="82"/>
      <c r="BT20" s="82"/>
      <c r="BU20" s="82"/>
      <c r="BV20" s="82"/>
      <c r="BW20" s="82"/>
      <c r="BX20" s="82"/>
      <c r="BY20" s="82"/>
    </row>
    <row r="21" spans="1:77" x14ac:dyDescent="0.2">
      <c r="B21" s="133"/>
      <c r="C21" s="131"/>
      <c r="D21" s="131"/>
      <c r="E21" s="131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82"/>
      <c r="R21" s="82"/>
      <c r="S21" s="82"/>
      <c r="T21" s="82"/>
      <c r="U21" s="82"/>
      <c r="V21" s="82"/>
      <c r="W21" s="82"/>
      <c r="X21" s="82"/>
      <c r="Y21" s="82"/>
      <c r="Z21" s="82"/>
      <c r="AA21" s="82"/>
      <c r="AB21" s="82"/>
      <c r="AC21" s="82"/>
      <c r="AD21" s="82"/>
      <c r="AE21" s="82"/>
      <c r="AF21" s="82"/>
      <c r="AG21" s="82"/>
      <c r="AH21" s="82"/>
      <c r="AI21" s="82"/>
      <c r="AJ21" s="82"/>
      <c r="AK21" s="82"/>
      <c r="AL21" s="82"/>
      <c r="AM21" s="82"/>
      <c r="AN21" s="82"/>
      <c r="AO21" s="82"/>
      <c r="AP21" s="82"/>
      <c r="AQ21" s="82"/>
      <c r="AR21" s="82"/>
      <c r="AS21" s="82"/>
      <c r="AT21" s="82"/>
      <c r="AU21" s="82"/>
      <c r="AV21" s="82"/>
      <c r="AW21" s="82"/>
      <c r="AX21" s="82"/>
      <c r="AY21" s="82"/>
      <c r="AZ21" s="82"/>
      <c r="BA21" s="82"/>
      <c r="BB21" s="82"/>
      <c r="BC21" s="82"/>
      <c r="BD21" s="82"/>
      <c r="BE21" s="82"/>
      <c r="BF21" s="82"/>
      <c r="BG21" s="82"/>
      <c r="BH21" s="82"/>
      <c r="BI21" s="82"/>
      <c r="BJ21" s="82"/>
      <c r="BK21" s="82"/>
      <c r="BL21" s="82"/>
      <c r="BM21" s="82"/>
      <c r="BN21" s="82"/>
      <c r="BO21" s="82"/>
      <c r="BP21" s="82"/>
      <c r="BQ21" s="82"/>
      <c r="BR21" s="82"/>
      <c r="BS21" s="82"/>
      <c r="BT21" s="82"/>
      <c r="BU21" s="82"/>
      <c r="BV21" s="82"/>
      <c r="BW21" s="82"/>
      <c r="BX21" s="82"/>
      <c r="BY21" s="82"/>
    </row>
    <row r="22" spans="1:77" x14ac:dyDescent="0.2">
      <c r="B22" s="133"/>
      <c r="C22" s="131"/>
      <c r="D22" s="131"/>
      <c r="E22" s="131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82"/>
      <c r="V22" s="82"/>
      <c r="W22" s="82"/>
      <c r="X22" s="82"/>
      <c r="Y22" s="82"/>
      <c r="Z22" s="82"/>
      <c r="AA22" s="82"/>
      <c r="AB22" s="82"/>
      <c r="AC22" s="82"/>
      <c r="AD22" s="82"/>
      <c r="AE22" s="82"/>
      <c r="AF22" s="82"/>
      <c r="AG22" s="82"/>
      <c r="AH22" s="82"/>
      <c r="AI22" s="82"/>
      <c r="AJ22" s="82"/>
      <c r="AK22" s="82"/>
      <c r="AL22" s="82"/>
      <c r="AM22" s="82"/>
      <c r="AN22" s="82"/>
      <c r="AO22" s="82"/>
      <c r="AP22" s="82"/>
      <c r="AQ22" s="82"/>
      <c r="AR22" s="82"/>
      <c r="AS22" s="82"/>
      <c r="AT22" s="82"/>
      <c r="AU22" s="82"/>
      <c r="AV22" s="82"/>
      <c r="AW22" s="82"/>
      <c r="AX22" s="82"/>
      <c r="AY22" s="82"/>
      <c r="AZ22" s="82"/>
      <c r="BA22" s="82"/>
      <c r="BB22" s="82"/>
      <c r="BC22" s="82"/>
      <c r="BD22" s="82"/>
      <c r="BE22" s="82"/>
      <c r="BF22" s="82"/>
      <c r="BG22" s="82"/>
      <c r="BH22" s="82"/>
      <c r="BI22" s="82"/>
      <c r="BJ22" s="82"/>
      <c r="BK22" s="82"/>
      <c r="BL22" s="82"/>
      <c r="BM22" s="82"/>
      <c r="BN22" s="82"/>
      <c r="BO22" s="82"/>
      <c r="BP22" s="82"/>
      <c r="BQ22" s="82"/>
      <c r="BR22" s="82"/>
      <c r="BS22" s="82"/>
      <c r="BT22" s="82"/>
      <c r="BU22" s="82"/>
      <c r="BV22" s="82"/>
      <c r="BW22" s="82"/>
      <c r="BX22" s="82"/>
      <c r="BY22" s="82"/>
    </row>
    <row r="23" spans="1:77" x14ac:dyDescent="0.2">
      <c r="A23" s="130" t="s">
        <v>737</v>
      </c>
      <c r="B23" s="133">
        <v>20141</v>
      </c>
      <c r="C23" s="131">
        <v>25039</v>
      </c>
      <c r="D23" s="206" t="s">
        <v>4535</v>
      </c>
      <c r="E23" s="206" t="s">
        <v>4763</v>
      </c>
      <c r="F23" s="82"/>
      <c r="G23" s="82"/>
      <c r="H23" s="82"/>
      <c r="I23" s="82"/>
      <c r="J23" s="82"/>
      <c r="K23" s="82"/>
      <c r="L23" s="82"/>
      <c r="M23" s="82"/>
      <c r="N23" s="82"/>
      <c r="O23" s="82"/>
      <c r="P23" s="82"/>
      <c r="Q23" s="82"/>
      <c r="R23" s="82"/>
      <c r="S23" s="82"/>
      <c r="T23" s="82"/>
      <c r="U23" s="82"/>
      <c r="V23" s="82"/>
      <c r="W23" s="82"/>
      <c r="X23" s="82"/>
      <c r="Y23" s="82"/>
      <c r="Z23" s="82"/>
      <c r="AA23" s="82"/>
      <c r="AB23" s="82"/>
      <c r="AC23" s="82"/>
      <c r="AD23" s="82"/>
      <c r="AE23" s="82"/>
      <c r="AF23" s="82"/>
      <c r="AG23" s="82"/>
      <c r="AH23" s="82"/>
      <c r="AI23" s="82"/>
      <c r="AJ23" s="82"/>
      <c r="AK23" s="82"/>
      <c r="AL23" s="82"/>
      <c r="AM23" s="82"/>
      <c r="AN23" s="82"/>
      <c r="AO23" s="82"/>
      <c r="AP23" s="82"/>
      <c r="AQ23" s="82"/>
      <c r="AR23" s="82"/>
      <c r="AS23" s="82"/>
      <c r="AT23" s="82"/>
      <c r="AU23" s="82"/>
      <c r="AV23" s="82"/>
      <c r="AW23" s="82"/>
      <c r="AX23" s="82"/>
      <c r="AY23" s="82"/>
      <c r="AZ23" s="82"/>
      <c r="BA23" s="82"/>
      <c r="BB23" s="82"/>
      <c r="BC23" s="82"/>
      <c r="BD23" s="82"/>
      <c r="BE23" s="82"/>
      <c r="BF23" s="82"/>
      <c r="BG23" s="82"/>
      <c r="BH23" s="82"/>
      <c r="BI23" s="82"/>
      <c r="BJ23" s="82"/>
      <c r="BK23" s="82"/>
      <c r="BL23" s="82"/>
      <c r="BM23" s="82"/>
      <c r="BN23" s="82"/>
      <c r="BO23" s="82"/>
      <c r="BP23" s="82"/>
      <c r="BQ23" s="82"/>
      <c r="BR23" s="82"/>
      <c r="BS23" s="82"/>
      <c r="BT23" s="82"/>
      <c r="BU23" s="82"/>
      <c r="BV23" s="82"/>
      <c r="BW23" s="82"/>
      <c r="BX23" s="82"/>
      <c r="BY23" s="82"/>
    </row>
    <row r="24" spans="1:77" x14ac:dyDescent="0.2">
      <c r="B24" s="133"/>
      <c r="C24" s="131"/>
      <c r="D24" s="206" t="s">
        <v>4762</v>
      </c>
      <c r="E24" s="206" t="s">
        <v>4763</v>
      </c>
      <c r="F24" s="82"/>
      <c r="G24" s="82"/>
      <c r="H24" s="82"/>
      <c r="I24" s="82"/>
      <c r="J24" s="82"/>
      <c r="K24" s="82"/>
      <c r="L24" s="82"/>
      <c r="M24" s="82"/>
      <c r="N24" s="82"/>
      <c r="O24" s="82"/>
      <c r="P24" s="82"/>
      <c r="Q24" s="82"/>
      <c r="R24" s="82"/>
      <c r="S24" s="82"/>
      <c r="T24" s="82"/>
      <c r="U24" s="82"/>
      <c r="V24" s="82"/>
      <c r="W24" s="82"/>
      <c r="X24" s="82"/>
      <c r="Y24" s="82"/>
      <c r="Z24" s="82"/>
      <c r="AA24" s="82"/>
      <c r="AB24" s="82"/>
      <c r="AC24" s="82"/>
      <c r="AD24" s="82"/>
      <c r="AE24" s="82"/>
      <c r="AF24" s="82"/>
      <c r="AG24" s="82"/>
      <c r="AH24" s="82"/>
      <c r="AI24" s="82"/>
      <c r="AJ24" s="82"/>
      <c r="AK24" s="82"/>
      <c r="AL24" s="82"/>
      <c r="AM24" s="82"/>
      <c r="AN24" s="82"/>
      <c r="AO24" s="82"/>
      <c r="AP24" s="82"/>
      <c r="AQ24" s="82"/>
      <c r="AR24" s="82"/>
      <c r="AS24" s="82"/>
      <c r="AT24" s="82"/>
      <c r="AU24" s="82"/>
      <c r="AV24" s="82"/>
      <c r="AW24" s="82"/>
      <c r="AX24" s="82"/>
      <c r="AY24" s="82"/>
      <c r="AZ24" s="82"/>
      <c r="BA24" s="82"/>
      <c r="BB24" s="82"/>
      <c r="BC24" s="82"/>
      <c r="BD24" s="82"/>
      <c r="BE24" s="82"/>
      <c r="BF24" s="82"/>
      <c r="BG24" s="82"/>
      <c r="BH24" s="82"/>
      <c r="BI24" s="82"/>
      <c r="BJ24" s="82"/>
      <c r="BK24" s="82"/>
      <c r="BL24" s="82"/>
      <c r="BM24" s="82"/>
      <c r="BN24" s="82"/>
      <c r="BO24" s="82"/>
      <c r="BP24" s="82"/>
      <c r="BQ24" s="82"/>
      <c r="BR24" s="82"/>
      <c r="BS24" s="82"/>
      <c r="BT24" s="82"/>
      <c r="BU24" s="82"/>
      <c r="BV24" s="82"/>
      <c r="BW24" s="82"/>
      <c r="BX24" s="82"/>
      <c r="BY24" s="82"/>
    </row>
    <row r="25" spans="1:77" x14ac:dyDescent="0.2">
      <c r="B25" s="133"/>
      <c r="C25" s="131"/>
      <c r="D25" s="206" t="s">
        <v>4764</v>
      </c>
      <c r="E25" s="206" t="s">
        <v>4763</v>
      </c>
      <c r="F25" s="82"/>
      <c r="G25" s="82"/>
      <c r="H25" s="82"/>
      <c r="I25" s="82"/>
      <c r="J25" s="82"/>
      <c r="K25" s="82"/>
      <c r="L25" s="82"/>
      <c r="M25" s="82"/>
      <c r="N25" s="82"/>
      <c r="O25" s="82"/>
      <c r="P25" s="82"/>
      <c r="Q25" s="82"/>
      <c r="R25" s="82"/>
      <c r="S25" s="82"/>
      <c r="T25" s="82"/>
      <c r="U25" s="82"/>
      <c r="V25" s="82"/>
      <c r="W25" s="82"/>
      <c r="X25" s="82"/>
      <c r="Y25" s="82"/>
      <c r="Z25" s="82"/>
      <c r="AA25" s="82"/>
      <c r="AB25" s="82"/>
      <c r="AC25" s="82"/>
      <c r="AD25" s="82"/>
      <c r="AE25" s="82"/>
      <c r="AF25" s="82"/>
      <c r="AG25" s="82"/>
      <c r="AH25" s="82"/>
      <c r="AI25" s="82"/>
      <c r="AJ25" s="82"/>
      <c r="AK25" s="82"/>
      <c r="AL25" s="82"/>
      <c r="AM25" s="82"/>
      <c r="AN25" s="82"/>
      <c r="AO25" s="82"/>
      <c r="AP25" s="82"/>
      <c r="AQ25" s="82"/>
      <c r="AR25" s="82"/>
      <c r="AS25" s="82"/>
      <c r="AT25" s="82"/>
      <c r="AU25" s="82"/>
      <c r="AV25" s="82"/>
      <c r="AW25" s="82"/>
      <c r="AX25" s="82"/>
      <c r="AY25" s="82"/>
      <c r="AZ25" s="82"/>
      <c r="BA25" s="82"/>
      <c r="BB25" s="82"/>
      <c r="BC25" s="82"/>
      <c r="BD25" s="82"/>
      <c r="BE25" s="82"/>
      <c r="BF25" s="82"/>
      <c r="BG25" s="82"/>
      <c r="BH25" s="82"/>
      <c r="BI25" s="82"/>
      <c r="BJ25" s="82"/>
      <c r="BK25" s="82"/>
      <c r="BL25" s="82"/>
      <c r="BM25" s="82"/>
      <c r="BN25" s="82"/>
      <c r="BO25" s="82"/>
      <c r="BP25" s="82"/>
      <c r="BQ25" s="82"/>
      <c r="BR25" s="82"/>
      <c r="BS25" s="82"/>
      <c r="BT25" s="82"/>
      <c r="BU25" s="82"/>
      <c r="BV25" s="82"/>
      <c r="BW25" s="82"/>
      <c r="BX25" s="82"/>
      <c r="BY25" s="82"/>
    </row>
    <row r="26" spans="1:77" x14ac:dyDescent="0.2">
      <c r="B26" s="133"/>
      <c r="C26" s="131"/>
      <c r="D26" s="206" t="s">
        <v>4766</v>
      </c>
      <c r="E26" s="206" t="s">
        <v>4763</v>
      </c>
      <c r="F26" s="82"/>
      <c r="G26" s="82"/>
      <c r="H26" s="82"/>
      <c r="I26" s="82"/>
      <c r="J26" s="82"/>
      <c r="K26" s="82"/>
      <c r="L26" s="82"/>
      <c r="M26" s="82"/>
      <c r="N26" s="82"/>
      <c r="O26" s="82"/>
      <c r="P26" s="82"/>
      <c r="Q26" s="82"/>
      <c r="R26" s="82"/>
      <c r="S26" s="82"/>
      <c r="T26" s="82"/>
      <c r="U26" s="82"/>
      <c r="V26" s="82"/>
      <c r="W26" s="82"/>
      <c r="X26" s="82"/>
      <c r="Y26" s="82"/>
      <c r="Z26" s="82"/>
      <c r="AA26" s="82"/>
      <c r="AB26" s="82"/>
      <c r="AC26" s="82"/>
      <c r="AD26" s="82"/>
      <c r="AE26" s="82"/>
      <c r="AF26" s="82"/>
      <c r="AG26" s="82"/>
      <c r="AH26" s="82"/>
      <c r="AI26" s="82"/>
      <c r="AJ26" s="82"/>
      <c r="AK26" s="82"/>
      <c r="AL26" s="82"/>
      <c r="AM26" s="82"/>
      <c r="AN26" s="82"/>
      <c r="AO26" s="82"/>
      <c r="AP26" s="82"/>
      <c r="AQ26" s="82"/>
      <c r="AR26" s="82"/>
      <c r="AS26" s="82"/>
      <c r="AT26" s="82"/>
      <c r="AU26" s="82"/>
      <c r="AV26" s="82"/>
      <c r="AW26" s="82"/>
      <c r="AX26" s="82"/>
      <c r="AY26" s="82"/>
      <c r="AZ26" s="82"/>
      <c r="BA26" s="82"/>
      <c r="BB26" s="82"/>
      <c r="BC26" s="82"/>
      <c r="BD26" s="82"/>
      <c r="BE26" s="82"/>
      <c r="BF26" s="82"/>
      <c r="BG26" s="82"/>
      <c r="BH26" s="82"/>
      <c r="BI26" s="82"/>
      <c r="BJ26" s="82"/>
      <c r="BK26" s="82"/>
      <c r="BL26" s="82"/>
      <c r="BM26" s="82"/>
      <c r="BN26" s="82"/>
      <c r="BO26" s="82"/>
      <c r="BP26" s="82"/>
      <c r="BQ26" s="82"/>
      <c r="BR26" s="82"/>
      <c r="BS26" s="82"/>
      <c r="BT26" s="82"/>
      <c r="BU26" s="82"/>
      <c r="BV26" s="82"/>
      <c r="BW26" s="82"/>
      <c r="BX26" s="82"/>
      <c r="BY26" s="82"/>
    </row>
    <row r="27" spans="1:77" hidden="1" x14ac:dyDescent="0.2">
      <c r="A27" s="130" t="s">
        <v>1196</v>
      </c>
      <c r="B27" s="133">
        <v>54853</v>
      </c>
      <c r="C27" s="131">
        <v>65665</v>
      </c>
      <c r="D27" s="131"/>
      <c r="E27" s="131"/>
      <c r="F27" s="82"/>
      <c r="G27" s="82"/>
      <c r="H27" s="82"/>
      <c r="I27" s="82"/>
      <c r="J27" s="82"/>
      <c r="K27" s="82"/>
      <c r="L27" s="82"/>
      <c r="M27" s="82"/>
      <c r="N27" s="82"/>
      <c r="O27" s="82"/>
      <c r="P27" s="82"/>
      <c r="Q27" s="82"/>
      <c r="R27" s="82"/>
      <c r="S27" s="82"/>
      <c r="T27" s="82"/>
      <c r="U27" s="82"/>
      <c r="V27" s="82"/>
      <c r="W27" s="82"/>
      <c r="X27" s="82"/>
      <c r="Y27" s="82"/>
      <c r="Z27" s="82"/>
      <c r="AA27" s="82"/>
      <c r="AB27" s="82"/>
      <c r="AC27" s="82"/>
      <c r="AD27" s="82"/>
      <c r="AE27" s="82"/>
      <c r="AF27" s="82"/>
      <c r="AG27" s="82"/>
      <c r="AH27" s="82"/>
      <c r="AI27" s="82"/>
      <c r="AJ27" s="82"/>
      <c r="AK27" s="82"/>
      <c r="AL27" s="82"/>
      <c r="AM27" s="82"/>
      <c r="AN27" s="82"/>
      <c r="AO27" s="82"/>
      <c r="AP27" s="82"/>
      <c r="AQ27" s="82"/>
      <c r="AR27" s="82"/>
      <c r="AS27" s="82"/>
      <c r="AT27" s="82"/>
      <c r="AU27" s="82"/>
      <c r="AV27" s="82"/>
      <c r="AW27" s="82"/>
      <c r="AX27" s="82"/>
      <c r="AY27" s="82"/>
      <c r="AZ27" s="82"/>
      <c r="BA27" s="82"/>
      <c r="BB27" s="82"/>
      <c r="BC27" s="82"/>
      <c r="BD27" s="82"/>
      <c r="BE27" s="82"/>
      <c r="BF27" s="82"/>
      <c r="BG27" s="82"/>
      <c r="BH27" s="82"/>
      <c r="BI27" s="82"/>
      <c r="BJ27" s="82"/>
      <c r="BK27" s="82"/>
      <c r="BL27" s="82"/>
      <c r="BM27" s="82"/>
      <c r="BN27" s="82"/>
      <c r="BO27" s="82"/>
      <c r="BP27" s="82"/>
      <c r="BQ27" s="82"/>
      <c r="BR27" s="82"/>
      <c r="BS27" s="82"/>
      <c r="BT27" s="82"/>
      <c r="BU27" s="82"/>
      <c r="BV27" s="82"/>
      <c r="BW27" s="82"/>
      <c r="BX27" s="82"/>
      <c r="BY27" s="82"/>
    </row>
    <row r="28" spans="1:77" hidden="1" x14ac:dyDescent="0.2">
      <c r="B28" s="133"/>
      <c r="C28" s="131"/>
      <c r="D28" s="131"/>
      <c r="E28" s="131"/>
      <c r="F28" s="82"/>
      <c r="G28" s="82"/>
      <c r="H28" s="82"/>
      <c r="I28" s="82"/>
      <c r="J28" s="82"/>
      <c r="K28" s="82"/>
      <c r="L28" s="82"/>
      <c r="M28" s="82"/>
      <c r="N28" s="82"/>
      <c r="O28" s="82"/>
      <c r="P28" s="82"/>
      <c r="Q28" s="82"/>
      <c r="R28" s="82"/>
      <c r="S28" s="82"/>
      <c r="T28" s="82"/>
      <c r="U28" s="82"/>
      <c r="V28" s="82"/>
      <c r="W28" s="82"/>
      <c r="X28" s="82"/>
      <c r="Y28" s="82"/>
      <c r="Z28" s="82"/>
      <c r="AA28" s="82"/>
      <c r="AB28" s="82"/>
      <c r="AC28" s="82"/>
      <c r="AD28" s="82"/>
      <c r="AE28" s="82"/>
      <c r="AF28" s="82"/>
      <c r="AG28" s="82"/>
      <c r="AH28" s="82"/>
      <c r="AI28" s="82"/>
      <c r="AJ28" s="82"/>
      <c r="AK28" s="82"/>
      <c r="AL28" s="82"/>
      <c r="AM28" s="82"/>
      <c r="AN28" s="82"/>
      <c r="AO28" s="82"/>
      <c r="AP28" s="82"/>
      <c r="AQ28" s="82"/>
      <c r="AR28" s="82"/>
      <c r="AS28" s="82"/>
      <c r="AT28" s="82"/>
      <c r="AU28" s="82"/>
      <c r="AV28" s="82"/>
      <c r="AW28" s="82"/>
      <c r="AX28" s="82"/>
      <c r="AY28" s="82"/>
      <c r="AZ28" s="82"/>
      <c r="BA28" s="82"/>
      <c r="BB28" s="82"/>
      <c r="BC28" s="82"/>
      <c r="BD28" s="82"/>
      <c r="BE28" s="82"/>
      <c r="BF28" s="82"/>
      <c r="BG28" s="82"/>
      <c r="BH28" s="82"/>
      <c r="BI28" s="82"/>
      <c r="BJ28" s="82"/>
      <c r="BK28" s="82"/>
      <c r="BL28" s="82"/>
      <c r="BM28" s="82"/>
      <c r="BN28" s="82"/>
      <c r="BO28" s="82"/>
      <c r="BP28" s="82"/>
      <c r="BQ28" s="82"/>
      <c r="BR28" s="82"/>
      <c r="BS28" s="82"/>
      <c r="BT28" s="82"/>
      <c r="BU28" s="82"/>
      <c r="BV28" s="82"/>
      <c r="BW28" s="82"/>
      <c r="BX28" s="82"/>
      <c r="BY28" s="82"/>
    </row>
    <row r="29" spans="1:77" hidden="1" x14ac:dyDescent="0.2">
      <c r="B29" s="133"/>
      <c r="C29" s="131"/>
      <c r="D29" s="131"/>
      <c r="E29" s="131"/>
      <c r="F29" s="82"/>
      <c r="G29" s="82"/>
      <c r="H29" s="82"/>
      <c r="I29" s="82"/>
      <c r="J29" s="82"/>
      <c r="K29" s="82"/>
      <c r="L29" s="82"/>
      <c r="M29" s="82"/>
      <c r="N29" s="82"/>
      <c r="O29" s="82"/>
      <c r="P29" s="82"/>
      <c r="Q29" s="82"/>
      <c r="R29" s="82"/>
      <c r="S29" s="82"/>
      <c r="T29" s="82"/>
      <c r="U29" s="82"/>
      <c r="V29" s="82"/>
      <c r="W29" s="82"/>
      <c r="X29" s="82"/>
      <c r="Y29" s="82"/>
      <c r="Z29" s="82"/>
      <c r="AA29" s="82"/>
      <c r="AB29" s="82"/>
      <c r="AC29" s="82"/>
      <c r="AD29" s="82"/>
      <c r="AE29" s="82"/>
      <c r="AF29" s="82"/>
      <c r="AG29" s="82"/>
      <c r="AH29" s="82"/>
      <c r="AI29" s="82"/>
      <c r="AJ29" s="82"/>
      <c r="AK29" s="82"/>
      <c r="AL29" s="82"/>
      <c r="AM29" s="82"/>
      <c r="AN29" s="82"/>
      <c r="AO29" s="82"/>
      <c r="AP29" s="82"/>
      <c r="AQ29" s="82"/>
      <c r="AR29" s="82"/>
      <c r="AS29" s="82"/>
      <c r="AT29" s="82"/>
      <c r="AU29" s="82"/>
      <c r="AV29" s="82"/>
      <c r="AW29" s="82"/>
      <c r="AX29" s="82"/>
      <c r="AY29" s="82"/>
      <c r="AZ29" s="82"/>
      <c r="BA29" s="82"/>
      <c r="BB29" s="82"/>
      <c r="BC29" s="82"/>
      <c r="BD29" s="82"/>
      <c r="BE29" s="82"/>
      <c r="BF29" s="82"/>
      <c r="BG29" s="82"/>
      <c r="BH29" s="82"/>
      <c r="BI29" s="82"/>
      <c r="BJ29" s="82"/>
      <c r="BK29" s="82"/>
      <c r="BL29" s="82"/>
      <c r="BM29" s="82"/>
      <c r="BN29" s="82"/>
      <c r="BO29" s="82"/>
      <c r="BP29" s="82"/>
      <c r="BQ29" s="82"/>
      <c r="BR29" s="82"/>
      <c r="BS29" s="82"/>
      <c r="BT29" s="82"/>
      <c r="BU29" s="82"/>
      <c r="BV29" s="82"/>
      <c r="BW29" s="82"/>
      <c r="BX29" s="82"/>
      <c r="BY29" s="82"/>
    </row>
    <row r="30" spans="1:77" hidden="1" x14ac:dyDescent="0.2">
      <c r="B30" s="133"/>
      <c r="C30" s="131"/>
      <c r="D30" s="131"/>
      <c r="E30" s="131"/>
      <c r="F30" s="82"/>
      <c r="G30" s="82"/>
      <c r="H30" s="82"/>
      <c r="I30" s="82"/>
      <c r="J30" s="82"/>
      <c r="K30" s="82"/>
      <c r="L30" s="82"/>
      <c r="M30" s="82"/>
      <c r="N30" s="82"/>
      <c r="O30" s="82"/>
      <c r="P30" s="82"/>
      <c r="Q30" s="82"/>
      <c r="R30" s="82"/>
      <c r="S30" s="82"/>
      <c r="T30" s="82"/>
      <c r="U30" s="82"/>
      <c r="V30" s="82"/>
      <c r="W30" s="82"/>
      <c r="X30" s="82"/>
      <c r="Y30" s="82"/>
      <c r="Z30" s="82"/>
      <c r="AA30" s="82"/>
      <c r="AB30" s="82"/>
      <c r="AC30" s="82"/>
      <c r="AD30" s="82"/>
      <c r="AE30" s="82"/>
      <c r="AF30" s="82"/>
      <c r="AG30" s="82"/>
      <c r="AH30" s="82"/>
      <c r="AI30" s="82"/>
      <c r="AJ30" s="82"/>
      <c r="AK30" s="82"/>
      <c r="AL30" s="82"/>
      <c r="AM30" s="82"/>
      <c r="AN30" s="82"/>
      <c r="AO30" s="82"/>
      <c r="AP30" s="82"/>
      <c r="AQ30" s="82"/>
      <c r="AR30" s="82"/>
      <c r="AS30" s="82"/>
      <c r="AT30" s="82"/>
      <c r="AU30" s="82"/>
      <c r="AV30" s="82"/>
      <c r="AW30" s="82"/>
      <c r="AX30" s="82"/>
      <c r="AY30" s="82"/>
      <c r="AZ30" s="82"/>
      <c r="BA30" s="82"/>
      <c r="BB30" s="82"/>
      <c r="BC30" s="82"/>
      <c r="BD30" s="82"/>
      <c r="BE30" s="82"/>
      <c r="BF30" s="82"/>
      <c r="BG30" s="82"/>
      <c r="BH30" s="82"/>
      <c r="BI30" s="82"/>
      <c r="BJ30" s="82"/>
      <c r="BK30" s="82"/>
      <c r="BL30" s="82"/>
      <c r="BM30" s="82"/>
      <c r="BN30" s="82"/>
      <c r="BO30" s="82"/>
      <c r="BP30" s="82"/>
      <c r="BQ30" s="82"/>
      <c r="BR30" s="82"/>
      <c r="BS30" s="82"/>
      <c r="BT30" s="82"/>
      <c r="BU30" s="82"/>
      <c r="BV30" s="82"/>
      <c r="BW30" s="82"/>
      <c r="BX30" s="82"/>
      <c r="BY30" s="82"/>
    </row>
    <row r="31" spans="1:77" x14ac:dyDescent="0.2">
      <c r="A31" s="206" t="s">
        <v>4778</v>
      </c>
      <c r="B31" s="133">
        <v>18714</v>
      </c>
      <c r="C31" s="131">
        <v>24276</v>
      </c>
      <c r="D31" s="206" t="s">
        <v>4762</v>
      </c>
      <c r="E31" s="206" t="s">
        <v>4777</v>
      </c>
      <c r="F31" s="82"/>
      <c r="G31" s="82"/>
      <c r="H31" s="82"/>
      <c r="I31" s="82"/>
      <c r="J31" s="82"/>
      <c r="K31" s="82"/>
      <c r="L31" s="82"/>
      <c r="M31" s="82"/>
      <c r="N31" s="82"/>
      <c r="O31" s="82"/>
      <c r="P31" s="82"/>
      <c r="Q31" s="82"/>
      <c r="R31" s="82"/>
      <c r="S31" s="82"/>
      <c r="T31" s="82"/>
      <c r="U31" s="82"/>
      <c r="V31" s="82"/>
      <c r="W31" s="82"/>
      <c r="X31" s="82"/>
      <c r="Y31" s="82"/>
      <c r="Z31" s="82"/>
      <c r="AA31" s="82"/>
      <c r="AB31" s="82"/>
      <c r="AC31" s="82"/>
      <c r="AD31" s="82"/>
      <c r="AE31" s="82"/>
      <c r="AF31" s="82"/>
      <c r="AG31" s="82"/>
      <c r="AH31" s="82"/>
      <c r="AI31" s="82"/>
      <c r="AJ31" s="82"/>
      <c r="AK31" s="82"/>
      <c r="AL31" s="82"/>
      <c r="AM31" s="82"/>
      <c r="AN31" s="82"/>
      <c r="AO31" s="82"/>
      <c r="AP31" s="82"/>
      <c r="AQ31" s="82"/>
      <c r="AR31" s="82"/>
      <c r="AS31" s="82"/>
      <c r="AT31" s="82"/>
      <c r="AU31" s="82"/>
      <c r="AV31" s="82"/>
      <c r="AW31" s="82"/>
      <c r="AX31" s="82"/>
      <c r="AY31" s="82"/>
      <c r="AZ31" s="82"/>
      <c r="BA31" s="82"/>
      <c r="BB31" s="82"/>
      <c r="BC31" s="82"/>
      <c r="BD31" s="82"/>
      <c r="BE31" s="82"/>
      <c r="BF31" s="82"/>
      <c r="BG31" s="82"/>
      <c r="BH31" s="82"/>
      <c r="BI31" s="82"/>
      <c r="BJ31" s="82"/>
      <c r="BK31" s="82"/>
      <c r="BL31" s="82"/>
      <c r="BM31" s="82"/>
      <c r="BN31" s="82"/>
      <c r="BO31" s="82"/>
      <c r="BP31" s="82"/>
      <c r="BQ31" s="82"/>
      <c r="BR31" s="82"/>
      <c r="BS31" s="82"/>
      <c r="BT31" s="82"/>
      <c r="BU31" s="82"/>
      <c r="BV31" s="82"/>
      <c r="BW31" s="82"/>
      <c r="BX31" s="82"/>
      <c r="BY31" s="82"/>
    </row>
    <row r="32" spans="1:77" x14ac:dyDescent="0.2">
      <c r="B32" s="133"/>
      <c r="C32" s="131"/>
      <c r="D32" s="206" t="s">
        <v>4764</v>
      </c>
      <c r="E32" s="206" t="s">
        <v>4777</v>
      </c>
      <c r="F32" s="82"/>
      <c r="G32" s="82"/>
      <c r="H32" s="82"/>
      <c r="I32" s="82"/>
      <c r="J32" s="82"/>
      <c r="K32" s="82"/>
      <c r="L32" s="82"/>
      <c r="M32" s="82"/>
      <c r="N32" s="82"/>
      <c r="O32" s="82"/>
      <c r="P32" s="82"/>
      <c r="Q32" s="82"/>
      <c r="R32" s="82"/>
      <c r="S32" s="82"/>
      <c r="T32" s="82"/>
      <c r="U32" s="82"/>
      <c r="V32" s="82"/>
      <c r="W32" s="82"/>
      <c r="X32" s="82"/>
      <c r="Y32" s="82"/>
      <c r="Z32" s="82"/>
      <c r="AA32" s="82"/>
      <c r="AB32" s="82"/>
      <c r="AC32" s="82"/>
      <c r="AD32" s="82"/>
      <c r="AE32" s="82"/>
      <c r="AF32" s="82"/>
      <c r="AG32" s="82"/>
      <c r="AH32" s="82"/>
      <c r="AI32" s="82"/>
      <c r="AJ32" s="82"/>
      <c r="AK32" s="82"/>
      <c r="AL32" s="82"/>
      <c r="AM32" s="82"/>
      <c r="AN32" s="82"/>
      <c r="AO32" s="82"/>
      <c r="AP32" s="82"/>
      <c r="AQ32" s="82"/>
      <c r="AR32" s="82"/>
      <c r="AS32" s="82"/>
      <c r="AT32" s="82"/>
      <c r="AU32" s="82"/>
      <c r="AV32" s="82"/>
      <c r="AW32" s="82"/>
      <c r="AX32" s="82"/>
      <c r="AY32" s="82"/>
      <c r="AZ32" s="82"/>
      <c r="BA32" s="82"/>
      <c r="BB32" s="82"/>
      <c r="BC32" s="82"/>
      <c r="BD32" s="82"/>
      <c r="BE32" s="82"/>
      <c r="BF32" s="82"/>
      <c r="BG32" s="82"/>
      <c r="BH32" s="82"/>
      <c r="BI32" s="82"/>
      <c r="BJ32" s="82"/>
      <c r="BK32" s="82"/>
      <c r="BL32" s="82"/>
      <c r="BM32" s="82"/>
      <c r="BN32" s="82"/>
      <c r="BO32" s="82"/>
      <c r="BP32" s="82"/>
      <c r="BQ32" s="82"/>
      <c r="BR32" s="82"/>
      <c r="BS32" s="82"/>
      <c r="BT32" s="82"/>
      <c r="BU32" s="82"/>
      <c r="BV32" s="82"/>
      <c r="BW32" s="82"/>
      <c r="BX32" s="82"/>
      <c r="BY32" s="82"/>
    </row>
    <row r="33" spans="1:77" x14ac:dyDescent="0.2">
      <c r="B33" s="133"/>
      <c r="C33" s="131"/>
      <c r="D33" s="206" t="s">
        <v>4766</v>
      </c>
      <c r="E33" s="206" t="s">
        <v>4777</v>
      </c>
      <c r="F33" s="82"/>
      <c r="G33" s="82"/>
      <c r="H33" s="82"/>
      <c r="I33" s="82"/>
      <c r="J33" s="82"/>
      <c r="K33" s="82"/>
      <c r="L33" s="82"/>
      <c r="M33" s="82"/>
      <c r="N33" s="82"/>
      <c r="O33" s="82"/>
      <c r="P33" s="82"/>
      <c r="Q33" s="82"/>
      <c r="R33" s="82"/>
      <c r="S33" s="82"/>
      <c r="T33" s="82"/>
      <c r="U33" s="82"/>
      <c r="V33" s="82"/>
      <c r="W33" s="82"/>
      <c r="X33" s="82"/>
      <c r="Y33" s="82"/>
      <c r="Z33" s="82"/>
      <c r="AA33" s="82"/>
      <c r="AB33" s="82"/>
      <c r="AC33" s="82"/>
      <c r="AD33" s="82"/>
      <c r="AE33" s="82"/>
      <c r="AF33" s="82"/>
      <c r="AG33" s="82"/>
      <c r="AH33" s="82"/>
      <c r="AI33" s="82"/>
      <c r="AJ33" s="82"/>
      <c r="AK33" s="82"/>
      <c r="AL33" s="82"/>
      <c r="AM33" s="82"/>
      <c r="AN33" s="82"/>
      <c r="AO33" s="82"/>
      <c r="AP33" s="82"/>
      <c r="AQ33" s="82"/>
      <c r="AR33" s="82"/>
      <c r="AS33" s="82"/>
      <c r="AT33" s="82"/>
      <c r="AU33" s="82"/>
      <c r="AV33" s="82"/>
      <c r="AW33" s="82"/>
      <c r="AX33" s="82"/>
      <c r="AY33" s="82"/>
      <c r="AZ33" s="82"/>
      <c r="BA33" s="82"/>
      <c r="BB33" s="82"/>
      <c r="BC33" s="82"/>
      <c r="BD33" s="82"/>
      <c r="BE33" s="82"/>
      <c r="BF33" s="82"/>
      <c r="BG33" s="82"/>
      <c r="BH33" s="82"/>
      <c r="BI33" s="82"/>
      <c r="BJ33" s="82"/>
      <c r="BK33" s="82"/>
      <c r="BL33" s="82"/>
      <c r="BM33" s="82"/>
      <c r="BN33" s="82"/>
      <c r="BO33" s="82"/>
      <c r="BP33" s="82"/>
      <c r="BQ33" s="82"/>
      <c r="BR33" s="82"/>
      <c r="BS33" s="82"/>
      <c r="BT33" s="82"/>
      <c r="BU33" s="82"/>
      <c r="BV33" s="82"/>
      <c r="BW33" s="82"/>
      <c r="BX33" s="82"/>
      <c r="BY33" s="82"/>
    </row>
    <row r="34" spans="1:77" x14ac:dyDescent="0.2">
      <c r="B34" s="133"/>
      <c r="C34" s="131"/>
      <c r="D34" s="131"/>
      <c r="E34" s="131"/>
      <c r="F34" s="82"/>
      <c r="G34" s="82"/>
      <c r="H34" s="82"/>
      <c r="I34" s="82"/>
      <c r="J34" s="82"/>
      <c r="K34" s="82"/>
      <c r="L34" s="82"/>
      <c r="M34" s="82"/>
      <c r="N34" s="82"/>
      <c r="O34" s="82"/>
      <c r="P34" s="82"/>
      <c r="Q34" s="82"/>
      <c r="R34" s="82"/>
      <c r="S34" s="82"/>
      <c r="T34" s="82"/>
      <c r="U34" s="82"/>
      <c r="V34" s="82"/>
      <c r="W34" s="82"/>
      <c r="X34" s="82"/>
      <c r="Y34" s="82"/>
      <c r="Z34" s="82"/>
      <c r="AA34" s="82"/>
      <c r="AB34" s="82"/>
      <c r="AC34" s="82"/>
      <c r="AD34" s="82"/>
      <c r="AE34" s="82"/>
      <c r="AF34" s="82"/>
      <c r="AG34" s="82"/>
      <c r="AH34" s="82"/>
      <c r="AI34" s="82"/>
      <c r="AJ34" s="82"/>
      <c r="AK34" s="82"/>
      <c r="AL34" s="82"/>
      <c r="AM34" s="82"/>
      <c r="AN34" s="82"/>
      <c r="AO34" s="82"/>
      <c r="AP34" s="82"/>
      <c r="AQ34" s="82"/>
      <c r="AR34" s="82"/>
      <c r="AS34" s="82"/>
      <c r="AT34" s="82"/>
      <c r="AU34" s="82"/>
      <c r="AV34" s="82"/>
      <c r="AW34" s="82"/>
      <c r="AX34" s="82"/>
      <c r="AY34" s="82"/>
      <c r="AZ34" s="82"/>
      <c r="BA34" s="82"/>
      <c r="BB34" s="82"/>
      <c r="BC34" s="82"/>
      <c r="BD34" s="82"/>
      <c r="BE34" s="82"/>
      <c r="BF34" s="82"/>
      <c r="BG34" s="82"/>
      <c r="BH34" s="82"/>
      <c r="BI34" s="82"/>
      <c r="BJ34" s="82"/>
      <c r="BK34" s="82"/>
      <c r="BL34" s="82"/>
      <c r="BM34" s="82"/>
      <c r="BN34" s="82"/>
      <c r="BO34" s="82"/>
      <c r="BP34" s="82"/>
      <c r="BQ34" s="82"/>
      <c r="BR34" s="82"/>
      <c r="BS34" s="82"/>
      <c r="BT34" s="82"/>
      <c r="BU34" s="82"/>
      <c r="BV34" s="82"/>
      <c r="BW34" s="82"/>
      <c r="BX34" s="82"/>
      <c r="BY34" s="82"/>
    </row>
    <row r="35" spans="1:77" x14ac:dyDescent="0.2">
      <c r="A35" s="130" t="s">
        <v>1197</v>
      </c>
      <c r="B35" s="133">
        <v>49304</v>
      </c>
      <c r="C35" s="131">
        <v>60443</v>
      </c>
      <c r="D35" s="206" t="s">
        <v>4762</v>
      </c>
      <c r="E35" s="206" t="s">
        <v>4763</v>
      </c>
      <c r="F35" s="82"/>
      <c r="G35" s="82"/>
      <c r="H35" s="82"/>
      <c r="I35" s="82"/>
      <c r="J35" s="82"/>
      <c r="K35" s="82"/>
      <c r="L35" s="82"/>
      <c r="M35" s="82"/>
      <c r="N35" s="82"/>
      <c r="O35" s="82"/>
      <c r="P35" s="82"/>
      <c r="Q35" s="82"/>
      <c r="R35" s="82"/>
      <c r="S35" s="82"/>
      <c r="T35" s="82"/>
      <c r="U35" s="82"/>
      <c r="V35" s="82"/>
      <c r="W35" s="82"/>
      <c r="X35" s="82"/>
      <c r="Y35" s="82"/>
      <c r="Z35" s="82"/>
      <c r="AA35" s="82"/>
      <c r="AB35" s="82"/>
      <c r="AC35" s="82"/>
      <c r="AD35" s="82"/>
      <c r="AE35" s="82"/>
      <c r="AF35" s="82"/>
      <c r="AG35" s="82"/>
      <c r="AH35" s="82"/>
      <c r="AI35" s="82"/>
      <c r="AJ35" s="82"/>
      <c r="AK35" s="82"/>
      <c r="AL35" s="82"/>
      <c r="AM35" s="82"/>
      <c r="AN35" s="82"/>
      <c r="AO35" s="82"/>
      <c r="AP35" s="82"/>
      <c r="AQ35" s="82"/>
      <c r="AR35" s="82"/>
      <c r="AS35" s="82"/>
      <c r="AT35" s="82"/>
      <c r="AU35" s="82"/>
      <c r="AV35" s="82"/>
      <c r="AW35" s="82"/>
      <c r="AX35" s="82"/>
      <c r="AY35" s="82"/>
      <c r="AZ35" s="82"/>
      <c r="BA35" s="82"/>
      <c r="BB35" s="82"/>
      <c r="BC35" s="82"/>
      <c r="BD35" s="82"/>
      <c r="BE35" s="82"/>
      <c r="BF35" s="82"/>
      <c r="BG35" s="82"/>
      <c r="BH35" s="82"/>
      <c r="BI35" s="82"/>
      <c r="BJ35" s="82"/>
      <c r="BK35" s="82"/>
      <c r="BL35" s="82"/>
      <c r="BM35" s="82"/>
      <c r="BN35" s="82"/>
      <c r="BO35" s="82"/>
      <c r="BP35" s="82"/>
      <c r="BQ35" s="82"/>
      <c r="BR35" s="82"/>
      <c r="BS35" s="82"/>
      <c r="BT35" s="82"/>
      <c r="BU35" s="82"/>
      <c r="BV35" s="82"/>
      <c r="BW35" s="82"/>
      <c r="BX35" s="82"/>
      <c r="BY35" s="82"/>
    </row>
    <row r="36" spans="1:77" x14ac:dyDescent="0.2">
      <c r="B36" s="133"/>
      <c r="C36" s="131"/>
      <c r="D36" s="206" t="s">
        <v>4764</v>
      </c>
      <c r="E36" s="206" t="s">
        <v>4775</v>
      </c>
      <c r="F36" s="82"/>
      <c r="G36" s="82"/>
      <c r="H36" s="82"/>
      <c r="I36" s="82"/>
      <c r="J36" s="82"/>
      <c r="K36" s="82"/>
      <c r="L36" s="82"/>
      <c r="M36" s="82"/>
      <c r="N36" s="82"/>
      <c r="O36" s="82"/>
      <c r="P36" s="82"/>
      <c r="Q36" s="82"/>
      <c r="R36" s="82"/>
      <c r="S36" s="82"/>
      <c r="T36" s="82"/>
      <c r="U36" s="82"/>
      <c r="V36" s="82"/>
      <c r="W36" s="82"/>
      <c r="X36" s="82"/>
      <c r="Y36" s="82"/>
      <c r="Z36" s="82"/>
      <c r="AA36" s="82"/>
      <c r="AB36" s="82"/>
      <c r="AC36" s="82"/>
      <c r="AD36" s="82"/>
      <c r="AE36" s="82"/>
      <c r="AF36" s="82"/>
      <c r="AG36" s="82"/>
      <c r="AH36" s="82"/>
      <c r="AI36" s="82"/>
      <c r="AJ36" s="82"/>
      <c r="AK36" s="82"/>
      <c r="AL36" s="82"/>
      <c r="AM36" s="82"/>
      <c r="AN36" s="82"/>
      <c r="AO36" s="82"/>
      <c r="AP36" s="82"/>
      <c r="AQ36" s="82"/>
      <c r="AR36" s="82"/>
      <c r="AS36" s="82"/>
      <c r="AT36" s="82"/>
      <c r="AU36" s="82"/>
      <c r="AV36" s="82"/>
      <c r="AW36" s="82"/>
      <c r="AX36" s="82"/>
      <c r="AY36" s="82"/>
      <c r="AZ36" s="82"/>
      <c r="BA36" s="82"/>
      <c r="BB36" s="82"/>
      <c r="BC36" s="82"/>
      <c r="BD36" s="82"/>
      <c r="BE36" s="82"/>
      <c r="BF36" s="82"/>
      <c r="BG36" s="82"/>
      <c r="BH36" s="82"/>
      <c r="BI36" s="82"/>
      <c r="BJ36" s="82"/>
      <c r="BK36" s="82"/>
      <c r="BL36" s="82"/>
      <c r="BM36" s="82"/>
      <c r="BN36" s="82"/>
      <c r="BO36" s="82"/>
      <c r="BP36" s="82"/>
      <c r="BQ36" s="82"/>
      <c r="BR36" s="82"/>
      <c r="BS36" s="82"/>
      <c r="BT36" s="82"/>
      <c r="BU36" s="82"/>
      <c r="BV36" s="82"/>
      <c r="BW36" s="82"/>
      <c r="BX36" s="82"/>
      <c r="BY36" s="82"/>
    </row>
    <row r="37" spans="1:77" x14ac:dyDescent="0.2">
      <c r="B37" s="133"/>
      <c r="C37" s="131"/>
      <c r="D37" s="206" t="s">
        <v>4766</v>
      </c>
      <c r="E37" s="206" t="s">
        <v>4775</v>
      </c>
      <c r="F37" s="82"/>
      <c r="G37" s="82"/>
      <c r="H37" s="82"/>
      <c r="I37" s="82"/>
      <c r="J37" s="82"/>
      <c r="K37" s="82"/>
      <c r="L37" s="82"/>
      <c r="M37" s="82"/>
      <c r="N37" s="82"/>
      <c r="O37" s="82"/>
      <c r="P37" s="82"/>
      <c r="Q37" s="82"/>
      <c r="R37" s="82"/>
      <c r="S37" s="82"/>
      <c r="T37" s="82"/>
      <c r="U37" s="82"/>
      <c r="V37" s="82"/>
      <c r="W37" s="82"/>
      <c r="X37" s="82"/>
      <c r="Y37" s="82"/>
      <c r="Z37" s="82"/>
      <c r="AA37" s="82"/>
      <c r="AB37" s="82"/>
      <c r="AC37" s="82"/>
      <c r="AD37" s="82"/>
      <c r="AE37" s="82"/>
      <c r="AF37" s="82"/>
      <c r="AG37" s="82"/>
      <c r="AH37" s="82"/>
      <c r="AI37" s="82"/>
      <c r="AJ37" s="82"/>
      <c r="AK37" s="82"/>
      <c r="AL37" s="82"/>
      <c r="AM37" s="82"/>
      <c r="AN37" s="82"/>
      <c r="AO37" s="82"/>
      <c r="AP37" s="82"/>
      <c r="AQ37" s="82"/>
      <c r="AR37" s="82"/>
      <c r="AS37" s="82"/>
      <c r="AT37" s="82"/>
      <c r="AU37" s="82"/>
      <c r="AV37" s="82"/>
      <c r="AW37" s="82"/>
      <c r="AX37" s="82"/>
      <c r="AY37" s="82"/>
      <c r="AZ37" s="82"/>
      <c r="BA37" s="82"/>
      <c r="BB37" s="82"/>
      <c r="BC37" s="82"/>
      <c r="BD37" s="82"/>
      <c r="BE37" s="82"/>
      <c r="BF37" s="82"/>
      <c r="BG37" s="82"/>
      <c r="BH37" s="82"/>
      <c r="BI37" s="82"/>
      <c r="BJ37" s="82"/>
      <c r="BK37" s="82"/>
      <c r="BL37" s="82"/>
      <c r="BM37" s="82"/>
      <c r="BN37" s="82"/>
      <c r="BO37" s="82"/>
      <c r="BP37" s="82"/>
      <c r="BQ37" s="82"/>
      <c r="BR37" s="82"/>
      <c r="BS37" s="82"/>
      <c r="BT37" s="82"/>
      <c r="BU37" s="82"/>
      <c r="BV37" s="82"/>
      <c r="BW37" s="82"/>
      <c r="BX37" s="82"/>
      <c r="BY37" s="82"/>
    </row>
    <row r="38" spans="1:77" x14ac:dyDescent="0.2">
      <c r="B38" s="133"/>
      <c r="C38" s="131"/>
      <c r="D38" s="206" t="s">
        <v>4767</v>
      </c>
      <c r="E38" s="206" t="s">
        <v>4775</v>
      </c>
      <c r="F38" s="82"/>
      <c r="G38" s="82"/>
      <c r="H38" s="82"/>
      <c r="I38" s="82"/>
      <c r="J38" s="82"/>
      <c r="K38" s="82"/>
      <c r="L38" s="82"/>
      <c r="M38" s="82"/>
      <c r="N38" s="82"/>
      <c r="O38" s="82"/>
      <c r="P38" s="82"/>
      <c r="Q38" s="82"/>
      <c r="R38" s="82"/>
      <c r="S38" s="82"/>
      <c r="T38" s="82"/>
      <c r="U38" s="82"/>
      <c r="V38" s="82"/>
      <c r="W38" s="82"/>
      <c r="X38" s="82"/>
      <c r="Y38" s="82"/>
      <c r="Z38" s="82"/>
      <c r="AA38" s="82"/>
      <c r="AB38" s="82"/>
      <c r="AC38" s="82"/>
      <c r="AD38" s="82"/>
      <c r="AE38" s="82"/>
      <c r="AF38" s="82"/>
      <c r="AG38" s="82"/>
      <c r="AH38" s="82"/>
      <c r="AI38" s="82"/>
      <c r="AJ38" s="82"/>
      <c r="AK38" s="82"/>
      <c r="AL38" s="82"/>
      <c r="AM38" s="82"/>
      <c r="AN38" s="82"/>
      <c r="AO38" s="82"/>
      <c r="AP38" s="82"/>
      <c r="AQ38" s="82"/>
      <c r="AR38" s="82"/>
      <c r="AS38" s="82"/>
      <c r="AT38" s="82"/>
      <c r="AU38" s="82"/>
      <c r="AV38" s="82"/>
      <c r="AW38" s="82"/>
      <c r="AX38" s="82"/>
      <c r="AY38" s="82"/>
      <c r="AZ38" s="82"/>
      <c r="BA38" s="82"/>
      <c r="BB38" s="82"/>
      <c r="BC38" s="82"/>
      <c r="BD38" s="82"/>
      <c r="BE38" s="82"/>
      <c r="BF38" s="82"/>
      <c r="BG38" s="82"/>
      <c r="BH38" s="82"/>
      <c r="BI38" s="82"/>
      <c r="BJ38" s="82"/>
      <c r="BK38" s="82"/>
      <c r="BL38" s="82"/>
      <c r="BM38" s="82"/>
      <c r="BN38" s="82"/>
      <c r="BO38" s="82"/>
      <c r="BP38" s="82"/>
      <c r="BQ38" s="82"/>
      <c r="BR38" s="82"/>
      <c r="BS38" s="82"/>
      <c r="BT38" s="82"/>
      <c r="BU38" s="82"/>
      <c r="BV38" s="82"/>
      <c r="BW38" s="82"/>
      <c r="BX38" s="82"/>
      <c r="BY38" s="82"/>
    </row>
    <row r="39" spans="1:77" x14ac:dyDescent="0.2">
      <c r="B39" s="133"/>
      <c r="C39" s="131"/>
      <c r="D39" s="206" t="s">
        <v>4779</v>
      </c>
      <c r="E39" s="206" t="s">
        <v>4775</v>
      </c>
      <c r="F39" s="82"/>
      <c r="G39" s="82"/>
      <c r="H39" s="82"/>
      <c r="I39" s="82"/>
      <c r="J39" s="82"/>
      <c r="K39" s="82"/>
      <c r="L39" s="82"/>
      <c r="M39" s="82"/>
      <c r="N39" s="82"/>
      <c r="O39" s="82"/>
      <c r="P39" s="82"/>
      <c r="Q39" s="82"/>
      <c r="R39" s="82"/>
      <c r="S39" s="82"/>
      <c r="T39" s="82"/>
      <c r="U39" s="82"/>
      <c r="V39" s="82"/>
      <c r="W39" s="82"/>
      <c r="X39" s="82"/>
      <c r="Y39" s="82"/>
      <c r="Z39" s="82"/>
      <c r="AA39" s="82"/>
      <c r="AB39" s="82"/>
      <c r="AC39" s="82"/>
      <c r="AD39" s="82"/>
      <c r="AE39" s="82"/>
      <c r="AF39" s="82"/>
      <c r="AG39" s="82"/>
      <c r="AH39" s="82"/>
      <c r="AI39" s="82"/>
      <c r="AJ39" s="82"/>
      <c r="AK39" s="82"/>
      <c r="AL39" s="82"/>
      <c r="AM39" s="82"/>
      <c r="AN39" s="82"/>
      <c r="AO39" s="82"/>
      <c r="AP39" s="82"/>
      <c r="AQ39" s="82"/>
      <c r="AR39" s="82"/>
      <c r="AS39" s="82"/>
      <c r="AT39" s="82"/>
      <c r="AU39" s="82"/>
      <c r="AV39" s="82"/>
      <c r="AW39" s="82"/>
      <c r="AX39" s="82"/>
      <c r="AY39" s="82"/>
      <c r="AZ39" s="82"/>
      <c r="BA39" s="82"/>
      <c r="BB39" s="82"/>
      <c r="BC39" s="82"/>
      <c r="BD39" s="82"/>
      <c r="BE39" s="82"/>
      <c r="BF39" s="82"/>
      <c r="BG39" s="82"/>
      <c r="BH39" s="82"/>
      <c r="BI39" s="82"/>
      <c r="BJ39" s="82"/>
      <c r="BK39" s="82"/>
      <c r="BL39" s="82"/>
      <c r="BM39" s="82"/>
      <c r="BN39" s="82"/>
      <c r="BO39" s="82"/>
      <c r="BP39" s="82"/>
      <c r="BQ39" s="82"/>
      <c r="BR39" s="82"/>
      <c r="BS39" s="82"/>
      <c r="BT39" s="82"/>
      <c r="BU39" s="82"/>
      <c r="BV39" s="82"/>
      <c r="BW39" s="82"/>
      <c r="BX39" s="82"/>
      <c r="BY39" s="82"/>
    </row>
    <row r="40" spans="1:77" x14ac:dyDescent="0.2">
      <c r="B40" s="133"/>
      <c r="C40" s="131"/>
      <c r="D40" s="206" t="s">
        <v>4780</v>
      </c>
      <c r="E40" s="206" t="s">
        <v>4781</v>
      </c>
      <c r="F40" s="82"/>
      <c r="G40" s="82"/>
      <c r="H40" s="82"/>
      <c r="I40" s="82"/>
      <c r="J40" s="82"/>
      <c r="K40" s="82"/>
      <c r="L40" s="82"/>
      <c r="M40" s="82"/>
      <c r="N40" s="82"/>
      <c r="O40" s="82"/>
      <c r="P40" s="82"/>
      <c r="Q40" s="82"/>
      <c r="R40" s="82"/>
      <c r="S40" s="82"/>
      <c r="T40" s="82"/>
      <c r="U40" s="82"/>
      <c r="V40" s="82"/>
      <c r="W40" s="82"/>
      <c r="X40" s="82"/>
      <c r="Y40" s="82"/>
      <c r="Z40" s="82"/>
      <c r="AA40" s="82"/>
      <c r="AB40" s="82"/>
      <c r="AC40" s="82"/>
      <c r="AD40" s="82"/>
      <c r="AE40" s="82"/>
      <c r="AF40" s="82"/>
      <c r="AG40" s="82"/>
      <c r="AH40" s="82"/>
      <c r="AI40" s="82"/>
      <c r="AJ40" s="82"/>
      <c r="AK40" s="82"/>
      <c r="AL40" s="82"/>
      <c r="AM40" s="82"/>
      <c r="AN40" s="82"/>
      <c r="AO40" s="82"/>
      <c r="AP40" s="82"/>
      <c r="AQ40" s="82"/>
      <c r="AR40" s="82"/>
      <c r="AS40" s="82"/>
      <c r="AT40" s="82"/>
      <c r="AU40" s="82"/>
      <c r="AV40" s="82"/>
      <c r="AW40" s="82"/>
      <c r="AX40" s="82"/>
      <c r="AY40" s="82"/>
      <c r="AZ40" s="82"/>
      <c r="BA40" s="82"/>
      <c r="BB40" s="82"/>
      <c r="BC40" s="82"/>
      <c r="BD40" s="82"/>
      <c r="BE40" s="82"/>
      <c r="BF40" s="82"/>
      <c r="BG40" s="82"/>
      <c r="BH40" s="82"/>
      <c r="BI40" s="82"/>
      <c r="BJ40" s="82"/>
      <c r="BK40" s="82"/>
      <c r="BL40" s="82"/>
      <c r="BM40" s="82"/>
      <c r="BN40" s="82"/>
      <c r="BO40" s="82"/>
      <c r="BP40" s="82"/>
      <c r="BQ40" s="82"/>
      <c r="BR40" s="82"/>
      <c r="BS40" s="82"/>
      <c r="BT40" s="82"/>
      <c r="BU40" s="82"/>
      <c r="BV40" s="82"/>
      <c r="BW40" s="82"/>
      <c r="BX40" s="82"/>
      <c r="BY40" s="82"/>
    </row>
    <row r="41" spans="1:77" x14ac:dyDescent="0.2">
      <c r="A41" s="130" t="s">
        <v>738</v>
      </c>
      <c r="B41" s="133">
        <v>197399</v>
      </c>
      <c r="C41" s="131">
        <v>243739</v>
      </c>
      <c r="D41" s="206" t="s">
        <v>4782</v>
      </c>
      <c r="E41" s="206" t="s">
        <v>4775</v>
      </c>
      <c r="F41" s="82"/>
      <c r="G41" s="82"/>
      <c r="H41" s="82"/>
      <c r="I41" s="82"/>
      <c r="J41" s="82"/>
      <c r="K41" s="82"/>
      <c r="L41" s="82"/>
      <c r="M41" s="82"/>
      <c r="N41" s="82"/>
      <c r="O41" s="82"/>
      <c r="P41" s="82"/>
      <c r="Q41" s="82"/>
      <c r="R41" s="82"/>
      <c r="S41" s="82"/>
      <c r="T41" s="82"/>
      <c r="U41" s="82"/>
      <c r="V41" s="82"/>
      <c r="W41" s="82"/>
      <c r="X41" s="82"/>
      <c r="Y41" s="82"/>
      <c r="Z41" s="82"/>
      <c r="AA41" s="82"/>
      <c r="AB41" s="82"/>
      <c r="AC41" s="82"/>
      <c r="AD41" s="82"/>
      <c r="AE41" s="82"/>
      <c r="AF41" s="82"/>
      <c r="AG41" s="82"/>
      <c r="AH41" s="82"/>
      <c r="AI41" s="82"/>
      <c r="AJ41" s="82"/>
      <c r="AK41" s="82"/>
      <c r="AL41" s="82"/>
      <c r="AM41" s="82"/>
      <c r="AN41" s="82"/>
      <c r="AO41" s="82"/>
      <c r="AP41" s="82"/>
      <c r="AQ41" s="82"/>
      <c r="AR41" s="82"/>
      <c r="AS41" s="82"/>
      <c r="AT41" s="82"/>
      <c r="AU41" s="82"/>
      <c r="AV41" s="82"/>
      <c r="AW41" s="82"/>
      <c r="AX41" s="82"/>
      <c r="AY41" s="82"/>
      <c r="AZ41" s="82"/>
      <c r="BA41" s="82"/>
      <c r="BB41" s="82"/>
      <c r="BC41" s="82"/>
      <c r="BD41" s="82"/>
      <c r="BE41" s="82"/>
      <c r="BF41" s="82"/>
      <c r="BG41" s="82"/>
      <c r="BH41" s="82"/>
      <c r="BI41" s="82"/>
      <c r="BJ41" s="82"/>
      <c r="BK41" s="82"/>
      <c r="BL41" s="82"/>
      <c r="BM41" s="82"/>
      <c r="BN41" s="82"/>
      <c r="BO41" s="82"/>
      <c r="BP41" s="82"/>
      <c r="BQ41" s="82"/>
      <c r="BR41" s="82"/>
      <c r="BS41" s="82"/>
      <c r="BT41" s="82"/>
      <c r="BU41" s="82"/>
      <c r="BV41" s="82"/>
      <c r="BW41" s="82"/>
      <c r="BX41" s="82"/>
      <c r="BY41" s="82"/>
    </row>
    <row r="42" spans="1:77" x14ac:dyDescent="0.2">
      <c r="B42" s="133"/>
      <c r="C42" s="131"/>
      <c r="D42" s="206" t="s">
        <v>4762</v>
      </c>
      <c r="E42" s="206" t="s">
        <v>4775</v>
      </c>
      <c r="F42" s="82"/>
      <c r="G42" s="82"/>
      <c r="H42" s="82"/>
      <c r="I42" s="82"/>
      <c r="J42" s="82"/>
      <c r="K42" s="82"/>
      <c r="L42" s="82"/>
      <c r="M42" s="82"/>
      <c r="N42" s="82"/>
      <c r="O42" s="82"/>
      <c r="P42" s="82"/>
      <c r="Q42" s="82"/>
      <c r="R42" s="82"/>
      <c r="S42" s="82"/>
      <c r="T42" s="82"/>
      <c r="U42" s="82"/>
      <c r="V42" s="82"/>
      <c r="W42" s="82"/>
      <c r="X42" s="82"/>
      <c r="Y42" s="82"/>
      <c r="Z42" s="82"/>
      <c r="AA42" s="82"/>
      <c r="AB42" s="82"/>
      <c r="AC42" s="82"/>
      <c r="AD42" s="82"/>
      <c r="AE42" s="82"/>
      <c r="AF42" s="82"/>
      <c r="AG42" s="82"/>
      <c r="AH42" s="82"/>
      <c r="AI42" s="82"/>
      <c r="AJ42" s="82"/>
      <c r="AK42" s="82"/>
      <c r="AL42" s="82"/>
      <c r="AM42" s="82"/>
      <c r="AN42" s="82"/>
      <c r="AO42" s="82"/>
      <c r="AP42" s="82"/>
      <c r="AQ42" s="82"/>
      <c r="AR42" s="82"/>
      <c r="AS42" s="82"/>
      <c r="AT42" s="82"/>
      <c r="AU42" s="82"/>
      <c r="AV42" s="82"/>
      <c r="AW42" s="82"/>
      <c r="AX42" s="82"/>
      <c r="AY42" s="82"/>
      <c r="AZ42" s="82"/>
      <c r="BA42" s="82"/>
      <c r="BB42" s="82"/>
      <c r="BC42" s="82"/>
      <c r="BD42" s="82"/>
      <c r="BE42" s="82"/>
      <c r="BF42" s="82"/>
      <c r="BG42" s="82"/>
      <c r="BH42" s="82"/>
      <c r="BI42" s="82"/>
      <c r="BJ42" s="82"/>
      <c r="BK42" s="82"/>
      <c r="BL42" s="82"/>
      <c r="BM42" s="82"/>
      <c r="BN42" s="82"/>
      <c r="BO42" s="82"/>
      <c r="BP42" s="82"/>
      <c r="BQ42" s="82"/>
      <c r="BR42" s="82"/>
      <c r="BS42" s="82"/>
      <c r="BT42" s="82"/>
      <c r="BU42" s="82"/>
      <c r="BV42" s="82"/>
      <c r="BW42" s="82"/>
      <c r="BX42" s="82"/>
      <c r="BY42" s="82"/>
    </row>
    <row r="43" spans="1:77" x14ac:dyDescent="0.2">
      <c r="B43" s="133"/>
      <c r="C43" s="131"/>
      <c r="D43" s="206" t="s">
        <v>4764</v>
      </c>
      <c r="E43" s="206" t="s">
        <v>4783</v>
      </c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82"/>
      <c r="R43" s="82"/>
      <c r="S43" s="82"/>
      <c r="T43" s="82"/>
      <c r="U43" s="82"/>
      <c r="V43" s="82"/>
      <c r="W43" s="82"/>
      <c r="X43" s="82"/>
      <c r="Y43" s="82"/>
      <c r="Z43" s="82"/>
      <c r="AA43" s="82"/>
      <c r="AB43" s="82"/>
      <c r="AC43" s="82"/>
      <c r="AD43" s="82"/>
      <c r="AE43" s="82"/>
      <c r="AF43" s="82"/>
      <c r="AG43" s="82"/>
      <c r="AH43" s="82"/>
      <c r="AI43" s="82"/>
      <c r="AJ43" s="82"/>
      <c r="AK43" s="82"/>
      <c r="AL43" s="82"/>
      <c r="AM43" s="82"/>
      <c r="AN43" s="82"/>
      <c r="AO43" s="82"/>
      <c r="AP43" s="82"/>
      <c r="AQ43" s="82"/>
      <c r="AR43" s="82"/>
      <c r="AS43" s="82"/>
      <c r="AT43" s="82"/>
      <c r="AU43" s="82"/>
      <c r="AV43" s="82"/>
      <c r="AW43" s="82"/>
      <c r="AX43" s="82"/>
      <c r="AY43" s="82"/>
      <c r="AZ43" s="82"/>
      <c r="BA43" s="82"/>
      <c r="BB43" s="82"/>
      <c r="BC43" s="82"/>
      <c r="BD43" s="82"/>
      <c r="BE43" s="82"/>
      <c r="BF43" s="82"/>
      <c r="BG43" s="82"/>
      <c r="BH43" s="82"/>
      <c r="BI43" s="82"/>
      <c r="BJ43" s="82"/>
      <c r="BK43" s="82"/>
      <c r="BL43" s="82"/>
      <c r="BM43" s="82"/>
      <c r="BN43" s="82"/>
      <c r="BO43" s="82"/>
      <c r="BP43" s="82"/>
      <c r="BQ43" s="82"/>
      <c r="BR43" s="82"/>
      <c r="BS43" s="82"/>
      <c r="BT43" s="82"/>
      <c r="BU43" s="82"/>
      <c r="BV43" s="82"/>
      <c r="BW43" s="82"/>
      <c r="BX43" s="82"/>
      <c r="BY43" s="82"/>
    </row>
    <row r="44" spans="1:77" x14ac:dyDescent="0.2">
      <c r="B44" s="133"/>
      <c r="C44" s="131"/>
      <c r="D44" s="206" t="s">
        <v>4766</v>
      </c>
      <c r="E44" s="206" t="s">
        <v>4775</v>
      </c>
      <c r="F44" s="82"/>
      <c r="G44" s="82"/>
      <c r="H44" s="82"/>
      <c r="I44" s="82"/>
      <c r="J44" s="82"/>
      <c r="K44" s="82"/>
      <c r="L44" s="82"/>
      <c r="M44" s="82"/>
      <c r="N44" s="82"/>
      <c r="O44" s="82"/>
      <c r="P44" s="82"/>
      <c r="Q44" s="82"/>
      <c r="R44" s="82"/>
      <c r="S44" s="82"/>
      <c r="T44" s="82"/>
      <c r="U44" s="82"/>
      <c r="V44" s="82"/>
      <c r="W44" s="82"/>
      <c r="X44" s="82"/>
      <c r="Y44" s="82"/>
      <c r="Z44" s="82"/>
      <c r="AA44" s="82"/>
      <c r="AB44" s="82"/>
      <c r="AC44" s="82"/>
      <c r="AD44" s="82"/>
      <c r="AE44" s="82"/>
      <c r="AF44" s="82"/>
      <c r="AG44" s="82"/>
      <c r="AH44" s="82"/>
      <c r="AI44" s="82"/>
      <c r="AJ44" s="82"/>
      <c r="AK44" s="82"/>
      <c r="AL44" s="82"/>
      <c r="AM44" s="82"/>
      <c r="AN44" s="82"/>
      <c r="AO44" s="82"/>
      <c r="AP44" s="82"/>
      <c r="AQ44" s="82"/>
      <c r="AR44" s="82"/>
      <c r="AS44" s="82"/>
      <c r="AT44" s="82"/>
      <c r="AU44" s="82"/>
      <c r="AV44" s="82"/>
      <c r="AW44" s="82"/>
      <c r="AX44" s="82"/>
      <c r="AY44" s="82"/>
      <c r="AZ44" s="82"/>
      <c r="BA44" s="82"/>
      <c r="BB44" s="82"/>
      <c r="BC44" s="82"/>
      <c r="BD44" s="82"/>
      <c r="BE44" s="82"/>
      <c r="BF44" s="82"/>
      <c r="BG44" s="82"/>
      <c r="BH44" s="82"/>
      <c r="BI44" s="82"/>
      <c r="BJ44" s="82"/>
      <c r="BK44" s="82"/>
      <c r="BL44" s="82"/>
      <c r="BM44" s="82"/>
      <c r="BN44" s="82"/>
      <c r="BO44" s="82"/>
      <c r="BP44" s="82"/>
      <c r="BQ44" s="82"/>
      <c r="BR44" s="82"/>
      <c r="BS44" s="82"/>
      <c r="BT44" s="82"/>
      <c r="BU44" s="82"/>
      <c r="BV44" s="82"/>
      <c r="BW44" s="82"/>
      <c r="BX44" s="82"/>
      <c r="BY44" s="82"/>
    </row>
    <row r="45" spans="1:77" x14ac:dyDescent="0.2">
      <c r="B45" s="133"/>
      <c r="C45" s="131"/>
      <c r="D45" s="206" t="s">
        <v>4767</v>
      </c>
      <c r="E45" s="206" t="s">
        <v>4784</v>
      </c>
      <c r="F45" s="82"/>
      <c r="G45" s="82"/>
      <c r="H45" s="82"/>
      <c r="I45" s="82"/>
      <c r="J45" s="82"/>
      <c r="K45" s="82"/>
      <c r="L45" s="82"/>
      <c r="M45" s="82"/>
      <c r="N45" s="82"/>
      <c r="O45" s="82"/>
      <c r="P45" s="82"/>
      <c r="Q45" s="82"/>
      <c r="R45" s="82"/>
      <c r="S45" s="82"/>
      <c r="T45" s="82"/>
      <c r="U45" s="82"/>
      <c r="V45" s="82"/>
      <c r="W45" s="82"/>
      <c r="X45" s="82"/>
      <c r="Y45" s="82"/>
      <c r="Z45" s="82"/>
      <c r="AA45" s="82"/>
      <c r="AB45" s="82"/>
      <c r="AC45" s="82"/>
      <c r="AD45" s="82"/>
      <c r="AE45" s="82"/>
      <c r="AF45" s="82"/>
      <c r="AG45" s="82"/>
      <c r="AH45" s="82"/>
      <c r="AI45" s="82"/>
      <c r="AJ45" s="82"/>
      <c r="AK45" s="82"/>
      <c r="AL45" s="82"/>
      <c r="AM45" s="82"/>
      <c r="AN45" s="82"/>
      <c r="AO45" s="82"/>
      <c r="AP45" s="82"/>
      <c r="AQ45" s="82"/>
      <c r="AR45" s="82"/>
      <c r="AS45" s="82"/>
      <c r="AT45" s="82"/>
      <c r="AU45" s="82"/>
      <c r="AV45" s="82"/>
      <c r="AW45" s="82"/>
      <c r="AX45" s="82"/>
      <c r="AY45" s="82"/>
      <c r="AZ45" s="82"/>
      <c r="BA45" s="82"/>
      <c r="BB45" s="82"/>
      <c r="BC45" s="82"/>
      <c r="BD45" s="82"/>
      <c r="BE45" s="82"/>
      <c r="BF45" s="82"/>
      <c r="BG45" s="82"/>
      <c r="BH45" s="82"/>
      <c r="BI45" s="82"/>
      <c r="BJ45" s="82"/>
      <c r="BK45" s="82"/>
      <c r="BL45" s="82"/>
      <c r="BM45" s="82"/>
      <c r="BN45" s="82"/>
      <c r="BO45" s="82"/>
      <c r="BP45" s="82"/>
      <c r="BQ45" s="82"/>
      <c r="BR45" s="82"/>
      <c r="BS45" s="82"/>
      <c r="BT45" s="82"/>
      <c r="BU45" s="82"/>
      <c r="BV45" s="82"/>
      <c r="BW45" s="82"/>
      <c r="BX45" s="82"/>
      <c r="BY45" s="82"/>
    </row>
    <row r="46" spans="1:77" x14ac:dyDescent="0.2">
      <c r="B46" s="133"/>
      <c r="C46" s="131"/>
      <c r="D46" s="206" t="s">
        <v>4779</v>
      </c>
      <c r="E46" s="206" t="s">
        <v>4775</v>
      </c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82"/>
      <c r="R46" s="82"/>
      <c r="S46" s="82"/>
      <c r="T46" s="82"/>
      <c r="U46" s="82"/>
      <c r="V46" s="82"/>
      <c r="W46" s="82"/>
      <c r="X46" s="82"/>
      <c r="Y46" s="82"/>
      <c r="Z46" s="82"/>
      <c r="AA46" s="82"/>
      <c r="AB46" s="82"/>
      <c r="AC46" s="82"/>
      <c r="AD46" s="82"/>
      <c r="AE46" s="82"/>
      <c r="AF46" s="82"/>
      <c r="AG46" s="82"/>
      <c r="AH46" s="82"/>
      <c r="AI46" s="82"/>
      <c r="AJ46" s="82"/>
      <c r="AK46" s="82"/>
      <c r="AL46" s="82"/>
      <c r="AM46" s="82"/>
      <c r="AN46" s="82"/>
      <c r="AO46" s="82"/>
      <c r="AP46" s="82"/>
      <c r="AQ46" s="82"/>
      <c r="AR46" s="82"/>
      <c r="AS46" s="82"/>
      <c r="AT46" s="82"/>
      <c r="AU46" s="82"/>
      <c r="AV46" s="82"/>
      <c r="AW46" s="82"/>
      <c r="AX46" s="82"/>
      <c r="AY46" s="82"/>
      <c r="AZ46" s="82"/>
      <c r="BA46" s="82"/>
      <c r="BB46" s="82"/>
      <c r="BC46" s="82"/>
      <c r="BD46" s="82"/>
      <c r="BE46" s="82"/>
      <c r="BF46" s="82"/>
      <c r="BG46" s="82"/>
      <c r="BH46" s="82"/>
      <c r="BI46" s="82"/>
      <c r="BJ46" s="82"/>
      <c r="BK46" s="82"/>
      <c r="BL46" s="82"/>
      <c r="BM46" s="82"/>
      <c r="BN46" s="82"/>
      <c r="BO46" s="82"/>
      <c r="BP46" s="82"/>
      <c r="BQ46" s="82"/>
      <c r="BR46" s="82"/>
      <c r="BS46" s="82"/>
      <c r="BT46" s="82"/>
      <c r="BU46" s="82"/>
      <c r="BV46" s="82"/>
      <c r="BW46" s="82"/>
      <c r="BX46" s="82"/>
      <c r="BY46" s="82"/>
    </row>
    <row r="47" spans="1:77" x14ac:dyDescent="0.2">
      <c r="B47" s="133"/>
      <c r="C47" s="131"/>
      <c r="D47" s="206" t="s">
        <v>4780</v>
      </c>
      <c r="E47" s="206" t="s">
        <v>4781</v>
      </c>
      <c r="F47" s="82"/>
      <c r="G47" s="82"/>
      <c r="H47" s="82"/>
      <c r="I47" s="82"/>
      <c r="J47" s="82"/>
      <c r="K47" s="82"/>
      <c r="L47" s="82"/>
      <c r="M47" s="82"/>
      <c r="N47" s="82"/>
      <c r="O47" s="82"/>
      <c r="P47" s="82"/>
      <c r="Q47" s="82"/>
      <c r="R47" s="82"/>
      <c r="S47" s="82"/>
      <c r="T47" s="82"/>
      <c r="U47" s="82"/>
      <c r="V47" s="82"/>
      <c r="W47" s="82"/>
      <c r="X47" s="82"/>
      <c r="Y47" s="82"/>
      <c r="Z47" s="82"/>
      <c r="AA47" s="82"/>
      <c r="AB47" s="82"/>
      <c r="AC47" s="82"/>
      <c r="AD47" s="82"/>
      <c r="AE47" s="82"/>
      <c r="AF47" s="82"/>
      <c r="AG47" s="82"/>
      <c r="AH47" s="82"/>
      <c r="AI47" s="82"/>
      <c r="AJ47" s="82"/>
      <c r="AK47" s="82"/>
      <c r="AL47" s="82"/>
      <c r="AM47" s="82"/>
      <c r="AN47" s="82"/>
      <c r="AO47" s="82"/>
      <c r="AP47" s="82"/>
      <c r="AQ47" s="82"/>
      <c r="AR47" s="82"/>
      <c r="AS47" s="82"/>
      <c r="AT47" s="82"/>
      <c r="AU47" s="82"/>
      <c r="AV47" s="82"/>
      <c r="AW47" s="82"/>
      <c r="AX47" s="82"/>
      <c r="AY47" s="82"/>
      <c r="AZ47" s="82"/>
      <c r="BA47" s="82"/>
      <c r="BB47" s="82"/>
      <c r="BC47" s="82"/>
      <c r="BD47" s="82"/>
      <c r="BE47" s="82"/>
      <c r="BF47" s="82"/>
      <c r="BG47" s="82"/>
      <c r="BH47" s="82"/>
      <c r="BI47" s="82"/>
      <c r="BJ47" s="82"/>
      <c r="BK47" s="82"/>
      <c r="BL47" s="82"/>
      <c r="BM47" s="82"/>
      <c r="BN47" s="82"/>
      <c r="BO47" s="82"/>
      <c r="BP47" s="82"/>
      <c r="BQ47" s="82"/>
      <c r="BR47" s="82"/>
      <c r="BS47" s="82"/>
      <c r="BT47" s="82"/>
      <c r="BU47" s="82"/>
      <c r="BV47" s="82"/>
      <c r="BW47" s="82"/>
      <c r="BX47" s="82"/>
      <c r="BY47" s="82"/>
    </row>
    <row r="48" spans="1:77" x14ac:dyDescent="0.2">
      <c r="B48" s="133"/>
      <c r="C48" s="131"/>
      <c r="D48" s="206" t="s">
        <v>4768</v>
      </c>
      <c r="E48" s="206" t="s">
        <v>4769</v>
      </c>
      <c r="F48" s="82"/>
      <c r="G48" s="82"/>
      <c r="H48" s="82"/>
      <c r="I48" s="82"/>
      <c r="J48" s="82"/>
      <c r="K48" s="82"/>
      <c r="L48" s="82"/>
      <c r="M48" s="82"/>
      <c r="N48" s="82"/>
      <c r="O48" s="82"/>
      <c r="P48" s="82"/>
      <c r="Q48" s="82"/>
      <c r="R48" s="82"/>
      <c r="S48" s="82"/>
      <c r="T48" s="82"/>
      <c r="U48" s="82"/>
      <c r="V48" s="82"/>
      <c r="W48" s="82"/>
      <c r="X48" s="82"/>
      <c r="Y48" s="82"/>
      <c r="Z48" s="82"/>
      <c r="AA48" s="82"/>
      <c r="AB48" s="82"/>
      <c r="AC48" s="82"/>
      <c r="AD48" s="82"/>
      <c r="AE48" s="82"/>
      <c r="AF48" s="82"/>
      <c r="AG48" s="82"/>
      <c r="AH48" s="82"/>
      <c r="AI48" s="82"/>
      <c r="AJ48" s="82"/>
      <c r="AK48" s="82"/>
      <c r="AL48" s="82"/>
      <c r="AM48" s="82"/>
      <c r="AN48" s="82"/>
      <c r="AO48" s="82"/>
      <c r="AP48" s="82"/>
      <c r="AQ48" s="82"/>
      <c r="AR48" s="82"/>
      <c r="AS48" s="82"/>
      <c r="AT48" s="82"/>
      <c r="AU48" s="82"/>
      <c r="AV48" s="82"/>
      <c r="AW48" s="82"/>
      <c r="AX48" s="82"/>
      <c r="AY48" s="82"/>
      <c r="AZ48" s="82"/>
      <c r="BA48" s="82"/>
      <c r="BB48" s="82"/>
      <c r="BC48" s="82"/>
      <c r="BD48" s="82"/>
      <c r="BE48" s="82"/>
      <c r="BF48" s="82"/>
      <c r="BG48" s="82"/>
      <c r="BH48" s="82"/>
      <c r="BI48" s="82"/>
      <c r="BJ48" s="82"/>
      <c r="BK48" s="82"/>
      <c r="BL48" s="82"/>
      <c r="BM48" s="82"/>
      <c r="BN48" s="82"/>
      <c r="BO48" s="82"/>
      <c r="BP48" s="82"/>
      <c r="BQ48" s="82"/>
      <c r="BR48" s="82"/>
      <c r="BS48" s="82"/>
      <c r="BT48" s="82"/>
      <c r="BU48" s="82"/>
      <c r="BV48" s="82"/>
      <c r="BW48" s="82"/>
      <c r="BX48" s="82"/>
      <c r="BY48" s="82"/>
    </row>
    <row r="49" spans="1:77" x14ac:dyDescent="0.2">
      <c r="A49" s="130" t="s">
        <v>1198</v>
      </c>
      <c r="B49" s="133">
        <v>47409</v>
      </c>
      <c r="C49" s="131">
        <v>58793</v>
      </c>
      <c r="D49" s="206" t="s">
        <v>4785</v>
      </c>
      <c r="E49" s="206" t="s">
        <v>4763</v>
      </c>
      <c r="F49" s="82"/>
      <c r="G49" s="82"/>
      <c r="H49" s="82"/>
      <c r="I49" s="82"/>
      <c r="J49" s="82"/>
      <c r="K49" s="82"/>
      <c r="L49" s="82"/>
      <c r="M49" s="82"/>
      <c r="N49" s="82"/>
      <c r="O49" s="82"/>
      <c r="P49" s="82"/>
      <c r="Q49" s="82"/>
      <c r="R49" s="82"/>
      <c r="S49" s="82"/>
      <c r="T49" s="82"/>
      <c r="U49" s="82"/>
      <c r="V49" s="82"/>
      <c r="W49" s="82"/>
      <c r="X49" s="82"/>
      <c r="Y49" s="82"/>
      <c r="Z49" s="82"/>
      <c r="AA49" s="82"/>
      <c r="AB49" s="82"/>
      <c r="AC49" s="82"/>
      <c r="AD49" s="82"/>
      <c r="AE49" s="82"/>
      <c r="AF49" s="82"/>
      <c r="AG49" s="82"/>
      <c r="AH49" s="82"/>
      <c r="AI49" s="82"/>
      <c r="AJ49" s="82"/>
      <c r="AK49" s="82"/>
      <c r="AL49" s="82"/>
      <c r="AM49" s="82"/>
      <c r="AN49" s="82"/>
      <c r="AO49" s="82"/>
      <c r="AP49" s="82"/>
      <c r="AQ49" s="82"/>
      <c r="AR49" s="82"/>
      <c r="AS49" s="82"/>
      <c r="AT49" s="82"/>
      <c r="AU49" s="82"/>
      <c r="AV49" s="82"/>
      <c r="AW49" s="82"/>
      <c r="AX49" s="82"/>
      <c r="AY49" s="82"/>
      <c r="AZ49" s="82"/>
      <c r="BA49" s="82"/>
      <c r="BB49" s="82"/>
      <c r="BC49" s="82"/>
      <c r="BD49" s="82"/>
      <c r="BE49" s="82"/>
      <c r="BF49" s="82"/>
      <c r="BG49" s="82"/>
      <c r="BH49" s="82"/>
      <c r="BI49" s="82"/>
      <c r="BJ49" s="82"/>
      <c r="BK49" s="82"/>
      <c r="BL49" s="82"/>
      <c r="BM49" s="82"/>
      <c r="BN49" s="82"/>
      <c r="BO49" s="82"/>
      <c r="BP49" s="82"/>
      <c r="BQ49" s="82"/>
      <c r="BR49" s="82"/>
      <c r="BS49" s="82"/>
      <c r="BT49" s="82"/>
      <c r="BU49" s="82"/>
      <c r="BV49" s="82"/>
      <c r="BW49" s="82"/>
      <c r="BX49" s="82"/>
      <c r="BY49" s="82"/>
    </row>
    <row r="50" spans="1:77" x14ac:dyDescent="0.2">
      <c r="B50" s="133"/>
      <c r="C50" s="131"/>
      <c r="D50" s="206" t="s">
        <v>4762</v>
      </c>
      <c r="E50" s="206" t="s">
        <v>4763</v>
      </c>
      <c r="F50" s="82"/>
      <c r="G50" s="82"/>
      <c r="H50" s="82"/>
      <c r="I50" s="82"/>
      <c r="J50" s="82"/>
      <c r="K50" s="82"/>
      <c r="L50" s="82"/>
      <c r="M50" s="82"/>
      <c r="N50" s="82"/>
      <c r="O50" s="82"/>
      <c r="P50" s="82"/>
      <c r="Q50" s="82"/>
      <c r="R50" s="82"/>
      <c r="S50" s="82"/>
      <c r="T50" s="82"/>
      <c r="U50" s="82"/>
      <c r="V50" s="82"/>
      <c r="W50" s="82"/>
      <c r="X50" s="82"/>
      <c r="Y50" s="82"/>
      <c r="Z50" s="82"/>
      <c r="AA50" s="82"/>
      <c r="AB50" s="82"/>
      <c r="AC50" s="82"/>
      <c r="AD50" s="82"/>
      <c r="AE50" s="82"/>
      <c r="AF50" s="82"/>
      <c r="AG50" s="82"/>
      <c r="AH50" s="82"/>
      <c r="AI50" s="82"/>
      <c r="AJ50" s="82"/>
      <c r="AK50" s="82"/>
      <c r="AL50" s="82"/>
      <c r="AM50" s="82"/>
      <c r="AN50" s="82"/>
      <c r="AO50" s="82"/>
      <c r="AP50" s="82"/>
      <c r="AQ50" s="82"/>
      <c r="AR50" s="82"/>
      <c r="AS50" s="82"/>
      <c r="AT50" s="82"/>
      <c r="AU50" s="82"/>
      <c r="AV50" s="82"/>
      <c r="AW50" s="82"/>
      <c r="AX50" s="82"/>
      <c r="AY50" s="82"/>
      <c r="AZ50" s="82"/>
      <c r="BA50" s="82"/>
      <c r="BB50" s="82"/>
      <c r="BC50" s="82"/>
      <c r="BD50" s="82"/>
      <c r="BE50" s="82"/>
      <c r="BF50" s="82"/>
      <c r="BG50" s="82"/>
      <c r="BH50" s="82"/>
      <c r="BI50" s="82"/>
      <c r="BJ50" s="82"/>
      <c r="BK50" s="82"/>
      <c r="BL50" s="82"/>
      <c r="BM50" s="82"/>
      <c r="BN50" s="82"/>
      <c r="BO50" s="82"/>
      <c r="BP50" s="82"/>
      <c r="BQ50" s="82"/>
      <c r="BR50" s="82"/>
      <c r="BS50" s="82"/>
      <c r="BT50" s="82"/>
      <c r="BU50" s="82"/>
      <c r="BV50" s="82"/>
      <c r="BW50" s="82"/>
      <c r="BX50" s="82"/>
      <c r="BY50" s="82"/>
    </row>
    <row r="51" spans="1:77" x14ac:dyDescent="0.2">
      <c r="B51" s="133"/>
      <c r="C51" s="131"/>
      <c r="D51" s="206" t="s">
        <v>4764</v>
      </c>
      <c r="E51" s="206" t="s">
        <v>4763</v>
      </c>
      <c r="F51" s="82"/>
      <c r="G51" s="82"/>
      <c r="H51" s="82"/>
      <c r="I51" s="82"/>
      <c r="J51" s="82"/>
      <c r="K51" s="82"/>
      <c r="L51" s="82"/>
      <c r="M51" s="82"/>
      <c r="N51" s="82"/>
      <c r="O51" s="82"/>
      <c r="P51" s="82"/>
      <c r="Q51" s="82"/>
      <c r="R51" s="82"/>
      <c r="S51" s="82"/>
      <c r="T51" s="82"/>
      <c r="U51" s="82"/>
      <c r="V51" s="82"/>
      <c r="W51" s="82"/>
      <c r="X51" s="82"/>
      <c r="Y51" s="82"/>
      <c r="Z51" s="82"/>
      <c r="AA51" s="82"/>
      <c r="AB51" s="82"/>
      <c r="AC51" s="82"/>
      <c r="AD51" s="82"/>
      <c r="AE51" s="82"/>
      <c r="AF51" s="82"/>
      <c r="AG51" s="82"/>
      <c r="AH51" s="82"/>
      <c r="AI51" s="82"/>
      <c r="AJ51" s="82"/>
      <c r="AK51" s="82"/>
      <c r="AL51" s="82"/>
      <c r="AM51" s="82"/>
      <c r="AN51" s="82"/>
      <c r="AO51" s="82"/>
      <c r="AP51" s="82"/>
      <c r="AQ51" s="82"/>
      <c r="AR51" s="82"/>
      <c r="AS51" s="82"/>
      <c r="AT51" s="82"/>
      <c r="AU51" s="82"/>
      <c r="AV51" s="82"/>
      <c r="AW51" s="82"/>
      <c r="AX51" s="82"/>
      <c r="AY51" s="82"/>
      <c r="AZ51" s="82"/>
      <c r="BA51" s="82"/>
      <c r="BB51" s="82"/>
      <c r="BC51" s="82"/>
      <c r="BD51" s="82"/>
      <c r="BE51" s="82"/>
      <c r="BF51" s="82"/>
      <c r="BG51" s="82"/>
      <c r="BH51" s="82"/>
      <c r="BI51" s="82"/>
      <c r="BJ51" s="82"/>
      <c r="BK51" s="82"/>
      <c r="BL51" s="82"/>
      <c r="BM51" s="82"/>
      <c r="BN51" s="82"/>
      <c r="BO51" s="82"/>
      <c r="BP51" s="82"/>
      <c r="BQ51" s="82"/>
      <c r="BR51" s="82"/>
      <c r="BS51" s="82"/>
      <c r="BT51" s="82"/>
      <c r="BU51" s="82"/>
      <c r="BV51" s="82"/>
      <c r="BW51" s="82"/>
      <c r="BX51" s="82"/>
      <c r="BY51" s="82"/>
    </row>
    <row r="52" spans="1:77" x14ac:dyDescent="0.2">
      <c r="B52" s="133"/>
      <c r="C52" s="131"/>
      <c r="D52" s="206" t="s">
        <v>4766</v>
      </c>
      <c r="E52" s="206" t="s">
        <v>4763</v>
      </c>
      <c r="F52" s="82"/>
      <c r="G52" s="82"/>
      <c r="H52" s="82"/>
      <c r="I52" s="82"/>
      <c r="J52" s="82"/>
      <c r="K52" s="82"/>
      <c r="L52" s="82"/>
      <c r="M52" s="82"/>
      <c r="N52" s="82"/>
      <c r="O52" s="82"/>
      <c r="P52" s="82"/>
      <c r="Q52" s="82"/>
      <c r="R52" s="82"/>
      <c r="S52" s="82"/>
      <c r="T52" s="82"/>
      <c r="U52" s="82"/>
      <c r="V52" s="82"/>
      <c r="W52" s="82"/>
      <c r="X52" s="82"/>
      <c r="Y52" s="82"/>
      <c r="Z52" s="82"/>
      <c r="AA52" s="82"/>
      <c r="AB52" s="82"/>
      <c r="AC52" s="82"/>
      <c r="AD52" s="82"/>
      <c r="AE52" s="82"/>
      <c r="AF52" s="82"/>
      <c r="AG52" s="82"/>
      <c r="AH52" s="82"/>
      <c r="AI52" s="82"/>
      <c r="AJ52" s="82"/>
      <c r="AK52" s="82"/>
      <c r="AL52" s="82"/>
      <c r="AM52" s="82"/>
      <c r="AN52" s="82"/>
      <c r="AO52" s="82"/>
      <c r="AP52" s="82"/>
      <c r="AQ52" s="82"/>
      <c r="AR52" s="82"/>
      <c r="AS52" s="82"/>
      <c r="AT52" s="82"/>
      <c r="AU52" s="82"/>
      <c r="AV52" s="82"/>
      <c r="AW52" s="82"/>
      <c r="AX52" s="82"/>
      <c r="AY52" s="82"/>
      <c r="AZ52" s="82"/>
      <c r="BA52" s="82"/>
      <c r="BB52" s="82"/>
      <c r="BC52" s="82"/>
      <c r="BD52" s="82"/>
      <c r="BE52" s="82"/>
      <c r="BF52" s="82"/>
      <c r="BG52" s="82"/>
      <c r="BH52" s="82"/>
      <c r="BI52" s="82"/>
      <c r="BJ52" s="82"/>
      <c r="BK52" s="82"/>
      <c r="BL52" s="82"/>
      <c r="BM52" s="82"/>
      <c r="BN52" s="82"/>
      <c r="BO52" s="82"/>
      <c r="BP52" s="82"/>
      <c r="BQ52" s="82"/>
      <c r="BR52" s="82"/>
      <c r="BS52" s="82"/>
      <c r="BT52" s="82"/>
      <c r="BU52" s="82"/>
      <c r="BV52" s="82"/>
      <c r="BW52" s="82"/>
      <c r="BX52" s="82"/>
      <c r="BY52" s="82"/>
    </row>
    <row r="53" spans="1:77" x14ac:dyDescent="0.2">
      <c r="B53" s="133"/>
      <c r="C53" s="131"/>
      <c r="D53" s="206" t="s">
        <v>4767</v>
      </c>
      <c r="E53" s="206" t="s">
        <v>4763</v>
      </c>
      <c r="F53" s="82"/>
      <c r="G53" s="82"/>
      <c r="H53" s="82"/>
      <c r="I53" s="82"/>
      <c r="J53" s="82"/>
      <c r="K53" s="82"/>
      <c r="L53" s="82"/>
      <c r="M53" s="82"/>
      <c r="N53" s="82"/>
      <c r="O53" s="82"/>
      <c r="P53" s="82"/>
      <c r="Q53" s="82"/>
      <c r="R53" s="82"/>
      <c r="S53" s="82"/>
      <c r="T53" s="82"/>
      <c r="U53" s="82"/>
      <c r="V53" s="82"/>
      <c r="W53" s="82"/>
      <c r="X53" s="82"/>
      <c r="Y53" s="82"/>
      <c r="Z53" s="82"/>
      <c r="AA53" s="82"/>
      <c r="AB53" s="82"/>
      <c r="AC53" s="82"/>
      <c r="AD53" s="82"/>
      <c r="AE53" s="82"/>
      <c r="AF53" s="82"/>
      <c r="AG53" s="82"/>
      <c r="AH53" s="82"/>
      <c r="AI53" s="82"/>
      <c r="AJ53" s="82"/>
      <c r="AK53" s="82"/>
      <c r="AL53" s="82"/>
      <c r="AM53" s="82"/>
      <c r="AN53" s="82"/>
      <c r="AO53" s="82"/>
      <c r="AP53" s="82"/>
      <c r="AQ53" s="82"/>
      <c r="AR53" s="82"/>
      <c r="AS53" s="82"/>
      <c r="AT53" s="82"/>
      <c r="AU53" s="82"/>
      <c r="AV53" s="82"/>
      <c r="AW53" s="82"/>
      <c r="AX53" s="82"/>
      <c r="AY53" s="82"/>
      <c r="AZ53" s="82"/>
      <c r="BA53" s="82"/>
      <c r="BB53" s="82"/>
      <c r="BC53" s="82"/>
      <c r="BD53" s="82"/>
      <c r="BE53" s="82"/>
      <c r="BF53" s="82"/>
      <c r="BG53" s="82"/>
      <c r="BH53" s="82"/>
      <c r="BI53" s="82"/>
      <c r="BJ53" s="82"/>
      <c r="BK53" s="82"/>
      <c r="BL53" s="82"/>
      <c r="BM53" s="82"/>
      <c r="BN53" s="82"/>
      <c r="BO53" s="82"/>
      <c r="BP53" s="82"/>
      <c r="BQ53" s="82"/>
      <c r="BR53" s="82"/>
      <c r="BS53" s="82"/>
      <c r="BT53" s="82"/>
      <c r="BU53" s="82"/>
      <c r="BV53" s="82"/>
      <c r="BW53" s="82"/>
      <c r="BX53" s="82"/>
      <c r="BY53" s="82"/>
    </row>
    <row r="54" spans="1:77" x14ac:dyDescent="0.2">
      <c r="B54" s="133"/>
      <c r="C54" s="131"/>
      <c r="D54" s="206" t="s">
        <v>4768</v>
      </c>
      <c r="E54" s="206" t="s">
        <v>4769</v>
      </c>
      <c r="F54" s="82"/>
      <c r="G54" s="82"/>
      <c r="H54" s="82"/>
      <c r="I54" s="82"/>
      <c r="J54" s="82"/>
      <c r="K54" s="82"/>
      <c r="L54" s="82"/>
      <c r="M54" s="82"/>
      <c r="N54" s="82"/>
      <c r="O54" s="82"/>
      <c r="P54" s="82"/>
      <c r="Q54" s="82"/>
      <c r="R54" s="82"/>
      <c r="S54" s="82"/>
      <c r="T54" s="82"/>
      <c r="U54" s="82"/>
      <c r="V54" s="82"/>
      <c r="W54" s="82"/>
      <c r="X54" s="82"/>
      <c r="Y54" s="82"/>
      <c r="Z54" s="82"/>
      <c r="AA54" s="82"/>
      <c r="AB54" s="82"/>
      <c r="AC54" s="82"/>
      <c r="AD54" s="82"/>
      <c r="AE54" s="82"/>
      <c r="AF54" s="82"/>
      <c r="AG54" s="82"/>
      <c r="AH54" s="82"/>
      <c r="AI54" s="82"/>
      <c r="AJ54" s="82"/>
      <c r="AK54" s="82"/>
      <c r="AL54" s="82"/>
      <c r="AM54" s="82"/>
      <c r="AN54" s="82"/>
      <c r="AO54" s="82"/>
      <c r="AP54" s="82"/>
      <c r="AQ54" s="82"/>
      <c r="AR54" s="82"/>
      <c r="AS54" s="82"/>
      <c r="AT54" s="82"/>
      <c r="AU54" s="82"/>
      <c r="AV54" s="82"/>
      <c r="AW54" s="82"/>
      <c r="AX54" s="82"/>
      <c r="AY54" s="82"/>
      <c r="AZ54" s="82"/>
      <c r="BA54" s="82"/>
      <c r="BB54" s="82"/>
      <c r="BC54" s="82"/>
      <c r="BD54" s="82"/>
      <c r="BE54" s="82"/>
      <c r="BF54" s="82"/>
      <c r="BG54" s="82"/>
      <c r="BH54" s="82"/>
      <c r="BI54" s="82"/>
      <c r="BJ54" s="82"/>
      <c r="BK54" s="82"/>
      <c r="BL54" s="82"/>
      <c r="BM54" s="82"/>
      <c r="BN54" s="82"/>
      <c r="BO54" s="82"/>
      <c r="BP54" s="82"/>
      <c r="BQ54" s="82"/>
      <c r="BR54" s="82"/>
      <c r="BS54" s="82"/>
      <c r="BT54" s="82"/>
      <c r="BU54" s="82"/>
      <c r="BV54" s="82"/>
      <c r="BW54" s="82"/>
      <c r="BX54" s="82"/>
      <c r="BY54" s="82"/>
    </row>
    <row r="55" spans="1:77" x14ac:dyDescent="0.2">
      <c r="A55" s="130" t="s">
        <v>739</v>
      </c>
      <c r="B55" s="131">
        <v>73960</v>
      </c>
      <c r="C55" s="131">
        <v>83090</v>
      </c>
      <c r="D55" s="206" t="s">
        <v>4770</v>
      </c>
      <c r="E55" s="130" t="s">
        <v>4790</v>
      </c>
      <c r="F55" s="82"/>
      <c r="G55" s="82"/>
      <c r="H55" s="82"/>
      <c r="I55" s="82"/>
      <c r="J55" s="82"/>
      <c r="K55" s="82"/>
      <c r="L55" s="82"/>
      <c r="M55" s="82"/>
      <c r="N55" s="82"/>
      <c r="O55" s="82"/>
      <c r="P55" s="82"/>
      <c r="Q55" s="82"/>
      <c r="R55" s="82"/>
      <c r="S55" s="82"/>
      <c r="T55" s="82"/>
      <c r="U55" s="82"/>
      <c r="V55" s="82"/>
      <c r="W55" s="82"/>
      <c r="X55" s="82"/>
      <c r="Y55" s="82"/>
      <c r="Z55" s="82"/>
      <c r="AA55" s="82"/>
      <c r="AB55" s="82"/>
      <c r="AC55" s="82"/>
      <c r="AD55" s="82"/>
      <c r="AE55" s="82"/>
      <c r="AF55" s="82"/>
      <c r="AG55" s="82"/>
      <c r="AH55" s="82"/>
      <c r="AI55" s="82"/>
      <c r="AJ55" s="82"/>
      <c r="AK55" s="82"/>
      <c r="AL55" s="82"/>
      <c r="AM55" s="82"/>
      <c r="AN55" s="82"/>
      <c r="AO55" s="82"/>
      <c r="AP55" s="82"/>
      <c r="AQ55" s="82"/>
      <c r="AR55" s="82"/>
      <c r="AS55" s="82"/>
      <c r="AT55" s="82"/>
      <c r="AU55" s="82"/>
      <c r="AV55" s="82"/>
      <c r="AW55" s="82"/>
      <c r="AX55" s="82"/>
      <c r="AY55" s="82"/>
      <c r="AZ55" s="82"/>
      <c r="BA55" s="82"/>
      <c r="BB55" s="82"/>
      <c r="BC55" s="82"/>
      <c r="BD55" s="82"/>
      <c r="BE55" s="82"/>
      <c r="BF55" s="82"/>
      <c r="BG55" s="82"/>
      <c r="BH55" s="82"/>
      <c r="BI55" s="82"/>
      <c r="BJ55" s="82"/>
      <c r="BK55" s="82"/>
      <c r="BL55" s="82"/>
      <c r="BM55" s="82"/>
      <c r="BN55" s="82"/>
      <c r="BO55" s="82"/>
      <c r="BP55" s="82"/>
      <c r="BQ55" s="82"/>
      <c r="BR55" s="82"/>
      <c r="BS55" s="82"/>
      <c r="BT55" s="82"/>
      <c r="BU55" s="82"/>
      <c r="BV55" s="82"/>
      <c r="BW55" s="82"/>
      <c r="BX55" s="82"/>
      <c r="BY55" s="82"/>
    </row>
    <row r="56" spans="1:77" x14ac:dyDescent="0.2">
      <c r="B56" s="131"/>
      <c r="C56" s="131"/>
      <c r="D56" s="130" t="s">
        <v>4762</v>
      </c>
      <c r="E56" s="130" t="s">
        <v>4790</v>
      </c>
      <c r="F56" s="82"/>
      <c r="G56" s="82"/>
      <c r="H56" s="82"/>
      <c r="I56" s="82"/>
      <c r="J56" s="82"/>
      <c r="K56" s="82"/>
      <c r="L56" s="82"/>
      <c r="M56" s="82"/>
      <c r="N56" s="82"/>
      <c r="O56" s="82"/>
      <c r="P56" s="82"/>
      <c r="Q56" s="82"/>
      <c r="R56" s="82"/>
      <c r="S56" s="82"/>
      <c r="T56" s="82"/>
      <c r="U56" s="82"/>
      <c r="V56" s="82"/>
      <c r="W56" s="82"/>
      <c r="X56" s="82"/>
      <c r="Y56" s="82"/>
      <c r="Z56" s="82"/>
      <c r="AA56" s="82"/>
      <c r="AB56" s="82"/>
      <c r="AC56" s="82"/>
      <c r="AD56" s="82"/>
      <c r="AE56" s="82"/>
      <c r="AF56" s="82"/>
      <c r="AG56" s="82"/>
      <c r="AH56" s="82"/>
      <c r="AI56" s="82"/>
      <c r="AJ56" s="82"/>
      <c r="AK56" s="82"/>
      <c r="AL56" s="82"/>
      <c r="AM56" s="82"/>
      <c r="AN56" s="82"/>
      <c r="AO56" s="82"/>
      <c r="AP56" s="82"/>
      <c r="AQ56" s="82"/>
      <c r="AR56" s="82"/>
      <c r="AS56" s="82"/>
      <c r="AT56" s="82"/>
      <c r="AU56" s="82"/>
      <c r="AV56" s="82"/>
      <c r="AW56" s="82"/>
      <c r="AX56" s="82"/>
      <c r="AY56" s="82"/>
      <c r="AZ56" s="82"/>
      <c r="BA56" s="82"/>
      <c r="BB56" s="82"/>
      <c r="BC56" s="82"/>
      <c r="BD56" s="82"/>
      <c r="BE56" s="82"/>
      <c r="BF56" s="82"/>
      <c r="BG56" s="82"/>
      <c r="BH56" s="82"/>
      <c r="BI56" s="82"/>
      <c r="BJ56" s="82"/>
      <c r="BK56" s="82"/>
      <c r="BL56" s="82"/>
      <c r="BM56" s="82"/>
      <c r="BN56" s="82"/>
      <c r="BO56" s="82"/>
      <c r="BP56" s="82"/>
      <c r="BQ56" s="82"/>
      <c r="BR56" s="82"/>
      <c r="BS56" s="82"/>
      <c r="BT56" s="82"/>
      <c r="BU56" s="82"/>
      <c r="BV56" s="82"/>
      <c r="BW56" s="82"/>
      <c r="BX56" s="82"/>
      <c r="BY56" s="82"/>
    </row>
    <row r="57" spans="1:77" x14ac:dyDescent="0.2">
      <c r="B57" s="131"/>
      <c r="C57" s="131"/>
      <c r="D57" s="130" t="s">
        <v>4764</v>
      </c>
      <c r="E57" s="130" t="s">
        <v>4790</v>
      </c>
      <c r="F57" s="82"/>
      <c r="G57" s="82"/>
      <c r="H57" s="82"/>
      <c r="I57" s="82"/>
      <c r="J57" s="82"/>
      <c r="K57" s="82"/>
      <c r="L57" s="82"/>
      <c r="M57" s="82"/>
      <c r="N57" s="82"/>
      <c r="O57" s="82"/>
      <c r="P57" s="82"/>
      <c r="Q57" s="82"/>
      <c r="R57" s="82"/>
      <c r="S57" s="82"/>
      <c r="T57" s="82"/>
      <c r="U57" s="82"/>
      <c r="V57" s="82"/>
      <c r="W57" s="82"/>
      <c r="X57" s="82"/>
      <c r="Y57" s="82"/>
      <c r="Z57" s="82"/>
      <c r="AA57" s="82"/>
      <c r="AB57" s="82"/>
      <c r="AC57" s="82"/>
      <c r="AD57" s="82"/>
      <c r="AE57" s="82"/>
      <c r="AF57" s="82"/>
      <c r="AG57" s="82"/>
      <c r="AH57" s="82"/>
      <c r="AI57" s="82"/>
      <c r="AJ57" s="82"/>
      <c r="AK57" s="82"/>
      <c r="AL57" s="82"/>
      <c r="AM57" s="82"/>
      <c r="AN57" s="82"/>
      <c r="AO57" s="82"/>
      <c r="AP57" s="82"/>
      <c r="AQ57" s="82"/>
      <c r="AR57" s="82"/>
      <c r="AS57" s="82"/>
      <c r="AT57" s="82"/>
      <c r="AU57" s="82"/>
      <c r="AV57" s="82"/>
      <c r="AW57" s="82"/>
      <c r="AX57" s="82"/>
      <c r="AY57" s="82"/>
      <c r="AZ57" s="82"/>
      <c r="BA57" s="82"/>
      <c r="BB57" s="82"/>
      <c r="BC57" s="82"/>
      <c r="BD57" s="82"/>
      <c r="BE57" s="82"/>
      <c r="BF57" s="82"/>
      <c r="BG57" s="82"/>
      <c r="BH57" s="82"/>
      <c r="BI57" s="82"/>
      <c r="BJ57" s="82"/>
      <c r="BK57" s="82"/>
      <c r="BL57" s="82"/>
      <c r="BM57" s="82"/>
      <c r="BN57" s="82"/>
      <c r="BO57" s="82"/>
      <c r="BP57" s="82"/>
      <c r="BQ57" s="82"/>
      <c r="BR57" s="82"/>
      <c r="BS57" s="82"/>
      <c r="BT57" s="82"/>
      <c r="BU57" s="82"/>
      <c r="BV57" s="82"/>
      <c r="BW57" s="82"/>
      <c r="BX57" s="82"/>
      <c r="BY57" s="82"/>
    </row>
    <row r="58" spans="1:77" x14ac:dyDescent="0.2">
      <c r="B58" s="131"/>
      <c r="C58" s="131"/>
      <c r="D58" s="130" t="s">
        <v>4766</v>
      </c>
      <c r="E58" s="130" t="s">
        <v>4790</v>
      </c>
      <c r="F58" s="82"/>
      <c r="G58" s="82"/>
      <c r="H58" s="82"/>
      <c r="I58" s="82"/>
      <c r="J58" s="82"/>
      <c r="K58" s="82"/>
      <c r="L58" s="82"/>
      <c r="M58" s="82"/>
      <c r="N58" s="82"/>
      <c r="O58" s="82"/>
      <c r="P58" s="82"/>
      <c r="Q58" s="82"/>
      <c r="R58" s="82"/>
      <c r="S58" s="82"/>
      <c r="T58" s="82"/>
      <c r="U58" s="82"/>
      <c r="V58" s="82"/>
      <c r="W58" s="82"/>
      <c r="X58" s="82"/>
      <c r="Y58" s="82"/>
      <c r="Z58" s="82"/>
      <c r="AA58" s="82"/>
      <c r="AB58" s="82"/>
      <c r="AC58" s="82"/>
      <c r="AD58" s="82"/>
      <c r="AE58" s="82"/>
      <c r="AF58" s="82"/>
      <c r="AG58" s="82"/>
      <c r="AH58" s="82"/>
      <c r="AI58" s="82"/>
      <c r="AJ58" s="82"/>
      <c r="AK58" s="82"/>
      <c r="AL58" s="82"/>
      <c r="AM58" s="82"/>
      <c r="AN58" s="82"/>
      <c r="AO58" s="82"/>
      <c r="AP58" s="82"/>
      <c r="AQ58" s="82"/>
      <c r="AR58" s="82"/>
      <c r="AS58" s="82"/>
      <c r="AT58" s="82"/>
      <c r="AU58" s="82"/>
      <c r="AV58" s="82"/>
      <c r="AW58" s="82"/>
      <c r="AX58" s="82"/>
      <c r="AY58" s="82"/>
      <c r="AZ58" s="82"/>
      <c r="BA58" s="82"/>
      <c r="BB58" s="82"/>
      <c r="BC58" s="82"/>
      <c r="BD58" s="82"/>
      <c r="BE58" s="82"/>
      <c r="BF58" s="82"/>
      <c r="BG58" s="82"/>
      <c r="BH58" s="82"/>
      <c r="BI58" s="82"/>
      <c r="BJ58" s="82"/>
      <c r="BK58" s="82"/>
      <c r="BL58" s="82"/>
      <c r="BM58" s="82"/>
      <c r="BN58" s="82"/>
      <c r="BO58" s="82"/>
      <c r="BP58" s="82"/>
      <c r="BQ58" s="82"/>
      <c r="BR58" s="82"/>
      <c r="BS58" s="82"/>
      <c r="BT58" s="82"/>
      <c r="BU58" s="82"/>
      <c r="BV58" s="82"/>
      <c r="BW58" s="82"/>
      <c r="BX58" s="82"/>
      <c r="BY58" s="82"/>
    </row>
    <row r="59" spans="1:77" x14ac:dyDescent="0.2">
      <c r="B59" s="131"/>
      <c r="C59" s="131"/>
      <c r="D59" s="130" t="s">
        <v>4767</v>
      </c>
      <c r="E59" s="130" t="s">
        <v>4790</v>
      </c>
      <c r="F59" s="82"/>
      <c r="G59" s="82"/>
      <c r="H59" s="82"/>
      <c r="I59" s="82"/>
      <c r="J59" s="82"/>
      <c r="K59" s="82"/>
      <c r="L59" s="82"/>
      <c r="M59" s="82"/>
      <c r="N59" s="82"/>
      <c r="O59" s="82"/>
      <c r="P59" s="82"/>
      <c r="Q59" s="82"/>
      <c r="R59" s="82"/>
      <c r="S59" s="82"/>
      <c r="T59" s="82"/>
      <c r="U59" s="82"/>
      <c r="V59" s="82"/>
      <c r="W59" s="82"/>
      <c r="X59" s="82"/>
      <c r="Y59" s="82"/>
      <c r="Z59" s="82"/>
      <c r="AA59" s="82"/>
      <c r="AB59" s="82"/>
      <c r="AC59" s="82"/>
      <c r="AD59" s="82"/>
      <c r="AE59" s="82"/>
      <c r="AF59" s="82"/>
      <c r="AG59" s="82"/>
      <c r="AH59" s="82"/>
      <c r="AI59" s="82"/>
      <c r="AJ59" s="82"/>
      <c r="AK59" s="82"/>
      <c r="AL59" s="82"/>
      <c r="AM59" s="82"/>
      <c r="AN59" s="82"/>
      <c r="AO59" s="82"/>
      <c r="AP59" s="82"/>
      <c r="AQ59" s="82"/>
      <c r="AR59" s="82"/>
      <c r="AS59" s="82"/>
      <c r="AT59" s="82"/>
      <c r="AU59" s="82"/>
      <c r="AV59" s="82"/>
      <c r="AW59" s="82"/>
      <c r="AX59" s="82"/>
      <c r="AY59" s="82"/>
      <c r="AZ59" s="82"/>
      <c r="BA59" s="82"/>
      <c r="BB59" s="82"/>
      <c r="BC59" s="82"/>
      <c r="BD59" s="82"/>
      <c r="BE59" s="82"/>
      <c r="BF59" s="82"/>
      <c r="BG59" s="82"/>
      <c r="BH59" s="82"/>
      <c r="BI59" s="82"/>
      <c r="BJ59" s="82"/>
      <c r="BK59" s="82"/>
      <c r="BL59" s="82"/>
      <c r="BM59" s="82"/>
      <c r="BN59" s="82"/>
      <c r="BO59" s="82"/>
      <c r="BP59" s="82"/>
      <c r="BQ59" s="82"/>
      <c r="BR59" s="82"/>
      <c r="BS59" s="82"/>
      <c r="BT59" s="82"/>
      <c r="BU59" s="82"/>
      <c r="BV59" s="82"/>
      <c r="BW59" s="82"/>
      <c r="BX59" s="82"/>
      <c r="BY59" s="82"/>
    </row>
    <row r="60" spans="1:77" x14ac:dyDescent="0.2">
      <c r="A60" s="130" t="s">
        <v>865</v>
      </c>
      <c r="B60" s="131">
        <v>237626</v>
      </c>
      <c r="C60" s="131">
        <v>293681</v>
      </c>
      <c r="D60" s="206" t="s">
        <v>4762</v>
      </c>
      <c r="E60" s="206" t="s">
        <v>4765</v>
      </c>
      <c r="F60" s="82"/>
      <c r="G60" s="82"/>
      <c r="H60" s="82"/>
      <c r="I60" s="82"/>
      <c r="J60" s="82"/>
      <c r="K60" s="82"/>
      <c r="L60" s="82"/>
      <c r="M60" s="82"/>
      <c r="N60" s="82"/>
      <c r="O60" s="82"/>
      <c r="P60" s="82"/>
      <c r="Q60" s="82"/>
      <c r="R60" s="82"/>
      <c r="S60" s="82"/>
      <c r="T60" s="82"/>
      <c r="U60" s="82"/>
      <c r="V60" s="82"/>
      <c r="W60" s="82"/>
      <c r="X60" s="82"/>
      <c r="Y60" s="82"/>
      <c r="Z60" s="82"/>
      <c r="AA60" s="82"/>
      <c r="AB60" s="82"/>
      <c r="AC60" s="82"/>
      <c r="AD60" s="82"/>
      <c r="AE60" s="82"/>
      <c r="AF60" s="82"/>
      <c r="AG60" s="82"/>
      <c r="AH60" s="82"/>
      <c r="AI60" s="82"/>
      <c r="AJ60" s="82"/>
      <c r="AK60" s="82"/>
      <c r="AL60" s="82"/>
      <c r="AM60" s="82"/>
      <c r="AN60" s="82"/>
      <c r="AO60" s="82"/>
      <c r="AP60" s="82"/>
      <c r="AQ60" s="82"/>
      <c r="AR60" s="82"/>
      <c r="AS60" s="82"/>
      <c r="AT60" s="82"/>
      <c r="AU60" s="82"/>
      <c r="AV60" s="82"/>
      <c r="AW60" s="82"/>
      <c r="AX60" s="82"/>
      <c r="AY60" s="82"/>
      <c r="AZ60" s="82"/>
      <c r="BA60" s="82"/>
      <c r="BB60" s="82"/>
      <c r="BC60" s="82"/>
      <c r="BD60" s="82"/>
      <c r="BE60" s="82"/>
      <c r="BF60" s="82"/>
      <c r="BG60" s="82"/>
      <c r="BH60" s="82"/>
      <c r="BI60" s="82"/>
      <c r="BJ60" s="82"/>
      <c r="BK60" s="82"/>
      <c r="BL60" s="82"/>
      <c r="BM60" s="82"/>
      <c r="BN60" s="82"/>
      <c r="BO60" s="82"/>
      <c r="BP60" s="82"/>
      <c r="BQ60" s="82"/>
      <c r="BR60" s="82"/>
      <c r="BS60" s="82"/>
      <c r="BT60" s="82"/>
      <c r="BU60" s="82"/>
      <c r="BV60" s="82"/>
      <c r="BW60" s="82"/>
      <c r="BX60" s="82"/>
      <c r="BY60" s="82"/>
    </row>
    <row r="61" spans="1:77" x14ac:dyDescent="0.2">
      <c r="B61" s="131"/>
      <c r="C61" s="131"/>
      <c r="D61" s="206" t="s">
        <v>4764</v>
      </c>
      <c r="E61" s="206" t="s">
        <v>4765</v>
      </c>
      <c r="F61" s="82"/>
      <c r="G61" s="82"/>
      <c r="H61" s="82"/>
      <c r="I61" s="82"/>
      <c r="J61" s="82"/>
      <c r="K61" s="82"/>
      <c r="L61" s="82"/>
      <c r="M61" s="82"/>
      <c r="N61" s="82"/>
      <c r="O61" s="82"/>
      <c r="P61" s="82"/>
      <c r="Q61" s="82"/>
      <c r="R61" s="82"/>
      <c r="S61" s="82"/>
      <c r="T61" s="82"/>
      <c r="U61" s="82"/>
      <c r="V61" s="82"/>
      <c r="W61" s="82"/>
      <c r="X61" s="82"/>
      <c r="Y61" s="82"/>
      <c r="Z61" s="82"/>
      <c r="AA61" s="82"/>
      <c r="AB61" s="82"/>
      <c r="AC61" s="82"/>
      <c r="AD61" s="82"/>
      <c r="AE61" s="82"/>
      <c r="AF61" s="82"/>
      <c r="AG61" s="82"/>
      <c r="AH61" s="82"/>
      <c r="AI61" s="82"/>
      <c r="AJ61" s="82"/>
      <c r="AK61" s="82"/>
      <c r="AL61" s="82"/>
      <c r="AM61" s="82"/>
      <c r="AN61" s="82"/>
      <c r="AO61" s="82"/>
      <c r="AP61" s="82"/>
      <c r="AQ61" s="82"/>
      <c r="AR61" s="82"/>
      <c r="AS61" s="82"/>
      <c r="AT61" s="82"/>
      <c r="AU61" s="82"/>
      <c r="AV61" s="82"/>
      <c r="AW61" s="82"/>
      <c r="AX61" s="82"/>
      <c r="AY61" s="82"/>
      <c r="AZ61" s="82"/>
      <c r="BA61" s="82"/>
      <c r="BB61" s="82"/>
      <c r="BC61" s="82"/>
      <c r="BD61" s="82"/>
      <c r="BE61" s="82"/>
      <c r="BF61" s="82"/>
      <c r="BG61" s="82"/>
      <c r="BH61" s="82"/>
      <c r="BI61" s="82"/>
      <c r="BJ61" s="82"/>
      <c r="BK61" s="82"/>
      <c r="BL61" s="82"/>
      <c r="BM61" s="82"/>
      <c r="BN61" s="82"/>
      <c r="BO61" s="82"/>
      <c r="BP61" s="82"/>
      <c r="BQ61" s="82"/>
      <c r="BR61" s="82"/>
      <c r="BS61" s="82"/>
      <c r="BT61" s="82"/>
      <c r="BU61" s="82"/>
      <c r="BV61" s="82"/>
      <c r="BW61" s="82"/>
      <c r="BX61" s="82"/>
      <c r="BY61" s="82"/>
    </row>
    <row r="62" spans="1:77" x14ac:dyDescent="0.2">
      <c r="B62" s="131"/>
      <c r="C62" s="131"/>
      <c r="D62" s="206" t="s">
        <v>4766</v>
      </c>
      <c r="E62" s="206" t="s">
        <v>4765</v>
      </c>
      <c r="F62" s="82"/>
      <c r="G62" s="82"/>
      <c r="H62" s="82"/>
      <c r="I62" s="82"/>
      <c r="J62" s="82"/>
      <c r="K62" s="82"/>
      <c r="L62" s="82"/>
      <c r="M62" s="82"/>
      <c r="N62" s="82"/>
      <c r="O62" s="82"/>
      <c r="P62" s="82"/>
      <c r="Q62" s="82"/>
      <c r="R62" s="82"/>
      <c r="S62" s="82"/>
      <c r="T62" s="82"/>
      <c r="U62" s="82"/>
      <c r="V62" s="82"/>
      <c r="W62" s="82"/>
      <c r="X62" s="82"/>
      <c r="Y62" s="82"/>
      <c r="Z62" s="82"/>
      <c r="AA62" s="82"/>
      <c r="AB62" s="82"/>
      <c r="AC62" s="82"/>
      <c r="AD62" s="82"/>
      <c r="AE62" s="82"/>
      <c r="AF62" s="82"/>
      <c r="AG62" s="82"/>
      <c r="AH62" s="82"/>
      <c r="AI62" s="82"/>
      <c r="AJ62" s="82"/>
      <c r="AK62" s="82"/>
      <c r="AL62" s="82"/>
      <c r="AM62" s="82"/>
      <c r="AN62" s="82"/>
      <c r="AO62" s="82"/>
      <c r="AP62" s="82"/>
      <c r="AQ62" s="82"/>
      <c r="AR62" s="82"/>
      <c r="AS62" s="82"/>
      <c r="AT62" s="82"/>
      <c r="AU62" s="82"/>
      <c r="AV62" s="82"/>
      <c r="AW62" s="82"/>
      <c r="AX62" s="82"/>
      <c r="AY62" s="82"/>
      <c r="AZ62" s="82"/>
      <c r="BA62" s="82"/>
      <c r="BB62" s="82"/>
      <c r="BC62" s="82"/>
      <c r="BD62" s="82"/>
      <c r="BE62" s="82"/>
      <c r="BF62" s="82"/>
      <c r="BG62" s="82"/>
      <c r="BH62" s="82"/>
      <c r="BI62" s="82"/>
      <c r="BJ62" s="82"/>
      <c r="BK62" s="82"/>
      <c r="BL62" s="82"/>
      <c r="BM62" s="82"/>
      <c r="BN62" s="82"/>
      <c r="BO62" s="82"/>
      <c r="BP62" s="82"/>
      <c r="BQ62" s="82"/>
      <c r="BR62" s="82"/>
      <c r="BS62" s="82"/>
      <c r="BT62" s="82"/>
      <c r="BU62" s="82"/>
      <c r="BV62" s="82"/>
      <c r="BW62" s="82"/>
      <c r="BX62" s="82"/>
      <c r="BY62" s="82"/>
    </row>
    <row r="63" spans="1:77" x14ac:dyDescent="0.2">
      <c r="B63" s="131"/>
      <c r="C63" s="131"/>
      <c r="D63" s="206" t="s">
        <v>4767</v>
      </c>
      <c r="E63" s="206" t="s">
        <v>4765</v>
      </c>
      <c r="F63" s="82"/>
      <c r="G63" s="82"/>
      <c r="H63" s="82"/>
      <c r="I63" s="82"/>
      <c r="J63" s="82"/>
      <c r="K63" s="82"/>
      <c r="L63" s="82"/>
      <c r="M63" s="82"/>
      <c r="N63" s="82"/>
      <c r="O63" s="82"/>
      <c r="P63" s="82"/>
      <c r="Q63" s="82"/>
      <c r="R63" s="82"/>
      <c r="S63" s="82"/>
      <c r="T63" s="82"/>
      <c r="U63" s="82"/>
      <c r="V63" s="82"/>
      <c r="W63" s="82"/>
      <c r="X63" s="82"/>
      <c r="Y63" s="82"/>
      <c r="Z63" s="82"/>
      <c r="AA63" s="82"/>
      <c r="AB63" s="82"/>
      <c r="AC63" s="82"/>
      <c r="AD63" s="82"/>
      <c r="AE63" s="82"/>
      <c r="AF63" s="82"/>
      <c r="AG63" s="82"/>
      <c r="AH63" s="82"/>
      <c r="AI63" s="82"/>
      <c r="AJ63" s="82"/>
      <c r="AK63" s="82"/>
      <c r="AL63" s="82"/>
      <c r="AM63" s="82"/>
      <c r="AN63" s="82"/>
      <c r="AO63" s="82"/>
      <c r="AP63" s="82"/>
      <c r="AQ63" s="82"/>
      <c r="AR63" s="82"/>
      <c r="AS63" s="82"/>
      <c r="AT63" s="82"/>
      <c r="AU63" s="82"/>
      <c r="AV63" s="82"/>
      <c r="AW63" s="82"/>
      <c r="AX63" s="82"/>
      <c r="AY63" s="82"/>
      <c r="AZ63" s="82"/>
      <c r="BA63" s="82"/>
      <c r="BB63" s="82"/>
      <c r="BC63" s="82"/>
      <c r="BD63" s="82"/>
      <c r="BE63" s="82"/>
      <c r="BF63" s="82"/>
      <c r="BG63" s="82"/>
      <c r="BH63" s="82"/>
      <c r="BI63" s="82"/>
      <c r="BJ63" s="82"/>
      <c r="BK63" s="82"/>
      <c r="BL63" s="82"/>
      <c r="BM63" s="82"/>
      <c r="BN63" s="82"/>
      <c r="BO63" s="82"/>
      <c r="BP63" s="82"/>
      <c r="BQ63" s="82"/>
      <c r="BR63" s="82"/>
      <c r="BS63" s="82"/>
      <c r="BT63" s="82"/>
      <c r="BU63" s="82"/>
      <c r="BV63" s="82"/>
      <c r="BW63" s="82"/>
      <c r="BX63" s="82"/>
      <c r="BY63" s="82"/>
    </row>
    <row r="64" spans="1:77" x14ac:dyDescent="0.2">
      <c r="A64" s="130" t="s">
        <v>1199</v>
      </c>
      <c r="B64" s="132">
        <v>98140</v>
      </c>
      <c r="C64" s="131">
        <v>119830</v>
      </c>
      <c r="D64" s="206" t="s">
        <v>4785</v>
      </c>
      <c r="E64" s="206" t="s">
        <v>4765</v>
      </c>
      <c r="F64" s="82"/>
      <c r="G64" s="82"/>
      <c r="H64" s="82"/>
      <c r="I64" s="82"/>
      <c r="J64" s="82"/>
      <c r="K64" s="82"/>
      <c r="L64" s="82"/>
      <c r="M64" s="82"/>
      <c r="N64" s="82"/>
      <c r="O64" s="82"/>
      <c r="P64" s="82"/>
      <c r="Q64" s="82"/>
      <c r="R64" s="82"/>
      <c r="S64" s="82"/>
      <c r="T64" s="82"/>
      <c r="U64" s="82"/>
      <c r="V64" s="82"/>
      <c r="W64" s="82"/>
      <c r="X64" s="82"/>
      <c r="Y64" s="82"/>
      <c r="Z64" s="82"/>
      <c r="AA64" s="82"/>
      <c r="AB64" s="82"/>
      <c r="AC64" s="82"/>
      <c r="AD64" s="82"/>
      <c r="AE64" s="82"/>
      <c r="AF64" s="82"/>
      <c r="AG64" s="82"/>
      <c r="AH64" s="82"/>
      <c r="AI64" s="82"/>
      <c r="AJ64" s="82"/>
      <c r="AK64" s="82"/>
      <c r="AL64" s="82"/>
      <c r="AM64" s="82"/>
      <c r="AN64" s="82"/>
      <c r="AO64" s="82"/>
      <c r="AP64" s="82"/>
      <c r="AQ64" s="82"/>
      <c r="AR64" s="82"/>
      <c r="AS64" s="82"/>
      <c r="AT64" s="82"/>
      <c r="AU64" s="82"/>
      <c r="AV64" s="82"/>
      <c r="AW64" s="82"/>
      <c r="AX64" s="82"/>
      <c r="AY64" s="82"/>
      <c r="AZ64" s="82"/>
      <c r="BA64" s="82"/>
      <c r="BB64" s="82"/>
      <c r="BC64" s="82"/>
      <c r="BD64" s="82"/>
      <c r="BE64" s="82"/>
      <c r="BF64" s="82"/>
      <c r="BG64" s="82"/>
      <c r="BH64" s="82"/>
      <c r="BI64" s="82"/>
      <c r="BJ64" s="82"/>
      <c r="BK64" s="82"/>
      <c r="BL64" s="82"/>
      <c r="BM64" s="82"/>
      <c r="BN64" s="82"/>
      <c r="BO64" s="82"/>
      <c r="BP64" s="82"/>
      <c r="BQ64" s="82"/>
      <c r="BR64" s="82"/>
      <c r="BS64" s="82"/>
      <c r="BT64" s="82"/>
      <c r="BU64" s="82"/>
      <c r="BV64" s="82"/>
      <c r="BW64" s="82"/>
      <c r="BX64" s="82"/>
      <c r="BY64" s="82"/>
    </row>
    <row r="65" spans="1:77" x14ac:dyDescent="0.2">
      <c r="B65" s="132"/>
      <c r="C65" s="131"/>
      <c r="D65" s="206" t="s">
        <v>4762</v>
      </c>
      <c r="E65" s="206" t="s">
        <v>4765</v>
      </c>
      <c r="F65" s="82"/>
      <c r="G65" s="82"/>
      <c r="H65" s="82"/>
      <c r="I65" s="82"/>
      <c r="J65" s="82"/>
      <c r="K65" s="82"/>
      <c r="L65" s="82"/>
      <c r="M65" s="82"/>
      <c r="N65" s="82"/>
      <c r="O65" s="82"/>
      <c r="P65" s="82"/>
      <c r="Q65" s="82"/>
      <c r="R65" s="82"/>
      <c r="S65" s="82"/>
      <c r="T65" s="82"/>
      <c r="U65" s="82"/>
      <c r="V65" s="82"/>
      <c r="W65" s="82"/>
      <c r="X65" s="82"/>
      <c r="Y65" s="82"/>
      <c r="Z65" s="82"/>
      <c r="AA65" s="82"/>
      <c r="AB65" s="82"/>
      <c r="AC65" s="82"/>
      <c r="AD65" s="82"/>
      <c r="AE65" s="82"/>
      <c r="AF65" s="82"/>
      <c r="AG65" s="82"/>
      <c r="AH65" s="82"/>
      <c r="AI65" s="82"/>
      <c r="AJ65" s="82"/>
      <c r="AK65" s="82"/>
      <c r="AL65" s="82"/>
      <c r="AM65" s="82"/>
      <c r="AN65" s="82"/>
      <c r="AO65" s="82"/>
      <c r="AP65" s="82"/>
      <c r="AQ65" s="82"/>
      <c r="AR65" s="82"/>
      <c r="AS65" s="82"/>
      <c r="AT65" s="82"/>
      <c r="AU65" s="82"/>
      <c r="AV65" s="82"/>
      <c r="AW65" s="82"/>
      <c r="AX65" s="82"/>
      <c r="AY65" s="82"/>
      <c r="AZ65" s="82"/>
      <c r="BA65" s="82"/>
      <c r="BB65" s="82"/>
      <c r="BC65" s="82"/>
      <c r="BD65" s="82"/>
      <c r="BE65" s="82"/>
      <c r="BF65" s="82"/>
      <c r="BG65" s="82"/>
      <c r="BH65" s="82"/>
      <c r="BI65" s="82"/>
      <c r="BJ65" s="82"/>
      <c r="BK65" s="82"/>
      <c r="BL65" s="82"/>
      <c r="BM65" s="82"/>
      <c r="BN65" s="82"/>
      <c r="BO65" s="82"/>
      <c r="BP65" s="82"/>
      <c r="BQ65" s="82"/>
      <c r="BR65" s="82"/>
      <c r="BS65" s="82"/>
      <c r="BT65" s="82"/>
      <c r="BU65" s="82"/>
      <c r="BV65" s="82"/>
      <c r="BW65" s="82"/>
      <c r="BX65" s="82"/>
      <c r="BY65" s="82"/>
    </row>
    <row r="66" spans="1:77" x14ac:dyDescent="0.2">
      <c r="B66" s="132"/>
      <c r="C66" s="131"/>
      <c r="D66" s="206" t="s">
        <v>4764</v>
      </c>
      <c r="E66" s="206" t="s">
        <v>4765</v>
      </c>
      <c r="F66" s="82"/>
      <c r="G66" s="82"/>
      <c r="H66" s="82"/>
      <c r="I66" s="82"/>
      <c r="J66" s="82"/>
      <c r="K66" s="82"/>
      <c r="L66" s="82"/>
      <c r="M66" s="82"/>
      <c r="N66" s="82"/>
      <c r="O66" s="82"/>
      <c r="P66" s="82"/>
      <c r="Q66" s="82"/>
      <c r="R66" s="82"/>
      <c r="S66" s="82"/>
      <c r="T66" s="82"/>
      <c r="U66" s="82"/>
      <c r="V66" s="82"/>
      <c r="W66" s="82"/>
      <c r="X66" s="82"/>
      <c r="Y66" s="82"/>
      <c r="Z66" s="82"/>
      <c r="AA66" s="82"/>
      <c r="AB66" s="82"/>
      <c r="AC66" s="82"/>
      <c r="AD66" s="82"/>
      <c r="AE66" s="82"/>
      <c r="AF66" s="82"/>
      <c r="AG66" s="82"/>
      <c r="AH66" s="82"/>
      <c r="AI66" s="82"/>
      <c r="AJ66" s="82"/>
      <c r="AK66" s="82"/>
      <c r="AL66" s="82"/>
      <c r="AM66" s="82"/>
      <c r="AN66" s="82"/>
      <c r="AO66" s="82"/>
      <c r="AP66" s="82"/>
      <c r="AQ66" s="82"/>
      <c r="AR66" s="82"/>
      <c r="AS66" s="82"/>
      <c r="AT66" s="82"/>
      <c r="AU66" s="82"/>
      <c r="AV66" s="82"/>
      <c r="AW66" s="82"/>
      <c r="AX66" s="82"/>
      <c r="AY66" s="82"/>
      <c r="AZ66" s="82"/>
      <c r="BA66" s="82"/>
      <c r="BB66" s="82"/>
      <c r="BC66" s="82"/>
      <c r="BD66" s="82"/>
      <c r="BE66" s="82"/>
      <c r="BF66" s="82"/>
      <c r="BG66" s="82"/>
      <c r="BH66" s="82"/>
      <c r="BI66" s="82"/>
      <c r="BJ66" s="82"/>
      <c r="BK66" s="82"/>
      <c r="BL66" s="82"/>
      <c r="BM66" s="82"/>
      <c r="BN66" s="82"/>
      <c r="BO66" s="82"/>
      <c r="BP66" s="82"/>
      <c r="BQ66" s="82"/>
      <c r="BR66" s="82"/>
      <c r="BS66" s="82"/>
      <c r="BT66" s="82"/>
      <c r="BU66" s="82"/>
      <c r="BV66" s="82"/>
      <c r="BW66" s="82"/>
      <c r="BX66" s="82"/>
      <c r="BY66" s="82"/>
    </row>
    <row r="67" spans="1:77" x14ac:dyDescent="0.2">
      <c r="B67" s="132"/>
      <c r="C67" s="131"/>
      <c r="D67" s="206" t="s">
        <v>4766</v>
      </c>
      <c r="E67" s="206" t="s">
        <v>4765</v>
      </c>
      <c r="F67" s="82"/>
      <c r="G67" s="82"/>
      <c r="H67" s="82"/>
      <c r="I67" s="82"/>
      <c r="J67" s="82"/>
      <c r="K67" s="82"/>
      <c r="L67" s="82"/>
      <c r="M67" s="82"/>
      <c r="N67" s="82"/>
      <c r="O67" s="82"/>
      <c r="P67" s="82"/>
      <c r="Q67" s="82"/>
      <c r="R67" s="82"/>
      <c r="S67" s="82"/>
      <c r="T67" s="82"/>
      <c r="U67" s="82"/>
      <c r="V67" s="82"/>
      <c r="W67" s="82"/>
      <c r="X67" s="82"/>
      <c r="Y67" s="82"/>
      <c r="Z67" s="82"/>
      <c r="AA67" s="82"/>
      <c r="AB67" s="82"/>
      <c r="AC67" s="82"/>
      <c r="AD67" s="82"/>
      <c r="AE67" s="82"/>
      <c r="AF67" s="82"/>
      <c r="AG67" s="82"/>
      <c r="AH67" s="82"/>
      <c r="AI67" s="82"/>
      <c r="AJ67" s="82"/>
      <c r="AK67" s="82"/>
      <c r="AL67" s="82"/>
      <c r="AM67" s="82"/>
      <c r="AN67" s="82"/>
      <c r="AO67" s="82"/>
      <c r="AP67" s="82"/>
      <c r="AQ67" s="82"/>
      <c r="AR67" s="82"/>
      <c r="AS67" s="82"/>
      <c r="AT67" s="82"/>
      <c r="AU67" s="82"/>
      <c r="AV67" s="82"/>
      <c r="AW67" s="82"/>
      <c r="AX67" s="82"/>
      <c r="AY67" s="82"/>
      <c r="AZ67" s="82"/>
      <c r="BA67" s="82"/>
      <c r="BB67" s="82"/>
      <c r="BC67" s="82"/>
      <c r="BD67" s="82"/>
      <c r="BE67" s="82"/>
      <c r="BF67" s="82"/>
      <c r="BG67" s="82"/>
      <c r="BH67" s="82"/>
      <c r="BI67" s="82"/>
      <c r="BJ67" s="82"/>
      <c r="BK67" s="82"/>
      <c r="BL67" s="82"/>
      <c r="BM67" s="82"/>
      <c r="BN67" s="82"/>
      <c r="BO67" s="82"/>
      <c r="BP67" s="82"/>
      <c r="BQ67" s="82"/>
      <c r="BR67" s="82"/>
      <c r="BS67" s="82"/>
      <c r="BT67" s="82"/>
      <c r="BU67" s="82"/>
      <c r="BV67" s="82"/>
      <c r="BW67" s="82"/>
      <c r="BX67" s="82"/>
      <c r="BY67" s="82"/>
    </row>
    <row r="68" spans="1:77" x14ac:dyDescent="0.2">
      <c r="B68" s="132"/>
      <c r="C68" s="131"/>
      <c r="D68" s="206" t="s">
        <v>4767</v>
      </c>
      <c r="E68" s="206" t="s">
        <v>4765</v>
      </c>
      <c r="F68" s="82"/>
      <c r="G68" s="82"/>
      <c r="H68" s="82"/>
      <c r="I68" s="82"/>
      <c r="J68" s="82"/>
      <c r="K68" s="82"/>
      <c r="L68" s="82"/>
      <c r="M68" s="82"/>
      <c r="N68" s="82"/>
      <c r="O68" s="82"/>
      <c r="P68" s="82"/>
      <c r="Q68" s="82"/>
      <c r="R68" s="82"/>
      <c r="S68" s="82"/>
      <c r="T68" s="82"/>
      <c r="U68" s="82"/>
      <c r="V68" s="82"/>
      <c r="W68" s="82"/>
      <c r="X68" s="82"/>
      <c r="Y68" s="82"/>
      <c r="Z68" s="82"/>
      <c r="AA68" s="82"/>
      <c r="AB68" s="82"/>
      <c r="AC68" s="82"/>
      <c r="AD68" s="82"/>
      <c r="AE68" s="82"/>
      <c r="AF68" s="82"/>
      <c r="AG68" s="82"/>
      <c r="AH68" s="82"/>
      <c r="AI68" s="82"/>
      <c r="AJ68" s="82"/>
      <c r="AK68" s="82"/>
      <c r="AL68" s="82"/>
      <c r="AM68" s="82"/>
      <c r="AN68" s="82"/>
      <c r="AO68" s="82"/>
      <c r="AP68" s="82"/>
      <c r="AQ68" s="82"/>
      <c r="AR68" s="82"/>
      <c r="AS68" s="82"/>
      <c r="AT68" s="82"/>
      <c r="AU68" s="82"/>
      <c r="AV68" s="82"/>
      <c r="AW68" s="82"/>
      <c r="AX68" s="82"/>
      <c r="AY68" s="82"/>
      <c r="AZ68" s="82"/>
      <c r="BA68" s="82"/>
      <c r="BB68" s="82"/>
      <c r="BC68" s="82"/>
      <c r="BD68" s="82"/>
      <c r="BE68" s="82"/>
      <c r="BF68" s="82"/>
      <c r="BG68" s="82"/>
      <c r="BH68" s="82"/>
      <c r="BI68" s="82"/>
      <c r="BJ68" s="82"/>
      <c r="BK68" s="82"/>
      <c r="BL68" s="82"/>
      <c r="BM68" s="82"/>
      <c r="BN68" s="82"/>
      <c r="BO68" s="82"/>
      <c r="BP68" s="82"/>
      <c r="BQ68" s="82"/>
      <c r="BR68" s="82"/>
      <c r="BS68" s="82"/>
      <c r="BT68" s="82"/>
      <c r="BU68" s="82"/>
      <c r="BV68" s="82"/>
      <c r="BW68" s="82"/>
      <c r="BX68" s="82"/>
      <c r="BY68" s="82"/>
    </row>
    <row r="69" spans="1:77" x14ac:dyDescent="0.2">
      <c r="B69" s="132"/>
      <c r="C69" s="131"/>
      <c r="D69" s="206" t="s">
        <v>4779</v>
      </c>
      <c r="E69" s="206" t="s">
        <v>4765</v>
      </c>
      <c r="F69" s="82"/>
      <c r="G69" s="82"/>
      <c r="H69" s="82"/>
      <c r="I69" s="82"/>
      <c r="J69" s="82"/>
      <c r="K69" s="82"/>
      <c r="L69" s="82"/>
      <c r="M69" s="82"/>
      <c r="N69" s="82"/>
      <c r="O69" s="82"/>
      <c r="P69" s="82"/>
      <c r="Q69" s="82"/>
      <c r="R69" s="82"/>
      <c r="S69" s="82"/>
      <c r="T69" s="82"/>
      <c r="U69" s="82"/>
      <c r="V69" s="82"/>
      <c r="W69" s="82"/>
      <c r="X69" s="82"/>
      <c r="Y69" s="82"/>
      <c r="Z69" s="82"/>
      <c r="AA69" s="82"/>
      <c r="AB69" s="82"/>
      <c r="AC69" s="82"/>
      <c r="AD69" s="82"/>
      <c r="AE69" s="82"/>
      <c r="AF69" s="82"/>
      <c r="AG69" s="82"/>
      <c r="AH69" s="82"/>
      <c r="AI69" s="82"/>
      <c r="AJ69" s="82"/>
      <c r="AK69" s="82"/>
      <c r="AL69" s="82"/>
      <c r="AM69" s="82"/>
      <c r="AN69" s="82"/>
      <c r="AO69" s="82"/>
      <c r="AP69" s="82"/>
      <c r="AQ69" s="82"/>
      <c r="AR69" s="82"/>
      <c r="AS69" s="82"/>
      <c r="AT69" s="82"/>
      <c r="AU69" s="82"/>
      <c r="AV69" s="82"/>
      <c r="AW69" s="82"/>
      <c r="AX69" s="82"/>
      <c r="AY69" s="82"/>
      <c r="AZ69" s="82"/>
      <c r="BA69" s="82"/>
      <c r="BB69" s="82"/>
      <c r="BC69" s="82"/>
      <c r="BD69" s="82"/>
      <c r="BE69" s="82"/>
      <c r="BF69" s="82"/>
      <c r="BG69" s="82"/>
      <c r="BH69" s="82"/>
      <c r="BI69" s="82"/>
      <c r="BJ69" s="82"/>
      <c r="BK69" s="82"/>
      <c r="BL69" s="82"/>
      <c r="BM69" s="82"/>
      <c r="BN69" s="82"/>
      <c r="BO69" s="82"/>
      <c r="BP69" s="82"/>
      <c r="BQ69" s="82"/>
      <c r="BR69" s="82"/>
      <c r="BS69" s="82"/>
      <c r="BT69" s="82"/>
      <c r="BU69" s="82"/>
      <c r="BV69" s="82"/>
      <c r="BW69" s="82"/>
      <c r="BX69" s="82"/>
      <c r="BY69" s="82"/>
    </row>
    <row r="70" spans="1:77" x14ac:dyDescent="0.2">
      <c r="B70" s="132"/>
      <c r="C70" s="131"/>
      <c r="D70" s="206" t="s">
        <v>4768</v>
      </c>
      <c r="E70" s="206" t="s">
        <v>4769</v>
      </c>
      <c r="F70" s="82"/>
      <c r="G70" s="82"/>
      <c r="H70" s="82"/>
      <c r="I70" s="82"/>
      <c r="J70" s="82"/>
      <c r="K70" s="82"/>
      <c r="L70" s="82"/>
      <c r="M70" s="82"/>
      <c r="N70" s="82"/>
      <c r="O70" s="82"/>
      <c r="P70" s="82"/>
      <c r="Q70" s="82"/>
      <c r="R70" s="82"/>
      <c r="S70" s="82"/>
      <c r="T70" s="82"/>
      <c r="U70" s="82"/>
      <c r="V70" s="82"/>
      <c r="W70" s="82"/>
      <c r="X70" s="82"/>
      <c r="Y70" s="82"/>
      <c r="Z70" s="82"/>
      <c r="AA70" s="82"/>
      <c r="AB70" s="82"/>
      <c r="AC70" s="82"/>
      <c r="AD70" s="82"/>
      <c r="AE70" s="82"/>
      <c r="AF70" s="82"/>
      <c r="AG70" s="82"/>
      <c r="AH70" s="82"/>
      <c r="AI70" s="82"/>
      <c r="AJ70" s="82"/>
      <c r="AK70" s="82"/>
      <c r="AL70" s="82"/>
      <c r="AM70" s="82"/>
      <c r="AN70" s="82"/>
      <c r="AO70" s="82"/>
      <c r="AP70" s="82"/>
      <c r="AQ70" s="82"/>
      <c r="AR70" s="82"/>
      <c r="AS70" s="82"/>
      <c r="AT70" s="82"/>
      <c r="AU70" s="82"/>
      <c r="AV70" s="82"/>
      <c r="AW70" s="82"/>
      <c r="AX70" s="82"/>
      <c r="AY70" s="82"/>
      <c r="AZ70" s="82"/>
      <c r="BA70" s="82"/>
      <c r="BB70" s="82"/>
      <c r="BC70" s="82"/>
      <c r="BD70" s="82"/>
      <c r="BE70" s="82"/>
      <c r="BF70" s="82"/>
      <c r="BG70" s="82"/>
      <c r="BH70" s="82"/>
      <c r="BI70" s="82"/>
      <c r="BJ70" s="82"/>
      <c r="BK70" s="82"/>
      <c r="BL70" s="82"/>
      <c r="BM70" s="82"/>
      <c r="BN70" s="82"/>
      <c r="BO70" s="82"/>
      <c r="BP70" s="82"/>
      <c r="BQ70" s="82"/>
      <c r="BR70" s="82"/>
      <c r="BS70" s="82"/>
      <c r="BT70" s="82"/>
      <c r="BU70" s="82"/>
      <c r="BV70" s="82"/>
      <c r="BW70" s="82"/>
      <c r="BX70" s="82"/>
      <c r="BY70" s="82"/>
    </row>
    <row r="71" spans="1:77" x14ac:dyDescent="0.2">
      <c r="A71" s="130" t="s">
        <v>1200</v>
      </c>
      <c r="B71" s="131">
        <v>4876</v>
      </c>
      <c r="C71" s="131">
        <v>5479</v>
      </c>
      <c r="D71" s="206" t="s">
        <v>4762</v>
      </c>
      <c r="E71" s="130" t="s">
        <v>4775</v>
      </c>
      <c r="F71" s="82"/>
      <c r="G71" s="82"/>
      <c r="H71" s="82"/>
      <c r="I71" s="82"/>
      <c r="J71" s="82"/>
      <c r="K71" s="82"/>
      <c r="L71" s="82"/>
      <c r="M71" s="82"/>
      <c r="N71" s="82"/>
      <c r="O71" s="82"/>
      <c r="P71" s="82"/>
      <c r="Q71" s="82"/>
      <c r="R71" s="82"/>
      <c r="S71" s="82"/>
      <c r="T71" s="82"/>
      <c r="U71" s="82"/>
      <c r="V71" s="82"/>
      <c r="W71" s="82"/>
      <c r="X71" s="82"/>
      <c r="Y71" s="82"/>
      <c r="Z71" s="82"/>
      <c r="AA71" s="82"/>
      <c r="AB71" s="82"/>
      <c r="AC71" s="82"/>
      <c r="AD71" s="82"/>
      <c r="AE71" s="82"/>
      <c r="AF71" s="82"/>
      <c r="AG71" s="82"/>
      <c r="AH71" s="82"/>
      <c r="AI71" s="82"/>
      <c r="AJ71" s="82"/>
      <c r="AK71" s="82"/>
      <c r="AL71" s="82"/>
      <c r="AM71" s="82"/>
      <c r="AN71" s="82"/>
      <c r="AO71" s="82"/>
      <c r="AP71" s="82"/>
      <c r="AQ71" s="82"/>
      <c r="AR71" s="82"/>
      <c r="AS71" s="82"/>
      <c r="AT71" s="82"/>
      <c r="AU71" s="82"/>
      <c r="AV71" s="82"/>
      <c r="AW71" s="82"/>
      <c r="AX71" s="82"/>
      <c r="AY71" s="82"/>
      <c r="AZ71" s="82"/>
      <c r="BA71" s="82"/>
      <c r="BB71" s="82"/>
      <c r="BC71" s="82"/>
      <c r="BD71" s="82"/>
      <c r="BE71" s="82"/>
      <c r="BF71" s="82"/>
      <c r="BG71" s="82"/>
      <c r="BH71" s="82"/>
      <c r="BI71" s="82"/>
      <c r="BJ71" s="82"/>
      <c r="BK71" s="82"/>
      <c r="BL71" s="82"/>
      <c r="BM71" s="82"/>
      <c r="BN71" s="82"/>
      <c r="BO71" s="82"/>
      <c r="BP71" s="82"/>
      <c r="BQ71" s="82"/>
      <c r="BR71" s="82"/>
      <c r="BS71" s="82"/>
      <c r="BT71" s="82"/>
      <c r="BU71" s="82"/>
      <c r="BV71" s="82"/>
      <c r="BW71" s="82"/>
      <c r="BX71" s="82"/>
      <c r="BY71" s="82"/>
    </row>
    <row r="72" spans="1:77" x14ac:dyDescent="0.2">
      <c r="B72" s="131"/>
      <c r="C72" s="131"/>
      <c r="D72" s="206" t="s">
        <v>4764</v>
      </c>
      <c r="E72" s="130" t="s">
        <v>4775</v>
      </c>
      <c r="F72" s="82"/>
      <c r="G72" s="82"/>
      <c r="H72" s="82"/>
      <c r="I72" s="82"/>
      <c r="J72" s="82"/>
      <c r="K72" s="82"/>
      <c r="L72" s="82"/>
      <c r="M72" s="82"/>
      <c r="N72" s="82"/>
      <c r="O72" s="82"/>
      <c r="P72" s="82"/>
      <c r="Q72" s="82"/>
      <c r="R72" s="82"/>
      <c r="S72" s="82"/>
      <c r="T72" s="82"/>
      <c r="U72" s="82"/>
      <c r="V72" s="82"/>
      <c r="W72" s="82"/>
      <c r="X72" s="82"/>
      <c r="Y72" s="82"/>
      <c r="Z72" s="82"/>
      <c r="AA72" s="82"/>
      <c r="AB72" s="82"/>
      <c r="AC72" s="82"/>
      <c r="AD72" s="82"/>
      <c r="AE72" s="82"/>
      <c r="AF72" s="82"/>
      <c r="AG72" s="82"/>
      <c r="AH72" s="82"/>
      <c r="AI72" s="82"/>
      <c r="AJ72" s="82"/>
      <c r="AK72" s="82"/>
      <c r="AL72" s="82"/>
      <c r="AM72" s="82"/>
      <c r="AN72" s="82"/>
      <c r="AO72" s="82"/>
      <c r="AP72" s="82"/>
      <c r="AQ72" s="82"/>
      <c r="AR72" s="82"/>
      <c r="AS72" s="82"/>
      <c r="AT72" s="82"/>
      <c r="AU72" s="82"/>
      <c r="AV72" s="82"/>
      <c r="AW72" s="82"/>
      <c r="AX72" s="82"/>
      <c r="AY72" s="82"/>
      <c r="AZ72" s="82"/>
      <c r="BA72" s="82"/>
      <c r="BB72" s="82"/>
      <c r="BC72" s="82"/>
      <c r="BD72" s="82"/>
      <c r="BE72" s="82"/>
      <c r="BF72" s="82"/>
      <c r="BG72" s="82"/>
      <c r="BH72" s="82"/>
      <c r="BI72" s="82"/>
      <c r="BJ72" s="82"/>
      <c r="BK72" s="82"/>
      <c r="BL72" s="82"/>
      <c r="BM72" s="82"/>
      <c r="BN72" s="82"/>
      <c r="BO72" s="82"/>
      <c r="BP72" s="82"/>
      <c r="BQ72" s="82"/>
      <c r="BR72" s="82"/>
      <c r="BS72" s="82"/>
      <c r="BT72" s="82"/>
      <c r="BU72" s="82"/>
      <c r="BV72" s="82"/>
      <c r="BW72" s="82"/>
      <c r="BX72" s="82"/>
      <c r="BY72" s="82"/>
    </row>
    <row r="73" spans="1:77" x14ac:dyDescent="0.2">
      <c r="A73" s="130" t="s">
        <v>740</v>
      </c>
      <c r="B73" s="131">
        <v>31518</v>
      </c>
      <c r="C73" s="131">
        <v>38061</v>
      </c>
      <c r="D73" s="206" t="s">
        <v>4785</v>
      </c>
      <c r="E73" s="130" t="s">
        <v>4765</v>
      </c>
      <c r="F73" s="82"/>
      <c r="G73" s="82"/>
      <c r="H73" s="82"/>
      <c r="I73" s="82"/>
      <c r="J73" s="82"/>
      <c r="K73" s="82"/>
      <c r="L73" s="82"/>
      <c r="M73" s="82"/>
      <c r="N73" s="82"/>
      <c r="O73" s="82"/>
      <c r="P73" s="82"/>
      <c r="Q73" s="82"/>
      <c r="R73" s="82"/>
      <c r="S73" s="82"/>
      <c r="T73" s="82"/>
      <c r="U73" s="82"/>
      <c r="V73" s="82"/>
      <c r="W73" s="82"/>
      <c r="X73" s="82"/>
      <c r="Y73" s="82"/>
      <c r="Z73" s="82"/>
      <c r="AA73" s="82"/>
      <c r="AB73" s="82"/>
      <c r="AC73" s="82"/>
      <c r="AD73" s="82"/>
      <c r="AE73" s="82"/>
      <c r="AF73" s="82"/>
      <c r="AG73" s="82"/>
      <c r="AH73" s="82"/>
      <c r="AI73" s="82"/>
      <c r="AJ73" s="82"/>
      <c r="AK73" s="82"/>
      <c r="AL73" s="82"/>
      <c r="AM73" s="82"/>
      <c r="AN73" s="82"/>
      <c r="AO73" s="82"/>
      <c r="AP73" s="82"/>
      <c r="AQ73" s="82"/>
      <c r="AR73" s="82"/>
      <c r="AS73" s="82"/>
      <c r="AT73" s="82"/>
      <c r="AU73" s="82"/>
      <c r="AV73" s="82"/>
      <c r="AW73" s="82"/>
      <c r="AX73" s="82"/>
      <c r="AY73" s="82"/>
      <c r="AZ73" s="82"/>
      <c r="BA73" s="82"/>
      <c r="BB73" s="82"/>
      <c r="BC73" s="82"/>
      <c r="BD73" s="82"/>
      <c r="BE73" s="82"/>
      <c r="BF73" s="82"/>
      <c r="BG73" s="82"/>
      <c r="BH73" s="82"/>
      <c r="BI73" s="82"/>
      <c r="BJ73" s="82"/>
      <c r="BK73" s="82"/>
      <c r="BL73" s="82"/>
      <c r="BM73" s="82"/>
      <c r="BN73" s="82"/>
      <c r="BO73" s="82"/>
      <c r="BP73" s="82"/>
      <c r="BQ73" s="82"/>
      <c r="BR73" s="82"/>
      <c r="BS73" s="82"/>
      <c r="BT73" s="82"/>
      <c r="BU73" s="82"/>
      <c r="BV73" s="82"/>
      <c r="BW73" s="82"/>
      <c r="BX73" s="82"/>
      <c r="BY73" s="82"/>
    </row>
    <row r="74" spans="1:77" x14ac:dyDescent="0.2">
      <c r="B74" s="131"/>
      <c r="C74" s="131"/>
      <c r="D74" s="206" t="s">
        <v>4762</v>
      </c>
      <c r="E74" s="130" t="s">
        <v>4765</v>
      </c>
      <c r="F74" s="82"/>
      <c r="G74" s="82"/>
      <c r="H74" s="82"/>
      <c r="I74" s="82"/>
      <c r="J74" s="82"/>
      <c r="K74" s="82"/>
      <c r="L74" s="82"/>
      <c r="M74" s="82"/>
      <c r="N74" s="82"/>
      <c r="O74" s="82"/>
      <c r="P74" s="82"/>
      <c r="Q74" s="82"/>
      <c r="R74" s="82"/>
      <c r="S74" s="82"/>
      <c r="T74" s="82"/>
      <c r="U74" s="82"/>
      <c r="V74" s="82"/>
      <c r="W74" s="82"/>
      <c r="X74" s="82"/>
      <c r="Y74" s="82"/>
      <c r="Z74" s="82"/>
      <c r="AA74" s="82"/>
      <c r="AB74" s="82"/>
      <c r="AC74" s="82"/>
      <c r="AD74" s="82"/>
      <c r="AE74" s="82"/>
      <c r="AF74" s="82"/>
      <c r="AG74" s="82"/>
      <c r="AH74" s="82"/>
      <c r="AI74" s="82"/>
      <c r="AJ74" s="82"/>
      <c r="AK74" s="82"/>
      <c r="AL74" s="82"/>
      <c r="AM74" s="82"/>
      <c r="AN74" s="82"/>
      <c r="AO74" s="82"/>
      <c r="AP74" s="82"/>
      <c r="AQ74" s="82"/>
      <c r="AR74" s="82"/>
      <c r="AS74" s="82"/>
      <c r="AT74" s="82"/>
      <c r="AU74" s="82"/>
      <c r="AV74" s="82"/>
      <c r="AW74" s="82"/>
      <c r="AX74" s="82"/>
      <c r="AY74" s="82"/>
      <c r="AZ74" s="82"/>
      <c r="BA74" s="82"/>
      <c r="BB74" s="82"/>
      <c r="BC74" s="82"/>
      <c r="BD74" s="82"/>
      <c r="BE74" s="82"/>
      <c r="BF74" s="82"/>
      <c r="BG74" s="82"/>
      <c r="BH74" s="82"/>
      <c r="BI74" s="82"/>
      <c r="BJ74" s="82"/>
      <c r="BK74" s="82"/>
      <c r="BL74" s="82"/>
      <c r="BM74" s="82"/>
      <c r="BN74" s="82"/>
      <c r="BO74" s="82"/>
      <c r="BP74" s="82"/>
      <c r="BQ74" s="82"/>
      <c r="BR74" s="82"/>
      <c r="BS74" s="82"/>
      <c r="BT74" s="82"/>
      <c r="BU74" s="82"/>
      <c r="BV74" s="82"/>
      <c r="BW74" s="82"/>
      <c r="BX74" s="82"/>
      <c r="BY74" s="82"/>
    </row>
    <row r="75" spans="1:77" x14ac:dyDescent="0.2">
      <c r="B75" s="131"/>
      <c r="C75" s="131"/>
      <c r="D75" s="206" t="s">
        <v>4764</v>
      </c>
      <c r="E75" s="130" t="s">
        <v>4765</v>
      </c>
      <c r="F75" s="82"/>
      <c r="G75" s="82"/>
      <c r="H75" s="82"/>
      <c r="I75" s="82"/>
      <c r="J75" s="82"/>
      <c r="K75" s="82"/>
      <c r="L75" s="82"/>
      <c r="M75" s="82"/>
      <c r="N75" s="82"/>
      <c r="O75" s="82"/>
      <c r="P75" s="82"/>
      <c r="Q75" s="82"/>
      <c r="R75" s="82"/>
      <c r="S75" s="82"/>
      <c r="T75" s="82"/>
      <c r="U75" s="82"/>
      <c r="V75" s="82"/>
      <c r="W75" s="82"/>
      <c r="X75" s="82"/>
      <c r="Y75" s="82"/>
      <c r="Z75" s="82"/>
      <c r="AA75" s="82"/>
      <c r="AB75" s="82"/>
      <c r="AC75" s="82"/>
      <c r="AD75" s="82"/>
      <c r="AE75" s="82"/>
      <c r="AF75" s="82"/>
      <c r="AG75" s="82"/>
      <c r="AH75" s="82"/>
      <c r="AI75" s="82"/>
      <c r="AJ75" s="82"/>
      <c r="AK75" s="82"/>
      <c r="AL75" s="82"/>
      <c r="AM75" s="82"/>
      <c r="AN75" s="82"/>
      <c r="AO75" s="82"/>
      <c r="AP75" s="82"/>
      <c r="AQ75" s="82"/>
      <c r="AR75" s="82"/>
      <c r="AS75" s="82"/>
      <c r="AT75" s="82"/>
      <c r="AU75" s="82"/>
      <c r="AV75" s="82"/>
      <c r="AW75" s="82"/>
      <c r="AX75" s="82"/>
      <c r="AY75" s="82"/>
      <c r="AZ75" s="82"/>
      <c r="BA75" s="82"/>
      <c r="BB75" s="82"/>
      <c r="BC75" s="82"/>
      <c r="BD75" s="82"/>
      <c r="BE75" s="82"/>
      <c r="BF75" s="82"/>
      <c r="BG75" s="82"/>
      <c r="BH75" s="82"/>
      <c r="BI75" s="82"/>
      <c r="BJ75" s="82"/>
      <c r="BK75" s="82"/>
      <c r="BL75" s="82"/>
      <c r="BM75" s="82"/>
      <c r="BN75" s="82"/>
      <c r="BO75" s="82"/>
      <c r="BP75" s="82"/>
      <c r="BQ75" s="82"/>
      <c r="BR75" s="82"/>
      <c r="BS75" s="82"/>
      <c r="BT75" s="82"/>
      <c r="BU75" s="82"/>
      <c r="BV75" s="82"/>
      <c r="BW75" s="82"/>
      <c r="BX75" s="82"/>
      <c r="BY75" s="82"/>
    </row>
    <row r="76" spans="1:77" x14ac:dyDescent="0.2">
      <c r="B76" s="131"/>
      <c r="C76" s="131"/>
      <c r="D76" s="206" t="s">
        <v>4766</v>
      </c>
      <c r="E76" s="206" t="s">
        <v>4774</v>
      </c>
      <c r="F76" s="82"/>
      <c r="G76" s="82"/>
      <c r="H76" s="82"/>
      <c r="I76" s="82"/>
      <c r="J76" s="82"/>
      <c r="K76" s="82"/>
      <c r="L76" s="82"/>
      <c r="M76" s="82"/>
      <c r="N76" s="82"/>
      <c r="O76" s="82"/>
      <c r="P76" s="82"/>
      <c r="Q76" s="82"/>
      <c r="R76" s="82"/>
      <c r="S76" s="82"/>
      <c r="T76" s="82"/>
      <c r="U76" s="82"/>
      <c r="V76" s="82"/>
      <c r="W76" s="82"/>
      <c r="X76" s="82"/>
      <c r="Y76" s="82"/>
      <c r="Z76" s="82"/>
      <c r="AA76" s="82"/>
      <c r="AB76" s="82"/>
      <c r="AC76" s="82"/>
      <c r="AD76" s="82"/>
      <c r="AE76" s="82"/>
      <c r="AF76" s="82"/>
      <c r="AG76" s="82"/>
      <c r="AH76" s="82"/>
      <c r="AI76" s="82"/>
      <c r="AJ76" s="82"/>
      <c r="AK76" s="82"/>
      <c r="AL76" s="82"/>
      <c r="AM76" s="82"/>
      <c r="AN76" s="82"/>
      <c r="AO76" s="82"/>
      <c r="AP76" s="82"/>
      <c r="AQ76" s="82"/>
      <c r="AR76" s="82"/>
      <c r="AS76" s="82"/>
      <c r="AT76" s="82"/>
      <c r="AU76" s="82"/>
      <c r="AV76" s="82"/>
      <c r="AW76" s="82"/>
      <c r="AX76" s="82"/>
      <c r="AY76" s="82"/>
      <c r="AZ76" s="82"/>
      <c r="BA76" s="82"/>
      <c r="BB76" s="82"/>
      <c r="BC76" s="82"/>
      <c r="BD76" s="82"/>
      <c r="BE76" s="82"/>
      <c r="BF76" s="82"/>
      <c r="BG76" s="82"/>
      <c r="BH76" s="82"/>
      <c r="BI76" s="82"/>
      <c r="BJ76" s="82"/>
      <c r="BK76" s="82"/>
      <c r="BL76" s="82"/>
      <c r="BM76" s="82"/>
      <c r="BN76" s="82"/>
      <c r="BO76" s="82"/>
      <c r="BP76" s="82"/>
      <c r="BQ76" s="82"/>
      <c r="BR76" s="82"/>
      <c r="BS76" s="82"/>
      <c r="BT76" s="82"/>
      <c r="BU76" s="82"/>
      <c r="BV76" s="82"/>
      <c r="BW76" s="82"/>
      <c r="BX76" s="82"/>
      <c r="BY76" s="82"/>
    </row>
    <row r="77" spans="1:77" x14ac:dyDescent="0.2">
      <c r="B77" s="131"/>
      <c r="C77" s="131"/>
      <c r="D77" s="206" t="s">
        <v>4768</v>
      </c>
      <c r="E77" s="206" t="s">
        <v>4769</v>
      </c>
      <c r="F77" s="82"/>
      <c r="G77" s="82"/>
      <c r="H77" s="82"/>
      <c r="I77" s="82"/>
      <c r="J77" s="82"/>
      <c r="K77" s="82"/>
      <c r="L77" s="82"/>
      <c r="M77" s="82"/>
      <c r="N77" s="82"/>
      <c r="O77" s="82"/>
      <c r="P77" s="82"/>
      <c r="Q77" s="82"/>
      <c r="R77" s="82"/>
      <c r="S77" s="82"/>
      <c r="T77" s="82"/>
      <c r="U77" s="82"/>
      <c r="V77" s="82"/>
      <c r="W77" s="82"/>
      <c r="X77" s="82"/>
      <c r="Y77" s="82"/>
      <c r="Z77" s="82"/>
      <c r="AA77" s="82"/>
      <c r="AB77" s="82"/>
      <c r="AC77" s="82"/>
      <c r="AD77" s="82"/>
      <c r="AE77" s="82"/>
      <c r="AF77" s="82"/>
      <c r="AG77" s="82"/>
      <c r="AH77" s="82"/>
      <c r="AI77" s="82"/>
      <c r="AJ77" s="82"/>
      <c r="AK77" s="82"/>
      <c r="AL77" s="82"/>
      <c r="AM77" s="82"/>
      <c r="AN77" s="82"/>
      <c r="AO77" s="82"/>
      <c r="AP77" s="82"/>
      <c r="AQ77" s="82"/>
      <c r="AR77" s="82"/>
      <c r="AS77" s="82"/>
      <c r="AT77" s="82"/>
      <c r="AU77" s="82"/>
      <c r="AV77" s="82"/>
      <c r="AW77" s="82"/>
      <c r="AX77" s="82"/>
      <c r="AY77" s="82"/>
      <c r="AZ77" s="82"/>
      <c r="BA77" s="82"/>
      <c r="BB77" s="82"/>
      <c r="BC77" s="82"/>
      <c r="BD77" s="82"/>
      <c r="BE77" s="82"/>
      <c r="BF77" s="82"/>
      <c r="BG77" s="82"/>
      <c r="BH77" s="82"/>
      <c r="BI77" s="82"/>
      <c r="BJ77" s="82"/>
      <c r="BK77" s="82"/>
      <c r="BL77" s="82"/>
      <c r="BM77" s="82"/>
      <c r="BN77" s="82"/>
      <c r="BO77" s="82"/>
      <c r="BP77" s="82"/>
      <c r="BQ77" s="82"/>
      <c r="BR77" s="82"/>
      <c r="BS77" s="82"/>
      <c r="BT77" s="82"/>
      <c r="BU77" s="82"/>
      <c r="BV77" s="82"/>
      <c r="BW77" s="82"/>
      <c r="BX77" s="82"/>
      <c r="BY77" s="82"/>
    </row>
    <row r="78" spans="1:77" x14ac:dyDescent="0.2">
      <c r="A78" s="130" t="s">
        <v>1201</v>
      </c>
      <c r="B78" s="131">
        <v>15306</v>
      </c>
      <c r="C78" s="131">
        <v>12561</v>
      </c>
      <c r="D78" s="131"/>
      <c r="E78" s="131"/>
      <c r="F78" s="82"/>
      <c r="G78" s="82"/>
      <c r="H78" s="82"/>
      <c r="I78" s="82"/>
      <c r="J78" s="82"/>
      <c r="K78" s="82"/>
      <c r="L78" s="82"/>
      <c r="M78" s="82"/>
      <c r="N78" s="82"/>
      <c r="O78" s="82"/>
      <c r="P78" s="82"/>
      <c r="Q78" s="82"/>
      <c r="R78" s="82"/>
      <c r="S78" s="82"/>
      <c r="T78" s="82"/>
      <c r="U78" s="82"/>
      <c r="V78" s="82"/>
      <c r="W78" s="82"/>
      <c r="X78" s="82"/>
      <c r="Y78" s="82"/>
      <c r="Z78" s="82"/>
      <c r="AA78" s="82"/>
      <c r="AB78" s="82"/>
      <c r="AC78" s="82"/>
      <c r="AD78" s="82"/>
      <c r="AE78" s="82"/>
      <c r="AF78" s="82"/>
      <c r="AG78" s="82"/>
      <c r="AH78" s="82"/>
      <c r="AI78" s="82"/>
      <c r="AJ78" s="82"/>
      <c r="AK78" s="82"/>
      <c r="AL78" s="82"/>
      <c r="AM78" s="82"/>
      <c r="AN78" s="82"/>
      <c r="AO78" s="82"/>
      <c r="AP78" s="82"/>
      <c r="AQ78" s="82"/>
      <c r="AR78" s="82"/>
      <c r="AS78" s="82"/>
      <c r="AT78" s="82"/>
      <c r="AU78" s="82"/>
      <c r="AV78" s="82"/>
      <c r="AW78" s="82"/>
      <c r="AX78" s="82"/>
      <c r="AY78" s="82"/>
      <c r="AZ78" s="82"/>
      <c r="BA78" s="82"/>
      <c r="BB78" s="82"/>
      <c r="BC78" s="82"/>
      <c r="BD78" s="82"/>
      <c r="BE78" s="82"/>
      <c r="BF78" s="82"/>
      <c r="BG78" s="82"/>
      <c r="BH78" s="82"/>
      <c r="BI78" s="82"/>
      <c r="BJ78" s="82"/>
      <c r="BK78" s="82"/>
      <c r="BL78" s="82"/>
      <c r="BM78" s="82"/>
      <c r="BN78" s="82"/>
      <c r="BO78" s="82"/>
      <c r="BP78" s="82"/>
      <c r="BQ78" s="82"/>
      <c r="BR78" s="82"/>
      <c r="BS78" s="82"/>
      <c r="BT78" s="82"/>
      <c r="BU78" s="82"/>
      <c r="BV78" s="82"/>
      <c r="BW78" s="82"/>
      <c r="BX78" s="82"/>
      <c r="BY78" s="82"/>
    </row>
    <row r="79" spans="1:77" x14ac:dyDescent="0.2">
      <c r="A79" s="130" t="s">
        <v>1202</v>
      </c>
      <c r="B79" s="131">
        <v>105301</v>
      </c>
      <c r="C79" s="131">
        <v>108162</v>
      </c>
      <c r="D79" s="131"/>
      <c r="E79" s="131"/>
      <c r="F79" s="82"/>
      <c r="G79" s="82"/>
      <c r="H79" s="82"/>
      <c r="I79" s="82"/>
      <c r="J79" s="82"/>
      <c r="K79" s="82"/>
      <c r="L79" s="82"/>
      <c r="M79" s="82"/>
      <c r="N79" s="82"/>
      <c r="O79" s="82"/>
      <c r="P79" s="82"/>
      <c r="Q79" s="82"/>
      <c r="R79" s="82"/>
      <c r="S79" s="82"/>
      <c r="T79" s="82"/>
      <c r="U79" s="82"/>
      <c r="V79" s="82"/>
      <c r="W79" s="82"/>
      <c r="X79" s="82"/>
      <c r="Y79" s="82"/>
      <c r="Z79" s="82"/>
      <c r="AA79" s="82"/>
      <c r="AB79" s="82"/>
      <c r="AC79" s="82"/>
      <c r="AD79" s="82"/>
      <c r="AE79" s="82"/>
      <c r="AF79" s="82"/>
      <c r="AG79" s="82"/>
      <c r="AH79" s="82"/>
      <c r="AI79" s="82"/>
      <c r="AJ79" s="82"/>
      <c r="AK79" s="82"/>
      <c r="AL79" s="82"/>
      <c r="AM79" s="82"/>
      <c r="AN79" s="82"/>
      <c r="AO79" s="82"/>
      <c r="AP79" s="82"/>
      <c r="AQ79" s="82"/>
      <c r="AR79" s="82"/>
      <c r="AS79" s="82"/>
      <c r="AT79" s="82"/>
      <c r="AU79" s="82"/>
      <c r="AV79" s="82"/>
      <c r="AW79" s="82"/>
      <c r="AX79" s="82"/>
      <c r="AY79" s="82"/>
      <c r="AZ79" s="82"/>
      <c r="BA79" s="82"/>
      <c r="BB79" s="82"/>
      <c r="BC79" s="82"/>
      <c r="BD79" s="82"/>
      <c r="BE79" s="82"/>
      <c r="BF79" s="82"/>
      <c r="BG79" s="82"/>
      <c r="BH79" s="82"/>
      <c r="BI79" s="82"/>
      <c r="BJ79" s="82"/>
      <c r="BK79" s="82"/>
      <c r="BL79" s="82"/>
      <c r="BM79" s="82"/>
      <c r="BN79" s="82"/>
      <c r="BO79" s="82"/>
      <c r="BP79" s="82"/>
      <c r="BQ79" s="82"/>
      <c r="BR79" s="82"/>
      <c r="BS79" s="82"/>
      <c r="BT79" s="82"/>
      <c r="BU79" s="82"/>
      <c r="BV79" s="82"/>
      <c r="BW79" s="82"/>
      <c r="BX79" s="82"/>
      <c r="BY79" s="82"/>
    </row>
    <row r="80" spans="1:77" x14ac:dyDescent="0.2">
      <c r="A80" s="130" t="s">
        <v>1203</v>
      </c>
      <c r="B80" s="131">
        <v>36829</v>
      </c>
      <c r="C80" s="131">
        <v>38542</v>
      </c>
      <c r="D80" s="130" t="s">
        <v>4762</v>
      </c>
      <c r="E80" s="130" t="s">
        <v>4775</v>
      </c>
      <c r="F80" s="82"/>
      <c r="G80" s="82"/>
      <c r="H80" s="82"/>
      <c r="I80" s="82"/>
      <c r="J80" s="82"/>
      <c r="K80" s="82"/>
      <c r="L80" s="82"/>
      <c r="M80" s="82"/>
      <c r="N80" s="82"/>
      <c r="O80" s="82"/>
      <c r="P80" s="82"/>
      <c r="Q80" s="82"/>
      <c r="R80" s="82"/>
      <c r="S80" s="82"/>
      <c r="T80" s="82"/>
      <c r="U80" s="82"/>
      <c r="V80" s="82"/>
      <c r="W80" s="82"/>
      <c r="X80" s="82"/>
      <c r="Y80" s="82"/>
      <c r="Z80" s="82"/>
      <c r="AA80" s="82"/>
      <c r="AB80" s="82"/>
      <c r="AC80" s="82"/>
      <c r="AD80" s="82"/>
      <c r="AE80" s="82"/>
      <c r="AF80" s="82"/>
      <c r="AG80" s="82"/>
      <c r="AH80" s="82"/>
      <c r="AI80" s="82"/>
      <c r="AJ80" s="82"/>
      <c r="AK80" s="82"/>
      <c r="AL80" s="82"/>
      <c r="AM80" s="82"/>
      <c r="AN80" s="82"/>
      <c r="AO80" s="82"/>
      <c r="AP80" s="82"/>
      <c r="AQ80" s="82"/>
      <c r="AR80" s="82"/>
      <c r="AS80" s="82"/>
      <c r="AT80" s="82"/>
      <c r="AU80" s="82"/>
      <c r="AV80" s="82"/>
      <c r="AW80" s="82"/>
      <c r="AX80" s="82"/>
      <c r="AY80" s="82"/>
      <c r="AZ80" s="82"/>
      <c r="BA80" s="82"/>
      <c r="BB80" s="82"/>
      <c r="BC80" s="82"/>
      <c r="BD80" s="82"/>
      <c r="BE80" s="82"/>
      <c r="BF80" s="82"/>
      <c r="BG80" s="82"/>
      <c r="BH80" s="82"/>
      <c r="BI80" s="82"/>
      <c r="BJ80" s="82"/>
      <c r="BK80" s="82"/>
      <c r="BL80" s="82"/>
      <c r="BM80" s="82"/>
      <c r="BN80" s="82"/>
      <c r="BO80" s="82"/>
      <c r="BP80" s="82"/>
      <c r="BQ80" s="82"/>
      <c r="BR80" s="82"/>
      <c r="BS80" s="82"/>
      <c r="BT80" s="82"/>
      <c r="BU80" s="82"/>
      <c r="BV80" s="82"/>
      <c r="BW80" s="82"/>
      <c r="BX80" s="82"/>
      <c r="BY80" s="82"/>
    </row>
    <row r="81" spans="1:77" x14ac:dyDescent="0.2">
      <c r="A81" s="130" t="s">
        <v>1204</v>
      </c>
      <c r="B81" s="132">
        <v>13946</v>
      </c>
      <c r="C81" s="131">
        <v>15041</v>
      </c>
      <c r="D81" s="130" t="s">
        <v>4782</v>
      </c>
      <c r="E81" s="206" t="s">
        <v>4765</v>
      </c>
      <c r="F81" s="82"/>
      <c r="G81" s="82"/>
      <c r="H81" s="82"/>
      <c r="I81" s="82"/>
      <c r="J81" s="82"/>
      <c r="K81" s="82"/>
      <c r="L81" s="82"/>
      <c r="M81" s="82"/>
      <c r="N81" s="82"/>
      <c r="O81" s="82"/>
      <c r="P81" s="82"/>
      <c r="Q81" s="82"/>
      <c r="R81" s="82"/>
      <c r="S81" s="82"/>
      <c r="T81" s="82"/>
      <c r="U81" s="82"/>
      <c r="V81" s="82"/>
      <c r="W81" s="82"/>
      <c r="X81" s="82"/>
      <c r="Y81" s="82"/>
      <c r="Z81" s="82"/>
      <c r="AA81" s="82"/>
      <c r="AB81" s="82"/>
      <c r="AC81" s="82"/>
      <c r="AD81" s="82"/>
      <c r="AE81" s="82"/>
      <c r="AF81" s="82"/>
      <c r="AG81" s="82"/>
      <c r="AH81" s="82"/>
      <c r="AI81" s="82"/>
      <c r="AJ81" s="82"/>
      <c r="AK81" s="82"/>
      <c r="AL81" s="82"/>
      <c r="AM81" s="82"/>
      <c r="AN81" s="82"/>
      <c r="AO81" s="82"/>
      <c r="AP81" s="82"/>
      <c r="AQ81" s="82"/>
      <c r="AR81" s="82"/>
      <c r="AS81" s="82"/>
      <c r="AT81" s="82"/>
      <c r="AU81" s="82"/>
      <c r="AV81" s="82"/>
      <c r="AW81" s="82"/>
      <c r="AX81" s="82"/>
      <c r="AY81" s="82"/>
      <c r="AZ81" s="82"/>
      <c r="BA81" s="82"/>
      <c r="BB81" s="82"/>
      <c r="BC81" s="82"/>
      <c r="BD81" s="82"/>
      <c r="BE81" s="82"/>
      <c r="BF81" s="82"/>
      <c r="BG81" s="82"/>
      <c r="BH81" s="82"/>
      <c r="BI81" s="82"/>
      <c r="BJ81" s="82"/>
      <c r="BK81" s="82"/>
      <c r="BL81" s="82"/>
      <c r="BM81" s="82"/>
      <c r="BN81" s="82"/>
      <c r="BO81" s="82"/>
      <c r="BP81" s="82"/>
      <c r="BQ81" s="82"/>
      <c r="BR81" s="82"/>
      <c r="BS81" s="82"/>
      <c r="BT81" s="82"/>
      <c r="BU81" s="82"/>
      <c r="BV81" s="82"/>
      <c r="BW81" s="82"/>
      <c r="BX81" s="82"/>
      <c r="BY81" s="82"/>
    </row>
    <row r="82" spans="1:77" x14ac:dyDescent="0.2">
      <c r="B82" s="132"/>
      <c r="C82" s="131"/>
      <c r="D82" s="130" t="s">
        <v>4786</v>
      </c>
      <c r="E82" s="206" t="s">
        <v>4765</v>
      </c>
      <c r="F82" s="82"/>
      <c r="G82" s="82"/>
      <c r="H82" s="82"/>
      <c r="I82" s="82"/>
      <c r="J82" s="82"/>
      <c r="K82" s="82"/>
      <c r="L82" s="82"/>
      <c r="M82" s="82"/>
      <c r="N82" s="82"/>
      <c r="O82" s="82"/>
      <c r="P82" s="82"/>
      <c r="Q82" s="82"/>
      <c r="R82" s="82"/>
      <c r="S82" s="82"/>
      <c r="T82" s="82"/>
      <c r="U82" s="82"/>
      <c r="V82" s="82"/>
      <c r="W82" s="82"/>
      <c r="X82" s="82"/>
      <c r="Y82" s="82"/>
      <c r="Z82" s="82"/>
      <c r="AA82" s="82"/>
      <c r="AB82" s="82"/>
      <c r="AC82" s="82"/>
      <c r="AD82" s="82"/>
      <c r="AE82" s="82"/>
      <c r="AF82" s="82"/>
      <c r="AG82" s="82"/>
      <c r="AH82" s="82"/>
      <c r="AI82" s="82"/>
      <c r="AJ82" s="82"/>
      <c r="AK82" s="82"/>
      <c r="AL82" s="82"/>
      <c r="AM82" s="82"/>
      <c r="AN82" s="82"/>
      <c r="AO82" s="82"/>
      <c r="AP82" s="82"/>
      <c r="AQ82" s="82"/>
      <c r="AR82" s="82"/>
      <c r="AS82" s="82"/>
      <c r="AT82" s="82"/>
      <c r="AU82" s="82"/>
      <c r="AV82" s="82"/>
      <c r="AW82" s="82"/>
      <c r="AX82" s="82"/>
      <c r="AY82" s="82"/>
      <c r="AZ82" s="82"/>
      <c r="BA82" s="82"/>
      <c r="BB82" s="82"/>
      <c r="BC82" s="82"/>
      <c r="BD82" s="82"/>
      <c r="BE82" s="82"/>
      <c r="BF82" s="82"/>
      <c r="BG82" s="82"/>
      <c r="BH82" s="82"/>
      <c r="BI82" s="82"/>
      <c r="BJ82" s="82"/>
      <c r="BK82" s="82"/>
      <c r="BL82" s="82"/>
      <c r="BM82" s="82"/>
      <c r="BN82" s="82"/>
      <c r="BO82" s="82"/>
      <c r="BP82" s="82"/>
      <c r="BQ82" s="82"/>
      <c r="BR82" s="82"/>
      <c r="BS82" s="82"/>
      <c r="BT82" s="82"/>
      <c r="BU82" s="82"/>
      <c r="BV82" s="82"/>
      <c r="BW82" s="82"/>
      <c r="BX82" s="82"/>
      <c r="BY82" s="82"/>
    </row>
    <row r="83" spans="1:77" x14ac:dyDescent="0.2">
      <c r="A83" s="130" t="s">
        <v>1205</v>
      </c>
      <c r="B83" s="131">
        <v>15907</v>
      </c>
      <c r="C83" s="131">
        <v>18992</v>
      </c>
      <c r="D83" s="130" t="s">
        <v>4782</v>
      </c>
      <c r="E83" s="130" t="s">
        <v>4763</v>
      </c>
      <c r="F83" s="82"/>
      <c r="G83" s="82"/>
      <c r="H83" s="82"/>
      <c r="I83" s="82"/>
      <c r="J83" s="82"/>
      <c r="K83" s="82"/>
      <c r="L83" s="82"/>
      <c r="M83" s="82"/>
      <c r="N83" s="82"/>
      <c r="O83" s="82"/>
      <c r="P83" s="82"/>
      <c r="Q83" s="82"/>
      <c r="R83" s="82"/>
      <c r="S83" s="82"/>
      <c r="T83" s="82"/>
      <c r="U83" s="82"/>
      <c r="V83" s="82"/>
      <c r="W83" s="82"/>
      <c r="X83" s="82"/>
      <c r="Y83" s="82"/>
      <c r="Z83" s="82"/>
      <c r="AA83" s="82"/>
      <c r="AB83" s="82"/>
      <c r="AC83" s="82"/>
      <c r="AD83" s="82"/>
      <c r="AE83" s="82"/>
      <c r="AF83" s="82"/>
      <c r="AG83" s="82"/>
      <c r="AH83" s="82"/>
      <c r="AI83" s="82"/>
      <c r="AJ83" s="82"/>
      <c r="AK83" s="82"/>
      <c r="AL83" s="82"/>
      <c r="AM83" s="82"/>
      <c r="AN83" s="82"/>
      <c r="AO83" s="82"/>
      <c r="AP83" s="82"/>
      <c r="AQ83" s="82"/>
      <c r="AR83" s="82"/>
      <c r="AS83" s="82"/>
      <c r="AT83" s="82"/>
      <c r="AU83" s="82"/>
      <c r="AV83" s="82"/>
      <c r="AW83" s="82"/>
      <c r="AX83" s="82"/>
      <c r="AY83" s="82"/>
      <c r="AZ83" s="82"/>
      <c r="BA83" s="82"/>
      <c r="BB83" s="82"/>
      <c r="BC83" s="82"/>
      <c r="BD83" s="82"/>
      <c r="BE83" s="82"/>
      <c r="BF83" s="82"/>
      <c r="BG83" s="82"/>
      <c r="BH83" s="82"/>
      <c r="BI83" s="82"/>
      <c r="BJ83" s="82"/>
      <c r="BK83" s="82"/>
      <c r="BL83" s="82"/>
      <c r="BM83" s="82"/>
      <c r="BN83" s="82"/>
      <c r="BO83" s="82"/>
      <c r="BP83" s="82"/>
      <c r="BQ83" s="82"/>
      <c r="BR83" s="82"/>
      <c r="BS83" s="82"/>
      <c r="BT83" s="82"/>
      <c r="BU83" s="82"/>
      <c r="BV83" s="82"/>
      <c r="BW83" s="82"/>
      <c r="BX83" s="82"/>
      <c r="BY83" s="82"/>
    </row>
    <row r="84" spans="1:77" x14ac:dyDescent="0.2">
      <c r="B84" s="131"/>
      <c r="C84" s="131"/>
      <c r="D84" s="130" t="s">
        <v>4786</v>
      </c>
      <c r="E84" s="130" t="s">
        <v>4763</v>
      </c>
      <c r="F84" s="82"/>
      <c r="G84" s="82"/>
      <c r="H84" s="82"/>
      <c r="I84" s="82"/>
      <c r="J84" s="82"/>
      <c r="K84" s="82"/>
      <c r="L84" s="82"/>
      <c r="M84" s="82"/>
      <c r="N84" s="82"/>
      <c r="O84" s="82"/>
      <c r="P84" s="82"/>
      <c r="Q84" s="82"/>
      <c r="R84" s="82"/>
      <c r="S84" s="82"/>
      <c r="T84" s="82"/>
      <c r="U84" s="82"/>
      <c r="V84" s="82"/>
      <c r="W84" s="82"/>
      <c r="X84" s="82"/>
      <c r="Y84" s="82"/>
      <c r="Z84" s="82"/>
      <c r="AA84" s="82"/>
      <c r="AB84" s="82"/>
      <c r="AC84" s="82"/>
      <c r="AD84" s="82"/>
      <c r="AE84" s="82"/>
      <c r="AF84" s="82"/>
      <c r="AG84" s="82"/>
      <c r="AH84" s="82"/>
      <c r="AI84" s="82"/>
      <c r="AJ84" s="82"/>
      <c r="AK84" s="82"/>
      <c r="AL84" s="82"/>
      <c r="AM84" s="82"/>
      <c r="AN84" s="82"/>
      <c r="AO84" s="82"/>
      <c r="AP84" s="82"/>
      <c r="AQ84" s="82"/>
      <c r="AR84" s="82"/>
      <c r="AS84" s="82"/>
      <c r="AT84" s="82"/>
      <c r="AU84" s="82"/>
      <c r="AV84" s="82"/>
      <c r="AW84" s="82"/>
      <c r="AX84" s="82"/>
      <c r="AY84" s="82"/>
      <c r="AZ84" s="82"/>
      <c r="BA84" s="82"/>
      <c r="BB84" s="82"/>
      <c r="BC84" s="82"/>
      <c r="BD84" s="82"/>
      <c r="BE84" s="82"/>
      <c r="BF84" s="82"/>
      <c r="BG84" s="82"/>
      <c r="BH84" s="82"/>
      <c r="BI84" s="82"/>
      <c r="BJ84" s="82"/>
      <c r="BK84" s="82"/>
      <c r="BL84" s="82"/>
      <c r="BM84" s="82"/>
      <c r="BN84" s="82"/>
      <c r="BO84" s="82"/>
      <c r="BP84" s="82"/>
      <c r="BQ84" s="82"/>
      <c r="BR84" s="82"/>
      <c r="BS84" s="82"/>
      <c r="BT84" s="82"/>
      <c r="BU84" s="82"/>
      <c r="BV84" s="82"/>
      <c r="BW84" s="82"/>
      <c r="BX84" s="82"/>
      <c r="BY84" s="82"/>
    </row>
    <row r="85" spans="1:77" x14ac:dyDescent="0.2">
      <c r="B85" s="131"/>
      <c r="C85" s="131"/>
      <c r="D85" s="130" t="s">
        <v>4787</v>
      </c>
      <c r="E85" s="206" t="s">
        <v>4788</v>
      </c>
      <c r="F85" s="82"/>
      <c r="G85" s="82"/>
      <c r="H85" s="82"/>
      <c r="I85" s="82"/>
      <c r="J85" s="82"/>
      <c r="K85" s="82"/>
      <c r="L85" s="82"/>
      <c r="M85" s="82"/>
      <c r="N85" s="82"/>
      <c r="O85" s="82"/>
      <c r="P85" s="82"/>
      <c r="Q85" s="82"/>
      <c r="R85" s="82"/>
      <c r="S85" s="82"/>
      <c r="T85" s="82"/>
      <c r="U85" s="82"/>
      <c r="V85" s="82"/>
      <c r="W85" s="82"/>
      <c r="X85" s="82"/>
      <c r="Y85" s="82"/>
      <c r="Z85" s="82"/>
      <c r="AA85" s="82"/>
      <c r="AB85" s="82"/>
      <c r="AC85" s="82"/>
      <c r="AD85" s="82"/>
      <c r="AE85" s="82"/>
      <c r="AF85" s="82"/>
      <c r="AG85" s="82"/>
      <c r="AH85" s="82"/>
      <c r="AI85" s="82"/>
      <c r="AJ85" s="82"/>
      <c r="AK85" s="82"/>
      <c r="AL85" s="82"/>
      <c r="AM85" s="82"/>
      <c r="AN85" s="82"/>
      <c r="AO85" s="82"/>
      <c r="AP85" s="82"/>
      <c r="AQ85" s="82"/>
      <c r="AR85" s="82"/>
      <c r="AS85" s="82"/>
      <c r="AT85" s="82"/>
      <c r="AU85" s="82"/>
      <c r="AV85" s="82"/>
      <c r="AW85" s="82"/>
      <c r="AX85" s="82"/>
      <c r="AY85" s="82"/>
      <c r="AZ85" s="82"/>
      <c r="BA85" s="82"/>
      <c r="BB85" s="82"/>
      <c r="BC85" s="82"/>
      <c r="BD85" s="82"/>
      <c r="BE85" s="82"/>
      <c r="BF85" s="82"/>
      <c r="BG85" s="82"/>
      <c r="BH85" s="82"/>
      <c r="BI85" s="82"/>
      <c r="BJ85" s="82"/>
      <c r="BK85" s="82"/>
      <c r="BL85" s="82"/>
      <c r="BM85" s="82"/>
      <c r="BN85" s="82"/>
      <c r="BO85" s="82"/>
      <c r="BP85" s="82"/>
      <c r="BQ85" s="82"/>
      <c r="BR85" s="82"/>
      <c r="BS85" s="82"/>
      <c r="BT85" s="82"/>
      <c r="BU85" s="82"/>
      <c r="BV85" s="82"/>
      <c r="BW85" s="82"/>
      <c r="BX85" s="82"/>
      <c r="BY85" s="82"/>
    </row>
    <row r="86" spans="1:77" x14ac:dyDescent="0.2">
      <c r="A86" s="130" t="s">
        <v>1212</v>
      </c>
      <c r="B86" s="131">
        <v>101709</v>
      </c>
      <c r="C86" s="131">
        <v>113941</v>
      </c>
      <c r="D86" s="130" t="s">
        <v>4762</v>
      </c>
      <c r="E86" s="130" t="s">
        <v>4789</v>
      </c>
      <c r="F86" s="82"/>
      <c r="G86" s="82"/>
      <c r="H86" s="82"/>
      <c r="I86" s="82"/>
      <c r="J86" s="82"/>
      <c r="K86" s="82"/>
      <c r="L86" s="82"/>
      <c r="M86" s="82"/>
      <c r="N86" s="82"/>
      <c r="O86" s="82"/>
      <c r="P86" s="82"/>
      <c r="Q86" s="82"/>
      <c r="R86" s="82"/>
      <c r="S86" s="82"/>
      <c r="T86" s="82"/>
      <c r="U86" s="82"/>
      <c r="V86" s="82"/>
      <c r="W86" s="82"/>
      <c r="X86" s="82"/>
      <c r="Y86" s="82"/>
      <c r="Z86" s="82"/>
      <c r="AA86" s="82"/>
      <c r="AB86" s="82"/>
      <c r="AC86" s="82"/>
      <c r="AD86" s="82"/>
      <c r="AE86" s="82"/>
      <c r="AF86" s="82"/>
      <c r="AG86" s="82"/>
      <c r="AH86" s="82"/>
      <c r="AI86" s="82"/>
      <c r="AJ86" s="82"/>
      <c r="AK86" s="82"/>
      <c r="AL86" s="82"/>
      <c r="AM86" s="82"/>
      <c r="AN86" s="82"/>
      <c r="AO86" s="82"/>
      <c r="AP86" s="82"/>
      <c r="AQ86" s="82"/>
      <c r="AR86" s="82"/>
      <c r="AS86" s="82"/>
      <c r="AT86" s="82"/>
      <c r="AU86" s="82"/>
      <c r="AV86" s="82"/>
      <c r="AW86" s="82"/>
      <c r="AX86" s="82"/>
      <c r="AY86" s="82"/>
      <c r="AZ86" s="82"/>
      <c r="BA86" s="82"/>
      <c r="BB86" s="82"/>
      <c r="BC86" s="82"/>
      <c r="BD86" s="82"/>
      <c r="BE86" s="82"/>
      <c r="BF86" s="82"/>
      <c r="BG86" s="82"/>
      <c r="BH86" s="82"/>
      <c r="BI86" s="82"/>
      <c r="BJ86" s="82"/>
      <c r="BK86" s="82"/>
      <c r="BL86" s="82"/>
      <c r="BM86" s="82"/>
      <c r="BN86" s="82"/>
      <c r="BO86" s="82"/>
      <c r="BP86" s="82"/>
      <c r="BQ86" s="82"/>
      <c r="BR86" s="82"/>
      <c r="BS86" s="82"/>
      <c r="BT86" s="82"/>
      <c r="BU86" s="82"/>
      <c r="BV86" s="82"/>
      <c r="BW86" s="82"/>
      <c r="BX86" s="82"/>
      <c r="BY86" s="82"/>
    </row>
    <row r="87" spans="1:77" x14ac:dyDescent="0.2">
      <c r="B87" s="131"/>
      <c r="C87" s="131"/>
      <c r="D87" s="130" t="s">
        <v>4764</v>
      </c>
      <c r="E87" s="130" t="s">
        <v>4789</v>
      </c>
      <c r="F87" s="82"/>
      <c r="G87" s="82"/>
      <c r="H87" s="82"/>
      <c r="I87" s="82"/>
      <c r="J87" s="82"/>
      <c r="K87" s="82"/>
      <c r="L87" s="82"/>
      <c r="M87" s="82"/>
      <c r="N87" s="82"/>
      <c r="O87" s="82"/>
      <c r="P87" s="82"/>
      <c r="Q87" s="82"/>
      <c r="R87" s="82"/>
      <c r="S87" s="82"/>
      <c r="T87" s="82"/>
      <c r="U87" s="82"/>
      <c r="V87" s="82"/>
      <c r="W87" s="82"/>
      <c r="X87" s="82"/>
      <c r="Y87" s="82"/>
      <c r="Z87" s="82"/>
      <c r="AA87" s="82"/>
      <c r="AB87" s="82"/>
      <c r="AC87" s="82"/>
      <c r="AD87" s="82"/>
      <c r="AE87" s="82"/>
      <c r="AF87" s="82"/>
      <c r="AG87" s="82"/>
      <c r="AH87" s="82"/>
      <c r="AI87" s="82"/>
      <c r="AJ87" s="82"/>
      <c r="AK87" s="82"/>
      <c r="AL87" s="82"/>
      <c r="AM87" s="82"/>
      <c r="AN87" s="82"/>
      <c r="AO87" s="82"/>
      <c r="AP87" s="82"/>
      <c r="AQ87" s="82"/>
      <c r="AR87" s="82"/>
      <c r="AS87" s="82"/>
      <c r="AT87" s="82"/>
      <c r="AU87" s="82"/>
      <c r="AV87" s="82"/>
      <c r="AW87" s="82"/>
      <c r="AX87" s="82"/>
      <c r="AY87" s="82"/>
      <c r="AZ87" s="82"/>
      <c r="BA87" s="82"/>
      <c r="BB87" s="82"/>
      <c r="BC87" s="82"/>
      <c r="BD87" s="82"/>
      <c r="BE87" s="82"/>
      <c r="BF87" s="82"/>
      <c r="BG87" s="82"/>
      <c r="BH87" s="82"/>
      <c r="BI87" s="82"/>
      <c r="BJ87" s="82"/>
      <c r="BK87" s="82"/>
      <c r="BL87" s="82"/>
      <c r="BM87" s="82"/>
      <c r="BN87" s="82"/>
      <c r="BO87" s="82"/>
      <c r="BP87" s="82"/>
      <c r="BQ87" s="82"/>
      <c r="BR87" s="82"/>
      <c r="BS87" s="82"/>
      <c r="BT87" s="82"/>
      <c r="BU87" s="82"/>
      <c r="BV87" s="82"/>
      <c r="BW87" s="82"/>
      <c r="BX87" s="82"/>
      <c r="BY87" s="82"/>
    </row>
    <row r="88" spans="1:77" x14ac:dyDescent="0.2">
      <c r="A88" s="130" t="s">
        <v>1206</v>
      </c>
      <c r="B88" s="131">
        <v>57110</v>
      </c>
      <c r="C88" s="131">
        <v>90632</v>
      </c>
      <c r="D88" s="206" t="s">
        <v>4762</v>
      </c>
      <c r="E88" s="130" t="s">
        <v>4775</v>
      </c>
      <c r="F88" s="82"/>
      <c r="G88" s="82"/>
      <c r="H88" s="82"/>
      <c r="I88" s="82"/>
      <c r="J88" s="82"/>
      <c r="K88" s="82"/>
      <c r="L88" s="82"/>
      <c r="M88" s="82"/>
      <c r="N88" s="82"/>
      <c r="O88" s="82"/>
      <c r="P88" s="82"/>
      <c r="Q88" s="82"/>
      <c r="R88" s="82"/>
      <c r="S88" s="82"/>
      <c r="T88" s="82"/>
      <c r="U88" s="82"/>
      <c r="V88" s="82"/>
      <c r="W88" s="82"/>
      <c r="X88" s="82"/>
      <c r="Y88" s="82"/>
      <c r="Z88" s="82"/>
      <c r="AA88" s="82"/>
      <c r="AB88" s="82"/>
      <c r="AC88" s="82"/>
      <c r="AD88" s="82"/>
      <c r="AE88" s="82"/>
      <c r="AF88" s="82"/>
      <c r="AG88" s="82"/>
      <c r="AH88" s="82"/>
      <c r="AI88" s="82"/>
      <c r="AJ88" s="82"/>
      <c r="AK88" s="82"/>
      <c r="AL88" s="82"/>
      <c r="AM88" s="82"/>
      <c r="AN88" s="82"/>
      <c r="AO88" s="82"/>
      <c r="AP88" s="82"/>
      <c r="AQ88" s="82"/>
      <c r="AR88" s="82"/>
      <c r="AS88" s="82"/>
      <c r="AT88" s="82"/>
      <c r="AU88" s="82"/>
      <c r="AV88" s="82"/>
      <c r="AW88" s="82"/>
      <c r="AX88" s="82"/>
      <c r="AY88" s="82"/>
      <c r="AZ88" s="82"/>
      <c r="BA88" s="82"/>
      <c r="BB88" s="82"/>
      <c r="BC88" s="82"/>
      <c r="BD88" s="82"/>
      <c r="BE88" s="82"/>
      <c r="BF88" s="82"/>
      <c r="BG88" s="82"/>
      <c r="BH88" s="82"/>
      <c r="BI88" s="82"/>
      <c r="BJ88" s="82"/>
      <c r="BK88" s="82"/>
      <c r="BL88" s="82"/>
      <c r="BM88" s="82"/>
      <c r="BN88" s="82"/>
      <c r="BO88" s="82"/>
      <c r="BP88" s="82"/>
      <c r="BQ88" s="82"/>
      <c r="BR88" s="82"/>
      <c r="BS88" s="82"/>
      <c r="BT88" s="82"/>
      <c r="BU88" s="82"/>
      <c r="BV88" s="82"/>
      <c r="BW88" s="82"/>
      <c r="BX88" s="82"/>
      <c r="BY88" s="82"/>
    </row>
    <row r="89" spans="1:77" x14ac:dyDescent="0.2">
      <c r="B89" s="131"/>
      <c r="C89" s="131"/>
      <c r="D89" s="206" t="s">
        <v>4764</v>
      </c>
      <c r="E89" s="206" t="s">
        <v>4765</v>
      </c>
      <c r="F89" s="82"/>
      <c r="G89" s="82"/>
      <c r="H89" s="82"/>
      <c r="I89" s="82"/>
      <c r="J89" s="82"/>
      <c r="K89" s="82"/>
      <c r="L89" s="82"/>
      <c r="M89" s="82"/>
      <c r="N89" s="82"/>
      <c r="O89" s="82"/>
      <c r="P89" s="82"/>
      <c r="Q89" s="82"/>
      <c r="R89" s="82"/>
      <c r="S89" s="82"/>
      <c r="T89" s="82"/>
      <c r="U89" s="82"/>
      <c r="V89" s="82"/>
      <c r="W89" s="82"/>
      <c r="X89" s="82"/>
      <c r="Y89" s="82"/>
      <c r="Z89" s="82"/>
      <c r="AA89" s="82"/>
      <c r="AB89" s="82"/>
      <c r="AC89" s="82"/>
      <c r="AD89" s="82"/>
      <c r="AE89" s="82"/>
      <c r="AF89" s="82"/>
      <c r="AG89" s="82"/>
      <c r="AH89" s="82"/>
      <c r="AI89" s="82"/>
      <c r="AJ89" s="82"/>
      <c r="AK89" s="82"/>
      <c r="AL89" s="82"/>
      <c r="AM89" s="82"/>
      <c r="AN89" s="82"/>
      <c r="AO89" s="82"/>
      <c r="AP89" s="82"/>
      <c r="AQ89" s="82"/>
      <c r="AR89" s="82"/>
      <c r="AS89" s="82"/>
      <c r="AT89" s="82"/>
      <c r="AU89" s="82"/>
      <c r="AV89" s="82"/>
      <c r="AW89" s="82"/>
      <c r="AX89" s="82"/>
      <c r="AY89" s="82"/>
      <c r="AZ89" s="82"/>
      <c r="BA89" s="82"/>
      <c r="BB89" s="82"/>
      <c r="BC89" s="82"/>
      <c r="BD89" s="82"/>
      <c r="BE89" s="82"/>
      <c r="BF89" s="82"/>
      <c r="BG89" s="82"/>
      <c r="BH89" s="82"/>
      <c r="BI89" s="82"/>
      <c r="BJ89" s="82"/>
      <c r="BK89" s="82"/>
      <c r="BL89" s="82"/>
      <c r="BM89" s="82"/>
      <c r="BN89" s="82"/>
      <c r="BO89" s="82"/>
      <c r="BP89" s="82"/>
      <c r="BQ89" s="82"/>
      <c r="BR89" s="82"/>
      <c r="BS89" s="82"/>
      <c r="BT89" s="82"/>
      <c r="BU89" s="82"/>
      <c r="BV89" s="82"/>
      <c r="BW89" s="82"/>
      <c r="BX89" s="82"/>
      <c r="BY89" s="82"/>
    </row>
    <row r="90" spans="1:77" x14ac:dyDescent="0.2">
      <c r="B90" s="131"/>
      <c r="C90" s="131"/>
      <c r="D90" s="206" t="s">
        <v>4766</v>
      </c>
      <c r="E90" s="130" t="s">
        <v>4775</v>
      </c>
      <c r="F90" s="82"/>
      <c r="G90" s="82"/>
      <c r="H90" s="82"/>
      <c r="I90" s="82"/>
      <c r="J90" s="82"/>
      <c r="K90" s="82"/>
      <c r="L90" s="82"/>
      <c r="M90" s="82"/>
      <c r="N90" s="82"/>
      <c r="O90" s="82"/>
      <c r="P90" s="82"/>
      <c r="Q90" s="82"/>
      <c r="R90" s="82"/>
      <c r="S90" s="82"/>
      <c r="T90" s="82"/>
      <c r="U90" s="82"/>
      <c r="V90" s="82"/>
      <c r="W90" s="82"/>
      <c r="X90" s="82"/>
      <c r="Y90" s="82"/>
      <c r="Z90" s="82"/>
      <c r="AA90" s="82"/>
      <c r="AB90" s="82"/>
      <c r="AC90" s="82"/>
      <c r="AD90" s="82"/>
      <c r="AE90" s="82"/>
      <c r="AF90" s="82"/>
      <c r="AG90" s="82"/>
      <c r="AH90" s="82"/>
      <c r="AI90" s="82"/>
      <c r="AJ90" s="82"/>
      <c r="AK90" s="82"/>
      <c r="AL90" s="82"/>
      <c r="AM90" s="82"/>
      <c r="AN90" s="82"/>
      <c r="AO90" s="82"/>
      <c r="AP90" s="82"/>
      <c r="AQ90" s="82"/>
      <c r="AR90" s="82"/>
      <c r="AS90" s="82"/>
      <c r="AT90" s="82"/>
      <c r="AU90" s="82"/>
      <c r="AV90" s="82"/>
      <c r="AW90" s="82"/>
      <c r="AX90" s="82"/>
      <c r="AY90" s="82"/>
      <c r="AZ90" s="82"/>
      <c r="BA90" s="82"/>
      <c r="BB90" s="82"/>
      <c r="BC90" s="82"/>
      <c r="BD90" s="82"/>
      <c r="BE90" s="82"/>
      <c r="BF90" s="82"/>
      <c r="BG90" s="82"/>
      <c r="BH90" s="82"/>
      <c r="BI90" s="82"/>
      <c r="BJ90" s="82"/>
      <c r="BK90" s="82"/>
      <c r="BL90" s="82"/>
      <c r="BM90" s="82"/>
      <c r="BN90" s="82"/>
      <c r="BO90" s="82"/>
      <c r="BP90" s="82"/>
      <c r="BQ90" s="82"/>
      <c r="BR90" s="82"/>
      <c r="BS90" s="82"/>
      <c r="BT90" s="82"/>
      <c r="BU90" s="82"/>
      <c r="BV90" s="82"/>
      <c r="BW90" s="82"/>
      <c r="BX90" s="82"/>
      <c r="BY90" s="82"/>
    </row>
    <row r="91" spans="1:77" x14ac:dyDescent="0.2">
      <c r="A91" s="130" t="s">
        <v>1207</v>
      </c>
      <c r="B91" s="131">
        <v>11330</v>
      </c>
      <c r="C91" s="131">
        <v>12978</v>
      </c>
      <c r="D91" s="206" t="s">
        <v>4782</v>
      </c>
      <c r="E91" s="130" t="s">
        <v>4775</v>
      </c>
      <c r="F91" s="82"/>
      <c r="G91" s="82"/>
      <c r="H91" s="82"/>
      <c r="I91" s="82"/>
      <c r="J91" s="82"/>
      <c r="K91" s="82"/>
      <c r="L91" s="82"/>
      <c r="M91" s="82"/>
      <c r="N91" s="82"/>
      <c r="O91" s="82"/>
      <c r="P91" s="82"/>
      <c r="Q91" s="82"/>
      <c r="R91" s="82"/>
      <c r="S91" s="82"/>
      <c r="T91" s="82"/>
      <c r="U91" s="82"/>
      <c r="V91" s="82"/>
      <c r="W91" s="82"/>
      <c r="X91" s="82"/>
      <c r="Y91" s="82"/>
      <c r="Z91" s="82"/>
      <c r="AA91" s="82"/>
      <c r="AB91" s="82"/>
      <c r="AC91" s="82"/>
      <c r="AD91" s="82"/>
      <c r="AE91" s="82"/>
      <c r="AF91" s="82"/>
      <c r="AG91" s="82"/>
      <c r="AH91" s="82"/>
      <c r="AI91" s="82"/>
      <c r="AJ91" s="82"/>
      <c r="AK91" s="82"/>
      <c r="AL91" s="82"/>
      <c r="AM91" s="82"/>
      <c r="AN91" s="82"/>
      <c r="AO91" s="82"/>
      <c r="AP91" s="82"/>
      <c r="AQ91" s="82"/>
      <c r="AR91" s="82"/>
      <c r="AS91" s="82"/>
      <c r="AT91" s="82"/>
      <c r="AU91" s="82"/>
      <c r="AV91" s="82"/>
      <c r="AW91" s="82"/>
      <c r="AX91" s="82"/>
      <c r="AY91" s="82"/>
      <c r="AZ91" s="82"/>
      <c r="BA91" s="82"/>
      <c r="BB91" s="82"/>
      <c r="BC91" s="82"/>
      <c r="BD91" s="82"/>
      <c r="BE91" s="82"/>
      <c r="BF91" s="82"/>
      <c r="BG91" s="82"/>
      <c r="BH91" s="82"/>
      <c r="BI91" s="82"/>
      <c r="BJ91" s="82"/>
      <c r="BK91" s="82"/>
      <c r="BL91" s="82"/>
      <c r="BM91" s="82"/>
      <c r="BN91" s="82"/>
      <c r="BO91" s="82"/>
      <c r="BP91" s="82"/>
      <c r="BQ91" s="82"/>
      <c r="BR91" s="82"/>
      <c r="BS91" s="82"/>
      <c r="BT91" s="82"/>
      <c r="BU91" s="82"/>
      <c r="BV91" s="82"/>
      <c r="BW91" s="82"/>
      <c r="BX91" s="82"/>
      <c r="BY91" s="82"/>
    </row>
    <row r="92" spans="1:77" x14ac:dyDescent="0.2">
      <c r="B92" s="131"/>
      <c r="C92" s="131"/>
      <c r="D92" s="130" t="s">
        <v>4786</v>
      </c>
      <c r="E92" s="130" t="s">
        <v>4775</v>
      </c>
      <c r="F92" s="82"/>
      <c r="G92" s="82"/>
      <c r="H92" s="82"/>
      <c r="I92" s="82"/>
      <c r="J92" s="82"/>
      <c r="K92" s="82"/>
      <c r="L92" s="82"/>
      <c r="M92" s="82"/>
      <c r="N92" s="82"/>
      <c r="O92" s="82"/>
      <c r="P92" s="82"/>
      <c r="Q92" s="82"/>
      <c r="R92" s="82"/>
      <c r="S92" s="82"/>
      <c r="T92" s="82"/>
      <c r="U92" s="82"/>
      <c r="V92" s="82"/>
      <c r="W92" s="82"/>
      <c r="X92" s="82"/>
      <c r="Y92" s="82"/>
      <c r="Z92" s="82"/>
      <c r="AA92" s="82"/>
      <c r="AB92" s="82"/>
      <c r="AC92" s="82"/>
      <c r="AD92" s="82"/>
      <c r="AE92" s="82"/>
      <c r="AF92" s="82"/>
      <c r="AG92" s="82"/>
      <c r="AH92" s="82"/>
      <c r="AI92" s="82"/>
      <c r="AJ92" s="82"/>
      <c r="AK92" s="82"/>
      <c r="AL92" s="82"/>
      <c r="AM92" s="82"/>
      <c r="AN92" s="82"/>
      <c r="AO92" s="82"/>
      <c r="AP92" s="82"/>
      <c r="AQ92" s="82"/>
      <c r="AR92" s="82"/>
      <c r="AS92" s="82"/>
      <c r="AT92" s="82"/>
      <c r="AU92" s="82"/>
      <c r="AV92" s="82"/>
      <c r="AW92" s="82"/>
      <c r="AX92" s="82"/>
      <c r="AY92" s="82"/>
      <c r="AZ92" s="82"/>
      <c r="BA92" s="82"/>
      <c r="BB92" s="82"/>
      <c r="BC92" s="82"/>
      <c r="BD92" s="82"/>
      <c r="BE92" s="82"/>
      <c r="BF92" s="82"/>
      <c r="BG92" s="82"/>
      <c r="BH92" s="82"/>
      <c r="BI92" s="82"/>
      <c r="BJ92" s="82"/>
      <c r="BK92" s="82"/>
      <c r="BL92" s="82"/>
      <c r="BM92" s="82"/>
      <c r="BN92" s="82"/>
      <c r="BO92" s="82"/>
      <c r="BP92" s="82"/>
      <c r="BQ92" s="82"/>
      <c r="BR92" s="82"/>
      <c r="BS92" s="82"/>
      <c r="BT92" s="82"/>
      <c r="BU92" s="82"/>
      <c r="BV92" s="82"/>
      <c r="BW92" s="82"/>
      <c r="BX92" s="82"/>
      <c r="BY92" s="82"/>
    </row>
    <row r="93" spans="1:77" x14ac:dyDescent="0.2">
      <c r="B93" s="131"/>
      <c r="C93" s="131"/>
      <c r="D93" s="130" t="s">
        <v>4768</v>
      </c>
      <c r="E93" s="206" t="s">
        <v>4769</v>
      </c>
      <c r="F93" s="82"/>
      <c r="G93" s="82"/>
      <c r="H93" s="82"/>
      <c r="I93" s="82"/>
      <c r="J93" s="82"/>
      <c r="K93" s="82"/>
      <c r="L93" s="82"/>
      <c r="M93" s="82"/>
      <c r="N93" s="82"/>
      <c r="O93" s="82"/>
      <c r="P93" s="82"/>
      <c r="Q93" s="82"/>
      <c r="R93" s="82"/>
      <c r="S93" s="82"/>
      <c r="T93" s="82"/>
      <c r="U93" s="82"/>
      <c r="V93" s="82"/>
      <c r="W93" s="82"/>
      <c r="X93" s="82"/>
      <c r="Y93" s="82"/>
      <c r="Z93" s="82"/>
      <c r="AA93" s="82"/>
      <c r="AB93" s="82"/>
      <c r="AC93" s="82"/>
      <c r="AD93" s="82"/>
      <c r="AE93" s="82"/>
      <c r="AF93" s="82"/>
      <c r="AG93" s="82"/>
      <c r="AH93" s="82"/>
      <c r="AI93" s="82"/>
      <c r="AJ93" s="82"/>
      <c r="AK93" s="82"/>
      <c r="AL93" s="82"/>
      <c r="AM93" s="82"/>
      <c r="AN93" s="82"/>
      <c r="AO93" s="82"/>
      <c r="AP93" s="82"/>
      <c r="AQ93" s="82"/>
      <c r="AR93" s="82"/>
      <c r="AS93" s="82"/>
      <c r="AT93" s="82"/>
      <c r="AU93" s="82"/>
      <c r="AV93" s="82"/>
      <c r="AW93" s="82"/>
      <c r="AX93" s="82"/>
      <c r="AY93" s="82"/>
      <c r="AZ93" s="82"/>
      <c r="BA93" s="82"/>
      <c r="BB93" s="82"/>
      <c r="BC93" s="82"/>
      <c r="BD93" s="82"/>
      <c r="BE93" s="82"/>
      <c r="BF93" s="82"/>
      <c r="BG93" s="82"/>
      <c r="BH93" s="82"/>
      <c r="BI93" s="82"/>
      <c r="BJ93" s="82"/>
      <c r="BK93" s="82"/>
      <c r="BL93" s="82"/>
      <c r="BM93" s="82"/>
      <c r="BN93" s="82"/>
      <c r="BO93" s="82"/>
      <c r="BP93" s="82"/>
      <c r="BQ93" s="82"/>
      <c r="BR93" s="82"/>
      <c r="BS93" s="82"/>
      <c r="BT93" s="82"/>
      <c r="BU93" s="82"/>
      <c r="BV93" s="82"/>
      <c r="BW93" s="82"/>
      <c r="BX93" s="82"/>
      <c r="BY93" s="82"/>
    </row>
    <row r="94" spans="1:77" x14ac:dyDescent="0.2">
      <c r="A94" s="130" t="s">
        <v>1208</v>
      </c>
      <c r="B94" s="131">
        <v>16007</v>
      </c>
      <c r="C94" s="131">
        <v>16520</v>
      </c>
      <c r="D94" s="131"/>
      <c r="E94" s="131"/>
      <c r="F94" s="82"/>
      <c r="G94" s="82"/>
      <c r="H94" s="82"/>
      <c r="I94" s="82"/>
      <c r="J94" s="82"/>
      <c r="K94" s="82"/>
      <c r="L94" s="82"/>
      <c r="M94" s="82"/>
      <c r="N94" s="82"/>
      <c r="O94" s="82"/>
      <c r="P94" s="82"/>
      <c r="Q94" s="82"/>
      <c r="R94" s="82"/>
      <c r="S94" s="82"/>
      <c r="T94" s="82"/>
      <c r="U94" s="82"/>
      <c r="V94" s="82"/>
      <c r="W94" s="82"/>
      <c r="X94" s="82"/>
      <c r="Y94" s="82"/>
      <c r="Z94" s="82"/>
      <c r="AA94" s="82"/>
      <c r="AB94" s="82"/>
      <c r="AC94" s="82"/>
      <c r="AD94" s="82"/>
      <c r="AE94" s="82"/>
      <c r="AF94" s="82"/>
      <c r="AG94" s="82"/>
      <c r="AH94" s="82"/>
      <c r="AI94" s="82"/>
      <c r="AJ94" s="82"/>
      <c r="AK94" s="82"/>
      <c r="AL94" s="82"/>
      <c r="AM94" s="82"/>
      <c r="AN94" s="82"/>
      <c r="AO94" s="82"/>
      <c r="AP94" s="82"/>
      <c r="AQ94" s="82"/>
      <c r="AR94" s="82"/>
      <c r="AS94" s="82"/>
      <c r="AT94" s="82"/>
      <c r="AU94" s="82"/>
      <c r="AV94" s="82"/>
      <c r="AW94" s="82"/>
      <c r="AX94" s="82"/>
      <c r="AY94" s="82"/>
      <c r="AZ94" s="82"/>
      <c r="BA94" s="82"/>
      <c r="BB94" s="82"/>
      <c r="BC94" s="82"/>
      <c r="BD94" s="82"/>
      <c r="BE94" s="82"/>
      <c r="BF94" s="82"/>
      <c r="BG94" s="82"/>
      <c r="BH94" s="82"/>
      <c r="BI94" s="82"/>
      <c r="BJ94" s="82"/>
      <c r="BK94" s="82"/>
      <c r="BL94" s="82"/>
      <c r="BM94" s="82"/>
      <c r="BN94" s="82"/>
      <c r="BO94" s="82"/>
      <c r="BP94" s="82"/>
      <c r="BQ94" s="82"/>
      <c r="BR94" s="82"/>
      <c r="BS94" s="82"/>
      <c r="BT94" s="82"/>
      <c r="BU94" s="82"/>
      <c r="BV94" s="82"/>
      <c r="BW94" s="82"/>
      <c r="BX94" s="82"/>
      <c r="BY94" s="82"/>
    </row>
    <row r="95" spans="1:77" x14ac:dyDescent="0.2">
      <c r="A95" s="130" t="s">
        <v>4575</v>
      </c>
      <c r="B95" s="131">
        <v>16879</v>
      </c>
      <c r="C95" s="202">
        <v>17336</v>
      </c>
      <c r="D95" s="130" t="s">
        <v>4762</v>
      </c>
      <c r="E95" s="130" t="s">
        <v>4775</v>
      </c>
      <c r="F95" s="82"/>
      <c r="G95" s="82"/>
      <c r="H95" s="82"/>
      <c r="I95" s="82"/>
      <c r="J95" s="82"/>
      <c r="K95" s="82"/>
      <c r="L95" s="82"/>
      <c r="M95" s="82"/>
      <c r="N95" s="82"/>
      <c r="O95" s="82"/>
      <c r="P95" s="82"/>
      <c r="Q95" s="82"/>
      <c r="R95" s="82"/>
      <c r="S95" s="82"/>
      <c r="T95" s="82"/>
      <c r="U95" s="82"/>
      <c r="V95" s="82"/>
      <c r="W95" s="82"/>
      <c r="X95" s="82"/>
      <c r="Y95" s="82"/>
      <c r="Z95" s="82"/>
      <c r="AA95" s="82"/>
      <c r="AB95" s="82"/>
      <c r="AC95" s="82"/>
      <c r="AD95" s="82"/>
      <c r="AE95" s="82"/>
      <c r="AF95" s="82"/>
      <c r="AG95" s="82"/>
      <c r="AH95" s="82"/>
      <c r="AI95" s="82"/>
      <c r="AJ95" s="82"/>
      <c r="AK95" s="82"/>
      <c r="AL95" s="82"/>
      <c r="AM95" s="82"/>
      <c r="AN95" s="82"/>
      <c r="AO95" s="82"/>
      <c r="AP95" s="82"/>
      <c r="AQ95" s="82"/>
      <c r="AR95" s="82"/>
      <c r="AS95" s="82"/>
      <c r="AT95" s="82"/>
      <c r="AU95" s="82"/>
      <c r="AV95" s="82"/>
      <c r="AW95" s="82"/>
      <c r="AX95" s="82"/>
      <c r="AY95" s="82"/>
      <c r="AZ95" s="82"/>
      <c r="BA95" s="82"/>
      <c r="BB95" s="82"/>
      <c r="BC95" s="82"/>
      <c r="BD95" s="82"/>
      <c r="BE95" s="82"/>
      <c r="BF95" s="82"/>
      <c r="BG95" s="82"/>
      <c r="BH95" s="82"/>
      <c r="BI95" s="82"/>
      <c r="BJ95" s="82"/>
      <c r="BK95" s="82"/>
      <c r="BL95" s="82"/>
      <c r="BM95" s="82"/>
      <c r="BN95" s="82"/>
      <c r="BO95" s="82"/>
      <c r="BP95" s="82"/>
      <c r="BQ95" s="82"/>
      <c r="BR95" s="82"/>
      <c r="BS95" s="82"/>
      <c r="BT95" s="82"/>
      <c r="BU95" s="82"/>
      <c r="BV95" s="82"/>
      <c r="BW95" s="82"/>
      <c r="BX95" s="82"/>
      <c r="BY95" s="82"/>
    </row>
    <row r="96" spans="1:77" x14ac:dyDescent="0.2">
      <c r="A96" s="130" t="s">
        <v>1209</v>
      </c>
      <c r="B96" s="131">
        <v>20680</v>
      </c>
      <c r="C96" s="131">
        <v>21518</v>
      </c>
      <c r="D96" s="130" t="s">
        <v>4762</v>
      </c>
      <c r="E96" s="130" t="s">
        <v>4775</v>
      </c>
      <c r="F96" s="82"/>
      <c r="G96" s="82"/>
      <c r="H96" s="82"/>
      <c r="I96" s="82"/>
      <c r="J96" s="82"/>
      <c r="K96" s="82"/>
      <c r="L96" s="82"/>
      <c r="M96" s="82"/>
      <c r="N96" s="82"/>
      <c r="O96" s="82"/>
      <c r="P96" s="82"/>
      <c r="Q96" s="82"/>
      <c r="R96" s="82"/>
      <c r="S96" s="82"/>
      <c r="T96" s="82"/>
      <c r="U96" s="82"/>
      <c r="V96" s="82"/>
      <c r="W96" s="82"/>
      <c r="X96" s="82"/>
      <c r="Y96" s="82"/>
      <c r="Z96" s="82"/>
      <c r="AA96" s="82"/>
      <c r="AB96" s="82"/>
      <c r="AC96" s="82"/>
      <c r="AD96" s="82"/>
      <c r="AE96" s="82"/>
      <c r="AF96" s="82"/>
      <c r="AG96" s="82"/>
      <c r="AH96" s="82"/>
      <c r="AI96" s="82"/>
      <c r="AJ96" s="82"/>
      <c r="AK96" s="82"/>
      <c r="AL96" s="82"/>
      <c r="AM96" s="82"/>
      <c r="AN96" s="82"/>
      <c r="AO96" s="82"/>
      <c r="AP96" s="82"/>
      <c r="AQ96" s="82"/>
      <c r="AR96" s="82"/>
      <c r="AS96" s="82"/>
      <c r="AT96" s="82"/>
      <c r="AU96" s="82"/>
      <c r="AV96" s="82"/>
      <c r="AW96" s="82"/>
      <c r="AX96" s="82"/>
      <c r="AY96" s="82"/>
      <c r="AZ96" s="82"/>
      <c r="BA96" s="82"/>
      <c r="BB96" s="82"/>
      <c r="BC96" s="82"/>
      <c r="BD96" s="82"/>
      <c r="BE96" s="82"/>
      <c r="BF96" s="82"/>
      <c r="BG96" s="82"/>
      <c r="BH96" s="82"/>
      <c r="BI96" s="82"/>
      <c r="BJ96" s="82"/>
      <c r="BK96" s="82"/>
      <c r="BL96" s="82"/>
      <c r="BM96" s="82"/>
      <c r="BN96" s="82"/>
      <c r="BO96" s="82"/>
      <c r="BP96" s="82"/>
      <c r="BQ96" s="82"/>
      <c r="BR96" s="82"/>
      <c r="BS96" s="82"/>
      <c r="BT96" s="82"/>
      <c r="BU96" s="82"/>
      <c r="BV96" s="82"/>
      <c r="BW96" s="82"/>
      <c r="BX96" s="82"/>
      <c r="BY96" s="82"/>
    </row>
    <row r="97" spans="1:77" x14ac:dyDescent="0.2">
      <c r="A97" s="130" t="s">
        <v>381</v>
      </c>
      <c r="B97" s="131">
        <v>118131</v>
      </c>
      <c r="C97" s="131">
        <v>141346</v>
      </c>
      <c r="D97" s="131"/>
      <c r="E97" s="131"/>
      <c r="F97" s="82"/>
      <c r="G97" s="82"/>
      <c r="H97" s="82"/>
      <c r="I97" s="82"/>
      <c r="J97" s="82"/>
      <c r="K97" s="82"/>
      <c r="L97" s="82"/>
      <c r="M97" s="82"/>
      <c r="N97" s="82"/>
      <c r="O97" s="82"/>
      <c r="P97" s="82"/>
      <c r="Q97" s="82"/>
      <c r="R97" s="82"/>
      <c r="S97" s="82"/>
      <c r="T97" s="82"/>
      <c r="U97" s="82"/>
      <c r="V97" s="82"/>
      <c r="W97" s="82"/>
      <c r="X97" s="82"/>
      <c r="Y97" s="82"/>
      <c r="Z97" s="82"/>
      <c r="AA97" s="82"/>
      <c r="AB97" s="82"/>
      <c r="AC97" s="82"/>
      <c r="AD97" s="82"/>
      <c r="AE97" s="82"/>
      <c r="AF97" s="82"/>
      <c r="AG97" s="82"/>
      <c r="AH97" s="82"/>
      <c r="AI97" s="82"/>
      <c r="AJ97" s="82"/>
      <c r="AK97" s="82"/>
      <c r="AL97" s="82"/>
      <c r="AM97" s="82"/>
      <c r="AN97" s="82"/>
      <c r="AO97" s="82"/>
      <c r="AP97" s="82"/>
      <c r="AQ97" s="82"/>
      <c r="AR97" s="82"/>
      <c r="AS97" s="82"/>
      <c r="AT97" s="82"/>
      <c r="AU97" s="82"/>
      <c r="AV97" s="82"/>
      <c r="AW97" s="82"/>
      <c r="AX97" s="82"/>
      <c r="AY97" s="82"/>
      <c r="AZ97" s="82"/>
      <c r="BA97" s="82"/>
      <c r="BB97" s="82"/>
      <c r="BC97" s="82"/>
      <c r="BD97" s="82"/>
      <c r="BE97" s="82"/>
      <c r="BF97" s="82"/>
      <c r="BG97" s="82"/>
      <c r="BH97" s="82"/>
      <c r="BI97" s="82"/>
      <c r="BJ97" s="82"/>
      <c r="BK97" s="82"/>
      <c r="BL97" s="82"/>
      <c r="BM97" s="82"/>
      <c r="BN97" s="82"/>
      <c r="BO97" s="82"/>
      <c r="BP97" s="82"/>
      <c r="BQ97" s="82"/>
      <c r="BR97" s="82"/>
      <c r="BS97" s="82"/>
      <c r="BT97" s="82"/>
      <c r="BU97" s="82"/>
      <c r="BV97" s="82"/>
      <c r="BW97" s="82"/>
      <c r="BX97" s="82"/>
      <c r="BY97" s="82"/>
    </row>
    <row r="98" spans="1:77" x14ac:dyDescent="0.2">
      <c r="A98" s="130" t="s">
        <v>5061</v>
      </c>
      <c r="B98" s="131"/>
      <c r="C98" s="131">
        <v>78371</v>
      </c>
      <c r="D98" s="131"/>
      <c r="E98" s="131"/>
      <c r="F98" s="82"/>
      <c r="G98" s="82"/>
      <c r="H98" s="82"/>
      <c r="I98" s="82"/>
      <c r="J98" s="82"/>
      <c r="K98" s="82"/>
      <c r="L98" s="82"/>
      <c r="M98" s="82"/>
      <c r="N98" s="82"/>
      <c r="O98" s="82"/>
      <c r="P98" s="82"/>
      <c r="Q98" s="82"/>
      <c r="R98" s="82"/>
      <c r="S98" s="82"/>
      <c r="T98" s="82"/>
      <c r="U98" s="82"/>
      <c r="V98" s="82"/>
      <c r="W98" s="82"/>
      <c r="X98" s="82"/>
      <c r="Y98" s="82"/>
      <c r="Z98" s="82"/>
      <c r="AA98" s="82"/>
      <c r="AB98" s="82"/>
      <c r="AC98" s="82"/>
      <c r="AD98" s="82"/>
      <c r="AE98" s="82"/>
      <c r="AF98" s="82"/>
      <c r="AG98" s="82"/>
      <c r="AH98" s="82"/>
      <c r="AI98" s="82"/>
      <c r="AJ98" s="82"/>
      <c r="AK98" s="82"/>
      <c r="AL98" s="82"/>
      <c r="AM98" s="82"/>
      <c r="AN98" s="82"/>
      <c r="AO98" s="82"/>
      <c r="AP98" s="82"/>
      <c r="AQ98" s="82"/>
      <c r="AR98" s="82"/>
      <c r="AS98" s="82"/>
      <c r="AT98" s="82"/>
      <c r="AU98" s="82"/>
      <c r="AV98" s="82"/>
      <c r="AW98" s="82"/>
      <c r="AX98" s="82"/>
      <c r="AY98" s="82"/>
      <c r="AZ98" s="82"/>
      <c r="BA98" s="82"/>
      <c r="BB98" s="82"/>
      <c r="BC98" s="82"/>
      <c r="BD98" s="82"/>
      <c r="BE98" s="82"/>
      <c r="BF98" s="82"/>
      <c r="BG98" s="82"/>
      <c r="BH98" s="82"/>
      <c r="BI98" s="82"/>
      <c r="BJ98" s="82"/>
      <c r="BK98" s="82"/>
      <c r="BL98" s="82"/>
      <c r="BM98" s="82"/>
      <c r="BN98" s="82"/>
      <c r="BO98" s="82"/>
      <c r="BP98" s="82"/>
      <c r="BQ98" s="82"/>
      <c r="BR98" s="82"/>
      <c r="BS98" s="82"/>
      <c r="BT98" s="82"/>
      <c r="BU98" s="82"/>
      <c r="BV98" s="82"/>
      <c r="BW98" s="82"/>
      <c r="BX98" s="82"/>
      <c r="BY98" s="82"/>
    </row>
    <row r="99" spans="1:77" x14ac:dyDescent="0.2">
      <c r="B99" s="131"/>
      <c r="C99" s="131"/>
      <c r="D99" s="131"/>
      <c r="E99" s="131"/>
      <c r="F99" s="82"/>
      <c r="G99" s="82"/>
      <c r="H99" s="82"/>
      <c r="I99" s="82"/>
      <c r="J99" s="82"/>
      <c r="K99" s="82"/>
      <c r="L99" s="82"/>
      <c r="M99" s="82"/>
      <c r="N99" s="82"/>
      <c r="O99" s="82"/>
      <c r="P99" s="82"/>
      <c r="Q99" s="82"/>
      <c r="R99" s="82"/>
      <c r="S99" s="82"/>
      <c r="T99" s="82"/>
      <c r="U99" s="82"/>
      <c r="V99" s="82"/>
      <c r="W99" s="82"/>
      <c r="X99" s="82"/>
      <c r="Y99" s="82"/>
      <c r="Z99" s="82"/>
      <c r="AA99" s="82"/>
      <c r="AB99" s="82"/>
      <c r="AC99" s="82"/>
      <c r="AD99" s="82"/>
      <c r="AE99" s="82"/>
      <c r="AF99" s="82"/>
      <c r="AG99" s="82"/>
      <c r="AH99" s="82"/>
      <c r="AI99" s="82"/>
      <c r="AJ99" s="82"/>
      <c r="AK99" s="82"/>
      <c r="AL99" s="82"/>
      <c r="AM99" s="82"/>
      <c r="AN99" s="82"/>
      <c r="AO99" s="82"/>
      <c r="AP99" s="82"/>
      <c r="AQ99" s="82"/>
      <c r="AR99" s="82"/>
      <c r="AS99" s="82"/>
      <c r="AT99" s="82"/>
      <c r="AU99" s="82"/>
      <c r="AV99" s="82"/>
      <c r="AW99" s="82"/>
      <c r="AX99" s="82"/>
      <c r="AY99" s="82"/>
      <c r="AZ99" s="82"/>
      <c r="BA99" s="82"/>
      <c r="BB99" s="82"/>
      <c r="BC99" s="82"/>
      <c r="BD99" s="82"/>
      <c r="BE99" s="82"/>
      <c r="BF99" s="82"/>
      <c r="BG99" s="82"/>
      <c r="BH99" s="82"/>
      <c r="BI99" s="82"/>
      <c r="BJ99" s="82"/>
      <c r="BK99" s="82"/>
      <c r="BL99" s="82"/>
      <c r="BM99" s="82"/>
      <c r="BN99" s="82"/>
      <c r="BO99" s="82"/>
      <c r="BP99" s="82"/>
      <c r="BQ99" s="82"/>
      <c r="BR99" s="82"/>
      <c r="BS99" s="82"/>
      <c r="BT99" s="82"/>
      <c r="BU99" s="82"/>
      <c r="BV99" s="82"/>
      <c r="BW99" s="82"/>
      <c r="BX99" s="82"/>
      <c r="BY99" s="82"/>
    </row>
    <row r="100" spans="1:77" x14ac:dyDescent="0.2">
      <c r="B100" s="131"/>
      <c r="C100" s="131"/>
      <c r="D100" s="131"/>
      <c r="E100" s="131"/>
      <c r="F100" s="82"/>
      <c r="G100" s="82"/>
      <c r="H100" s="82"/>
      <c r="I100" s="82"/>
      <c r="J100" s="82"/>
      <c r="K100" s="82"/>
      <c r="L100" s="82"/>
      <c r="M100" s="82"/>
      <c r="N100" s="82"/>
      <c r="O100" s="82"/>
      <c r="P100" s="82"/>
      <c r="Q100" s="82"/>
      <c r="R100" s="82"/>
      <c r="S100" s="82"/>
      <c r="T100" s="82"/>
      <c r="U100" s="82"/>
      <c r="V100" s="82"/>
      <c r="W100" s="82"/>
      <c r="X100" s="82"/>
      <c r="Y100" s="82"/>
      <c r="Z100" s="82"/>
      <c r="AA100" s="82"/>
      <c r="AB100" s="82"/>
      <c r="AC100" s="82"/>
      <c r="AD100" s="82"/>
      <c r="AE100" s="82"/>
      <c r="AF100" s="82"/>
      <c r="AG100" s="82"/>
      <c r="AH100" s="82"/>
      <c r="AI100" s="82"/>
      <c r="AJ100" s="82"/>
      <c r="AK100" s="82"/>
      <c r="AL100" s="82"/>
      <c r="AM100" s="82"/>
      <c r="AN100" s="82"/>
      <c r="AO100" s="82"/>
      <c r="AP100" s="82"/>
      <c r="AQ100" s="82"/>
      <c r="AR100" s="82"/>
      <c r="AS100" s="82"/>
      <c r="AT100" s="82"/>
      <c r="AU100" s="82"/>
      <c r="AV100" s="82"/>
      <c r="AW100" s="82"/>
      <c r="AX100" s="82"/>
      <c r="AY100" s="82"/>
      <c r="AZ100" s="82"/>
      <c r="BA100" s="82"/>
      <c r="BB100" s="82"/>
      <c r="BC100" s="82"/>
      <c r="BD100" s="82"/>
      <c r="BE100" s="82"/>
      <c r="BF100" s="82"/>
      <c r="BG100" s="82"/>
      <c r="BH100" s="82"/>
      <c r="BI100" s="82"/>
      <c r="BJ100" s="82"/>
      <c r="BK100" s="82"/>
      <c r="BL100" s="82"/>
      <c r="BM100" s="82"/>
      <c r="BN100" s="82"/>
      <c r="BO100" s="82"/>
      <c r="BP100" s="82"/>
      <c r="BQ100" s="82"/>
      <c r="BR100" s="82"/>
      <c r="BS100" s="82"/>
      <c r="BT100" s="82"/>
      <c r="BU100" s="82"/>
      <c r="BV100" s="82"/>
      <c r="BW100" s="82"/>
      <c r="BX100" s="82"/>
      <c r="BY100" s="82"/>
    </row>
    <row r="101" spans="1:77" x14ac:dyDescent="0.2">
      <c r="B101" s="131"/>
      <c r="C101" s="131"/>
      <c r="D101" s="131"/>
      <c r="E101" s="131"/>
      <c r="F101" s="82"/>
      <c r="G101" s="82"/>
      <c r="H101" s="82"/>
      <c r="I101" s="82"/>
      <c r="J101" s="82"/>
      <c r="K101" s="82"/>
      <c r="L101" s="82"/>
      <c r="M101" s="82"/>
      <c r="N101" s="82"/>
      <c r="O101" s="82"/>
      <c r="P101" s="82"/>
      <c r="Q101" s="82"/>
      <c r="R101" s="82"/>
      <c r="S101" s="82"/>
      <c r="T101" s="82"/>
      <c r="U101" s="82"/>
      <c r="V101" s="82"/>
      <c r="W101" s="82"/>
      <c r="X101" s="82"/>
      <c r="Y101" s="82"/>
      <c r="Z101" s="82"/>
      <c r="AA101" s="82"/>
      <c r="AB101" s="82"/>
      <c r="AC101" s="82"/>
      <c r="AD101" s="82"/>
      <c r="AE101" s="82"/>
      <c r="AF101" s="82"/>
      <c r="AG101" s="82"/>
      <c r="AH101" s="82"/>
      <c r="AI101" s="82"/>
      <c r="AJ101" s="82"/>
      <c r="AK101" s="82"/>
      <c r="AL101" s="82"/>
      <c r="AM101" s="82"/>
      <c r="AN101" s="82"/>
      <c r="AO101" s="82"/>
      <c r="AP101" s="82"/>
      <c r="AQ101" s="82"/>
      <c r="AR101" s="82"/>
      <c r="AS101" s="82"/>
      <c r="AT101" s="82"/>
      <c r="AU101" s="82"/>
      <c r="AV101" s="82"/>
      <c r="AW101" s="82"/>
      <c r="AX101" s="82"/>
      <c r="AY101" s="82"/>
      <c r="AZ101" s="82"/>
      <c r="BA101" s="82"/>
      <c r="BB101" s="82"/>
      <c r="BC101" s="82"/>
      <c r="BD101" s="82"/>
      <c r="BE101" s="82"/>
      <c r="BF101" s="82"/>
      <c r="BG101" s="82"/>
      <c r="BH101" s="82"/>
      <c r="BI101" s="82"/>
      <c r="BJ101" s="82"/>
      <c r="BK101" s="82"/>
      <c r="BL101" s="82"/>
      <c r="BM101" s="82"/>
      <c r="BN101" s="82"/>
      <c r="BO101" s="82"/>
      <c r="BP101" s="82"/>
      <c r="BQ101" s="82"/>
      <c r="BR101" s="82"/>
      <c r="BS101" s="82"/>
      <c r="BT101" s="82"/>
      <c r="BU101" s="82"/>
      <c r="BV101" s="82"/>
      <c r="BW101" s="82"/>
      <c r="BX101" s="82"/>
      <c r="BY101" s="82"/>
    </row>
    <row r="102" spans="1:77" x14ac:dyDescent="0.2">
      <c r="A102" s="130" t="s">
        <v>1210</v>
      </c>
      <c r="B102" s="131">
        <v>101168</v>
      </c>
      <c r="C102" s="131">
        <v>116275</v>
      </c>
      <c r="D102" s="130" t="s">
        <v>4782</v>
      </c>
      <c r="E102" s="130" t="s">
        <v>4790</v>
      </c>
      <c r="F102" s="82"/>
      <c r="G102" s="82"/>
      <c r="H102" s="82"/>
      <c r="I102" s="82"/>
      <c r="J102" s="82"/>
      <c r="K102" s="82"/>
      <c r="L102" s="82"/>
      <c r="M102" s="82"/>
      <c r="N102" s="82"/>
      <c r="O102" s="82"/>
      <c r="P102" s="82"/>
      <c r="Q102" s="82"/>
      <c r="R102" s="82"/>
      <c r="S102" s="82"/>
      <c r="T102" s="82"/>
      <c r="U102" s="82"/>
      <c r="V102" s="82"/>
      <c r="W102" s="82"/>
      <c r="X102" s="82"/>
      <c r="Y102" s="82"/>
      <c r="Z102" s="82"/>
      <c r="AA102" s="82"/>
      <c r="AB102" s="82"/>
      <c r="AC102" s="82"/>
      <c r="AD102" s="82"/>
      <c r="AE102" s="82"/>
      <c r="AF102" s="82"/>
      <c r="AG102" s="82"/>
      <c r="AH102" s="82"/>
      <c r="AI102" s="82"/>
      <c r="AJ102" s="82"/>
      <c r="AK102" s="82"/>
      <c r="AL102" s="82"/>
      <c r="AM102" s="82"/>
      <c r="AN102" s="82"/>
      <c r="AO102" s="82"/>
      <c r="AP102" s="82"/>
      <c r="AQ102" s="82"/>
      <c r="AR102" s="82"/>
      <c r="AS102" s="82"/>
      <c r="AT102" s="82"/>
      <c r="AU102" s="82"/>
      <c r="AV102" s="82"/>
      <c r="AW102" s="82"/>
      <c r="AX102" s="82"/>
      <c r="AY102" s="82"/>
      <c r="AZ102" s="82"/>
      <c r="BA102" s="82"/>
      <c r="BB102" s="82"/>
      <c r="BC102" s="82"/>
      <c r="BD102" s="82"/>
      <c r="BE102" s="82"/>
      <c r="BF102" s="82"/>
      <c r="BG102" s="82"/>
      <c r="BH102" s="82"/>
      <c r="BI102" s="82"/>
      <c r="BJ102" s="82"/>
      <c r="BK102" s="82"/>
      <c r="BL102" s="82"/>
      <c r="BM102" s="82"/>
      <c r="BN102" s="82"/>
      <c r="BO102" s="82"/>
      <c r="BP102" s="82"/>
      <c r="BQ102" s="82"/>
      <c r="BR102" s="82"/>
      <c r="BS102" s="82"/>
      <c r="BT102" s="82"/>
      <c r="BU102" s="82"/>
      <c r="BV102" s="82"/>
      <c r="BW102" s="82"/>
      <c r="BX102" s="82"/>
      <c r="BY102" s="82"/>
    </row>
    <row r="103" spans="1:77" x14ac:dyDescent="0.2">
      <c r="B103" s="131"/>
      <c r="C103" s="131"/>
      <c r="D103" s="130" t="s">
        <v>4791</v>
      </c>
      <c r="E103" s="130" t="s">
        <v>4790</v>
      </c>
      <c r="F103" s="82"/>
      <c r="G103" s="82"/>
      <c r="H103" s="82"/>
      <c r="I103" s="82"/>
      <c r="J103" s="82"/>
      <c r="K103" s="82"/>
      <c r="L103" s="82"/>
      <c r="M103" s="82"/>
      <c r="N103" s="82"/>
      <c r="O103" s="82"/>
      <c r="P103" s="82"/>
      <c r="Q103" s="82"/>
      <c r="R103" s="82"/>
      <c r="S103" s="82"/>
      <c r="T103" s="82"/>
      <c r="U103" s="82"/>
      <c r="V103" s="82"/>
      <c r="W103" s="82"/>
      <c r="X103" s="82"/>
      <c r="Y103" s="82"/>
      <c r="Z103" s="82"/>
      <c r="AA103" s="82"/>
      <c r="AB103" s="82"/>
      <c r="AC103" s="82"/>
      <c r="AD103" s="82"/>
      <c r="AE103" s="82"/>
      <c r="AF103" s="82"/>
      <c r="AG103" s="82"/>
      <c r="AH103" s="82"/>
      <c r="AI103" s="82"/>
      <c r="AJ103" s="82"/>
      <c r="AK103" s="82"/>
      <c r="AL103" s="82"/>
      <c r="AM103" s="82"/>
      <c r="AN103" s="82"/>
      <c r="AO103" s="82"/>
      <c r="AP103" s="82"/>
      <c r="AQ103" s="82"/>
      <c r="AR103" s="82"/>
      <c r="AS103" s="82"/>
      <c r="AT103" s="82"/>
      <c r="AU103" s="82"/>
      <c r="AV103" s="82"/>
      <c r="AW103" s="82"/>
      <c r="AX103" s="82"/>
      <c r="AY103" s="82"/>
      <c r="AZ103" s="82"/>
      <c r="BA103" s="82"/>
      <c r="BB103" s="82"/>
      <c r="BC103" s="82"/>
      <c r="BD103" s="82"/>
      <c r="BE103" s="82"/>
      <c r="BF103" s="82"/>
      <c r="BG103" s="82"/>
      <c r="BH103" s="82"/>
      <c r="BI103" s="82"/>
      <c r="BJ103" s="82"/>
      <c r="BK103" s="82"/>
      <c r="BL103" s="82"/>
      <c r="BM103" s="82"/>
      <c r="BN103" s="82"/>
      <c r="BO103" s="82"/>
      <c r="BP103" s="82"/>
      <c r="BQ103" s="82"/>
      <c r="BR103" s="82"/>
      <c r="BS103" s="82"/>
      <c r="BT103" s="82"/>
      <c r="BU103" s="82"/>
      <c r="BV103" s="82"/>
      <c r="BW103" s="82"/>
      <c r="BX103" s="82"/>
      <c r="BY103" s="82"/>
    </row>
    <row r="104" spans="1:77" x14ac:dyDescent="0.2">
      <c r="B104" s="131"/>
      <c r="C104" s="131"/>
      <c r="D104" s="130" t="s">
        <v>4762</v>
      </c>
      <c r="E104" s="130" t="s">
        <v>4790</v>
      </c>
      <c r="F104" s="82"/>
      <c r="G104" s="82"/>
      <c r="H104" s="82"/>
      <c r="I104" s="82"/>
      <c r="J104" s="82"/>
      <c r="K104" s="82"/>
      <c r="L104" s="82"/>
      <c r="M104" s="82"/>
      <c r="N104" s="82"/>
      <c r="O104" s="82"/>
      <c r="P104" s="82"/>
      <c r="Q104" s="82"/>
      <c r="R104" s="82"/>
      <c r="S104" s="82"/>
      <c r="T104" s="82"/>
      <c r="U104" s="82"/>
      <c r="V104" s="82"/>
      <c r="W104" s="82"/>
      <c r="X104" s="82"/>
      <c r="Y104" s="82"/>
      <c r="Z104" s="82"/>
      <c r="AA104" s="82"/>
      <c r="AB104" s="82"/>
      <c r="AC104" s="82"/>
      <c r="AD104" s="82"/>
      <c r="AE104" s="82"/>
      <c r="AF104" s="82"/>
      <c r="AG104" s="82"/>
      <c r="AH104" s="82"/>
      <c r="AI104" s="82"/>
      <c r="AJ104" s="82"/>
      <c r="AK104" s="82"/>
      <c r="AL104" s="82"/>
      <c r="AM104" s="82"/>
      <c r="AN104" s="82"/>
      <c r="AO104" s="82"/>
      <c r="AP104" s="82"/>
      <c r="AQ104" s="82"/>
      <c r="AR104" s="82"/>
      <c r="AS104" s="82"/>
      <c r="AT104" s="82"/>
      <c r="AU104" s="82"/>
      <c r="AV104" s="82"/>
      <c r="AW104" s="82"/>
      <c r="AX104" s="82"/>
      <c r="AY104" s="82"/>
      <c r="AZ104" s="82"/>
      <c r="BA104" s="82"/>
      <c r="BB104" s="82"/>
      <c r="BC104" s="82"/>
      <c r="BD104" s="82"/>
      <c r="BE104" s="82"/>
      <c r="BF104" s="82"/>
      <c r="BG104" s="82"/>
      <c r="BH104" s="82"/>
      <c r="BI104" s="82"/>
      <c r="BJ104" s="82"/>
      <c r="BK104" s="82"/>
      <c r="BL104" s="82"/>
      <c r="BM104" s="82"/>
      <c r="BN104" s="82"/>
      <c r="BO104" s="82"/>
      <c r="BP104" s="82"/>
      <c r="BQ104" s="82"/>
      <c r="BR104" s="82"/>
      <c r="BS104" s="82"/>
      <c r="BT104" s="82"/>
      <c r="BU104" s="82"/>
      <c r="BV104" s="82"/>
      <c r="BW104" s="82"/>
      <c r="BX104" s="82"/>
      <c r="BY104" s="82"/>
    </row>
    <row r="105" spans="1:77" x14ac:dyDescent="0.2">
      <c r="B105" s="131"/>
      <c r="C105" s="131"/>
      <c r="D105" s="130" t="s">
        <v>4764</v>
      </c>
      <c r="E105" s="130" t="s">
        <v>4790</v>
      </c>
      <c r="F105" s="82"/>
      <c r="G105" s="82"/>
      <c r="H105" s="82"/>
      <c r="I105" s="82"/>
      <c r="J105" s="82"/>
      <c r="K105" s="82"/>
      <c r="L105" s="82"/>
      <c r="M105" s="82"/>
      <c r="N105" s="82"/>
      <c r="O105" s="82"/>
      <c r="P105" s="82"/>
      <c r="Q105" s="82"/>
      <c r="R105" s="82"/>
      <c r="S105" s="82"/>
      <c r="T105" s="82"/>
      <c r="U105" s="82"/>
      <c r="V105" s="82"/>
      <c r="W105" s="82"/>
      <c r="X105" s="82"/>
      <c r="Y105" s="82"/>
      <c r="Z105" s="82"/>
      <c r="AA105" s="82"/>
      <c r="AB105" s="82"/>
      <c r="AC105" s="82"/>
      <c r="AD105" s="82"/>
      <c r="AE105" s="82"/>
      <c r="AF105" s="82"/>
      <c r="AG105" s="82"/>
      <c r="AH105" s="82"/>
      <c r="AI105" s="82"/>
      <c r="AJ105" s="82"/>
      <c r="AK105" s="82"/>
      <c r="AL105" s="82"/>
      <c r="AM105" s="82"/>
      <c r="AN105" s="82"/>
      <c r="AO105" s="82"/>
      <c r="AP105" s="82"/>
      <c r="AQ105" s="82"/>
      <c r="AR105" s="82"/>
      <c r="AS105" s="82"/>
      <c r="AT105" s="82"/>
      <c r="AU105" s="82"/>
      <c r="AV105" s="82"/>
      <c r="AW105" s="82"/>
      <c r="AX105" s="82"/>
      <c r="AY105" s="82"/>
      <c r="AZ105" s="82"/>
      <c r="BA105" s="82"/>
      <c r="BB105" s="82"/>
      <c r="BC105" s="82"/>
      <c r="BD105" s="82"/>
      <c r="BE105" s="82"/>
      <c r="BF105" s="82"/>
      <c r="BG105" s="82"/>
      <c r="BH105" s="82"/>
      <c r="BI105" s="82"/>
      <c r="BJ105" s="82"/>
      <c r="BK105" s="82"/>
      <c r="BL105" s="82"/>
      <c r="BM105" s="82"/>
      <c r="BN105" s="82"/>
      <c r="BO105" s="82"/>
      <c r="BP105" s="82"/>
      <c r="BQ105" s="82"/>
      <c r="BR105" s="82"/>
      <c r="BS105" s="82"/>
      <c r="BT105" s="82"/>
      <c r="BU105" s="82"/>
      <c r="BV105" s="82"/>
      <c r="BW105" s="82"/>
      <c r="BX105" s="82"/>
      <c r="BY105" s="82"/>
    </row>
    <row r="106" spans="1:77" x14ac:dyDescent="0.2">
      <c r="B106" s="131"/>
      <c r="C106" s="131"/>
      <c r="D106" s="130" t="s">
        <v>4766</v>
      </c>
      <c r="E106" s="130" t="s">
        <v>4790</v>
      </c>
      <c r="F106" s="82"/>
      <c r="G106" s="82"/>
      <c r="H106" s="82"/>
      <c r="I106" s="82"/>
      <c r="J106" s="82"/>
      <c r="K106" s="82"/>
      <c r="L106" s="82"/>
      <c r="M106" s="82"/>
      <c r="N106" s="82"/>
      <c r="O106" s="82"/>
      <c r="P106" s="82"/>
      <c r="Q106" s="82"/>
      <c r="R106" s="82"/>
      <c r="S106" s="82"/>
      <c r="T106" s="82"/>
      <c r="U106" s="82"/>
      <c r="V106" s="82"/>
      <c r="W106" s="82"/>
      <c r="X106" s="82"/>
      <c r="Y106" s="82"/>
      <c r="Z106" s="82"/>
      <c r="AA106" s="82"/>
      <c r="AB106" s="82"/>
      <c r="AC106" s="82"/>
      <c r="AD106" s="82"/>
      <c r="AE106" s="82"/>
      <c r="AF106" s="82"/>
      <c r="AG106" s="82"/>
      <c r="AH106" s="82"/>
      <c r="AI106" s="82"/>
      <c r="AJ106" s="82"/>
      <c r="AK106" s="82"/>
      <c r="AL106" s="82"/>
      <c r="AM106" s="82"/>
      <c r="AN106" s="82"/>
      <c r="AO106" s="82"/>
      <c r="AP106" s="82"/>
      <c r="AQ106" s="82"/>
      <c r="AR106" s="82"/>
      <c r="AS106" s="82"/>
      <c r="AT106" s="82"/>
      <c r="AU106" s="82"/>
      <c r="AV106" s="82"/>
      <c r="AW106" s="82"/>
      <c r="AX106" s="82"/>
      <c r="AY106" s="82"/>
      <c r="AZ106" s="82"/>
      <c r="BA106" s="82"/>
      <c r="BB106" s="82"/>
      <c r="BC106" s="82"/>
      <c r="BD106" s="82"/>
      <c r="BE106" s="82"/>
      <c r="BF106" s="82"/>
      <c r="BG106" s="82"/>
      <c r="BH106" s="82"/>
      <c r="BI106" s="82"/>
      <c r="BJ106" s="82"/>
      <c r="BK106" s="82"/>
      <c r="BL106" s="82"/>
      <c r="BM106" s="82"/>
      <c r="BN106" s="82"/>
      <c r="BO106" s="82"/>
      <c r="BP106" s="82"/>
      <c r="BQ106" s="82"/>
      <c r="BR106" s="82"/>
      <c r="BS106" s="82"/>
      <c r="BT106" s="82"/>
      <c r="BU106" s="82"/>
      <c r="BV106" s="82"/>
      <c r="BW106" s="82"/>
      <c r="BX106" s="82"/>
      <c r="BY106" s="82"/>
    </row>
    <row r="107" spans="1:77" x14ac:dyDescent="0.2">
      <c r="B107" s="131"/>
      <c r="C107" s="131"/>
      <c r="D107" s="130" t="s">
        <v>4767</v>
      </c>
      <c r="E107" s="130" t="s">
        <v>4790</v>
      </c>
      <c r="F107" s="82"/>
      <c r="G107" s="82"/>
      <c r="H107" s="82"/>
      <c r="I107" s="82"/>
      <c r="J107" s="82"/>
      <c r="K107" s="82"/>
      <c r="L107" s="82"/>
      <c r="M107" s="82"/>
      <c r="N107" s="82"/>
      <c r="O107" s="82"/>
      <c r="P107" s="82"/>
      <c r="Q107" s="82"/>
      <c r="R107" s="82"/>
      <c r="S107" s="82"/>
      <c r="T107" s="82"/>
      <c r="U107" s="82"/>
      <c r="V107" s="82"/>
      <c r="W107" s="82"/>
      <c r="X107" s="82"/>
      <c r="Y107" s="82"/>
      <c r="Z107" s="82"/>
      <c r="AA107" s="82"/>
      <c r="AB107" s="82"/>
      <c r="AC107" s="82"/>
      <c r="AD107" s="82"/>
      <c r="AE107" s="82"/>
      <c r="AF107" s="82"/>
      <c r="AG107" s="82"/>
      <c r="AH107" s="82"/>
      <c r="AI107" s="82"/>
      <c r="AJ107" s="82"/>
      <c r="AK107" s="82"/>
      <c r="AL107" s="82"/>
      <c r="AM107" s="82"/>
      <c r="AN107" s="82"/>
      <c r="AO107" s="82"/>
      <c r="AP107" s="82"/>
      <c r="AQ107" s="82"/>
      <c r="AR107" s="82"/>
      <c r="AS107" s="82"/>
      <c r="AT107" s="82"/>
      <c r="AU107" s="82"/>
      <c r="AV107" s="82"/>
      <c r="AW107" s="82"/>
      <c r="AX107" s="82"/>
      <c r="AY107" s="82"/>
      <c r="AZ107" s="82"/>
      <c r="BA107" s="82"/>
      <c r="BB107" s="82"/>
      <c r="BC107" s="82"/>
      <c r="BD107" s="82"/>
      <c r="BE107" s="82"/>
      <c r="BF107" s="82"/>
      <c r="BG107" s="82"/>
      <c r="BH107" s="82"/>
      <c r="BI107" s="82"/>
      <c r="BJ107" s="82"/>
      <c r="BK107" s="82"/>
      <c r="BL107" s="82"/>
      <c r="BM107" s="82"/>
      <c r="BN107" s="82"/>
      <c r="BO107" s="82"/>
      <c r="BP107" s="82"/>
      <c r="BQ107" s="82"/>
      <c r="BR107" s="82"/>
      <c r="BS107" s="82"/>
      <c r="BT107" s="82"/>
      <c r="BU107" s="82"/>
      <c r="BV107" s="82"/>
      <c r="BW107" s="82"/>
      <c r="BX107" s="82"/>
      <c r="BY107" s="82"/>
    </row>
    <row r="108" spans="1:77" x14ac:dyDescent="0.2">
      <c r="B108" s="131"/>
      <c r="C108" s="131"/>
      <c r="D108" s="130" t="s">
        <v>4779</v>
      </c>
      <c r="E108" s="130" t="s">
        <v>4790</v>
      </c>
      <c r="F108" s="82"/>
      <c r="G108" s="82"/>
      <c r="H108" s="82"/>
      <c r="I108" s="82"/>
      <c r="J108" s="82"/>
      <c r="K108" s="82"/>
      <c r="L108" s="82"/>
      <c r="M108" s="82"/>
      <c r="N108" s="82"/>
      <c r="O108" s="82"/>
      <c r="P108" s="82"/>
      <c r="Q108" s="82"/>
      <c r="R108" s="82"/>
      <c r="S108" s="82"/>
      <c r="T108" s="82"/>
      <c r="U108" s="82"/>
      <c r="V108" s="82"/>
      <c r="W108" s="82"/>
      <c r="X108" s="82"/>
      <c r="Y108" s="82"/>
      <c r="Z108" s="82"/>
      <c r="AA108" s="82"/>
      <c r="AB108" s="82"/>
      <c r="AC108" s="82"/>
      <c r="AD108" s="82"/>
      <c r="AE108" s="82"/>
      <c r="AF108" s="82"/>
      <c r="AG108" s="82"/>
      <c r="AH108" s="82"/>
      <c r="AI108" s="82"/>
      <c r="AJ108" s="82"/>
      <c r="AK108" s="82"/>
      <c r="AL108" s="82"/>
      <c r="AM108" s="82"/>
      <c r="AN108" s="82"/>
      <c r="AO108" s="82"/>
      <c r="AP108" s="82"/>
      <c r="AQ108" s="82"/>
      <c r="AR108" s="82"/>
      <c r="AS108" s="82"/>
      <c r="AT108" s="82"/>
      <c r="AU108" s="82"/>
      <c r="AV108" s="82"/>
      <c r="AW108" s="82"/>
      <c r="AX108" s="82"/>
      <c r="AY108" s="82"/>
      <c r="AZ108" s="82"/>
      <c r="BA108" s="82"/>
      <c r="BB108" s="82"/>
      <c r="BC108" s="82"/>
      <c r="BD108" s="82"/>
      <c r="BE108" s="82"/>
      <c r="BF108" s="82"/>
      <c r="BG108" s="82"/>
      <c r="BH108" s="82"/>
      <c r="BI108" s="82"/>
      <c r="BJ108" s="82"/>
      <c r="BK108" s="82"/>
      <c r="BL108" s="82"/>
      <c r="BM108" s="82"/>
      <c r="BN108" s="82"/>
      <c r="BO108" s="82"/>
      <c r="BP108" s="82"/>
      <c r="BQ108" s="82"/>
      <c r="BR108" s="82"/>
      <c r="BS108" s="82"/>
      <c r="BT108" s="82"/>
      <c r="BU108" s="82"/>
      <c r="BV108" s="82"/>
      <c r="BW108" s="82"/>
      <c r="BX108" s="82"/>
      <c r="BY108" s="82"/>
    </row>
    <row r="109" spans="1:77" x14ac:dyDescent="0.2">
      <c r="B109" s="131"/>
      <c r="C109" s="131"/>
      <c r="D109" s="130" t="s">
        <v>4768</v>
      </c>
      <c r="E109" s="206" t="s">
        <v>4769</v>
      </c>
      <c r="F109" s="82"/>
      <c r="G109" s="82"/>
      <c r="H109" s="82"/>
      <c r="I109" s="82"/>
      <c r="J109" s="82"/>
      <c r="K109" s="82"/>
      <c r="L109" s="82"/>
      <c r="M109" s="82"/>
      <c r="N109" s="82"/>
      <c r="O109" s="82"/>
      <c r="P109" s="82"/>
      <c r="Q109" s="82"/>
      <c r="R109" s="82"/>
      <c r="S109" s="82"/>
      <c r="T109" s="82"/>
      <c r="U109" s="82"/>
      <c r="V109" s="82"/>
      <c r="W109" s="82"/>
      <c r="X109" s="82"/>
      <c r="Y109" s="82"/>
      <c r="Z109" s="82"/>
      <c r="AA109" s="82"/>
      <c r="AB109" s="82"/>
      <c r="AC109" s="82"/>
      <c r="AD109" s="82"/>
      <c r="AE109" s="82"/>
      <c r="AF109" s="82"/>
      <c r="AG109" s="82"/>
      <c r="AH109" s="82"/>
      <c r="AI109" s="82"/>
      <c r="AJ109" s="82"/>
      <c r="AK109" s="82"/>
      <c r="AL109" s="82"/>
      <c r="AM109" s="82"/>
      <c r="AN109" s="82"/>
      <c r="AO109" s="82"/>
      <c r="AP109" s="82"/>
      <c r="AQ109" s="82"/>
      <c r="AR109" s="82"/>
      <c r="AS109" s="82"/>
      <c r="AT109" s="82"/>
      <c r="AU109" s="82"/>
      <c r="AV109" s="82"/>
      <c r="AW109" s="82"/>
      <c r="AX109" s="82"/>
      <c r="AY109" s="82"/>
      <c r="AZ109" s="82"/>
      <c r="BA109" s="82"/>
      <c r="BB109" s="82"/>
      <c r="BC109" s="82"/>
      <c r="BD109" s="82"/>
      <c r="BE109" s="82"/>
      <c r="BF109" s="82"/>
      <c r="BG109" s="82"/>
      <c r="BH109" s="82"/>
      <c r="BI109" s="82"/>
      <c r="BJ109" s="82"/>
      <c r="BK109" s="82"/>
      <c r="BL109" s="82"/>
      <c r="BM109" s="82"/>
      <c r="BN109" s="82"/>
      <c r="BO109" s="82"/>
      <c r="BP109" s="82"/>
      <c r="BQ109" s="82"/>
      <c r="BR109" s="82"/>
      <c r="BS109" s="82"/>
      <c r="BT109" s="82"/>
      <c r="BU109" s="82"/>
      <c r="BV109" s="82"/>
      <c r="BW109" s="82"/>
      <c r="BX109" s="82"/>
      <c r="BY109" s="82"/>
    </row>
    <row r="110" spans="1:77" x14ac:dyDescent="0.2">
      <c r="A110" s="130" t="s">
        <v>1292</v>
      </c>
      <c r="B110" s="131">
        <v>9074</v>
      </c>
      <c r="C110" s="131">
        <v>10605</v>
      </c>
      <c r="D110" s="130" t="s">
        <v>4535</v>
      </c>
      <c r="E110" s="130" t="s">
        <v>4783</v>
      </c>
      <c r="F110" s="82"/>
      <c r="G110" s="82"/>
      <c r="H110" s="82"/>
      <c r="I110" s="82"/>
      <c r="J110" s="82"/>
      <c r="K110" s="82"/>
      <c r="L110" s="82"/>
      <c r="M110" s="82"/>
      <c r="N110" s="82"/>
      <c r="O110" s="82"/>
      <c r="P110" s="82"/>
      <c r="Q110" s="82"/>
      <c r="R110" s="82"/>
      <c r="S110" s="82"/>
      <c r="T110" s="82"/>
      <c r="U110" s="82"/>
      <c r="V110" s="82"/>
      <c r="W110" s="82"/>
      <c r="X110" s="82"/>
      <c r="Y110" s="82"/>
      <c r="Z110" s="82"/>
      <c r="AA110" s="82"/>
      <c r="AB110" s="82"/>
      <c r="AC110" s="82"/>
      <c r="AD110" s="82"/>
      <c r="AE110" s="82"/>
      <c r="AF110" s="82"/>
      <c r="AG110" s="82"/>
      <c r="AH110" s="82"/>
      <c r="AI110" s="82"/>
      <c r="AJ110" s="82"/>
      <c r="AK110" s="82"/>
      <c r="AL110" s="82"/>
      <c r="AM110" s="82"/>
      <c r="AN110" s="82"/>
      <c r="AO110" s="82"/>
      <c r="AP110" s="82"/>
      <c r="AQ110" s="82"/>
      <c r="AR110" s="82"/>
      <c r="AS110" s="82"/>
      <c r="AT110" s="82"/>
      <c r="AU110" s="82"/>
      <c r="AV110" s="82"/>
      <c r="AW110" s="82"/>
      <c r="AX110" s="82"/>
      <c r="AY110" s="82"/>
      <c r="AZ110" s="82"/>
      <c r="BA110" s="82"/>
      <c r="BB110" s="82"/>
      <c r="BC110" s="82"/>
      <c r="BD110" s="82"/>
      <c r="BE110" s="82"/>
      <c r="BF110" s="82"/>
      <c r="BG110" s="82"/>
      <c r="BH110" s="82"/>
      <c r="BI110" s="82"/>
      <c r="BJ110" s="82"/>
      <c r="BK110" s="82"/>
      <c r="BL110" s="82"/>
      <c r="BM110" s="82"/>
      <c r="BN110" s="82"/>
      <c r="BO110" s="82"/>
      <c r="BP110" s="82"/>
      <c r="BQ110" s="82"/>
      <c r="BR110" s="82"/>
      <c r="BS110" s="82"/>
      <c r="BT110" s="82"/>
      <c r="BU110" s="82"/>
      <c r="BV110" s="82"/>
      <c r="BW110" s="82"/>
      <c r="BX110" s="82"/>
      <c r="BY110" s="82"/>
    </row>
    <row r="111" spans="1:77" x14ac:dyDescent="0.2">
      <c r="B111" s="131"/>
      <c r="C111" s="131"/>
      <c r="D111" s="130" t="s">
        <v>4762</v>
      </c>
      <c r="E111" s="130" t="s">
        <v>4775</v>
      </c>
      <c r="F111" s="82"/>
      <c r="G111" s="82"/>
      <c r="H111" s="82"/>
      <c r="I111" s="82"/>
      <c r="J111" s="82"/>
      <c r="K111" s="82"/>
      <c r="L111" s="82"/>
      <c r="M111" s="82"/>
      <c r="N111" s="82"/>
      <c r="O111" s="82"/>
      <c r="P111" s="82"/>
      <c r="Q111" s="82"/>
      <c r="R111" s="82"/>
      <c r="S111" s="82"/>
      <c r="T111" s="82"/>
      <c r="U111" s="82"/>
      <c r="V111" s="82"/>
      <c r="W111" s="82"/>
      <c r="X111" s="82"/>
      <c r="Y111" s="82"/>
      <c r="Z111" s="82"/>
      <c r="AA111" s="82"/>
      <c r="AB111" s="82"/>
      <c r="AC111" s="82"/>
      <c r="AD111" s="82"/>
      <c r="AE111" s="82"/>
      <c r="AF111" s="82"/>
      <c r="AG111" s="82"/>
      <c r="AH111" s="82"/>
      <c r="AI111" s="82"/>
      <c r="AJ111" s="82"/>
      <c r="AK111" s="82"/>
      <c r="AL111" s="82"/>
      <c r="AM111" s="82"/>
      <c r="AN111" s="82"/>
      <c r="AO111" s="82"/>
      <c r="AP111" s="82"/>
      <c r="AQ111" s="82"/>
      <c r="AR111" s="82"/>
      <c r="AS111" s="82"/>
      <c r="AT111" s="82"/>
      <c r="AU111" s="82"/>
      <c r="AV111" s="82"/>
      <c r="AW111" s="82"/>
      <c r="AX111" s="82"/>
      <c r="AY111" s="82"/>
      <c r="AZ111" s="82"/>
      <c r="BA111" s="82"/>
      <c r="BB111" s="82"/>
      <c r="BC111" s="82"/>
      <c r="BD111" s="82"/>
      <c r="BE111" s="82"/>
      <c r="BF111" s="82"/>
      <c r="BG111" s="82"/>
      <c r="BH111" s="82"/>
      <c r="BI111" s="82"/>
      <c r="BJ111" s="82"/>
      <c r="BK111" s="82"/>
      <c r="BL111" s="82"/>
      <c r="BM111" s="82"/>
      <c r="BN111" s="82"/>
      <c r="BO111" s="82"/>
      <c r="BP111" s="82"/>
      <c r="BQ111" s="82"/>
      <c r="BR111" s="82"/>
      <c r="BS111" s="82"/>
      <c r="BT111" s="82"/>
      <c r="BU111" s="82"/>
      <c r="BV111" s="82"/>
      <c r="BW111" s="82"/>
      <c r="BX111" s="82"/>
      <c r="BY111" s="82"/>
    </row>
    <row r="112" spans="1:77" x14ac:dyDescent="0.2">
      <c r="A112" s="130" t="s">
        <v>2449</v>
      </c>
      <c r="B112" s="131">
        <v>69371</v>
      </c>
      <c r="C112" s="131"/>
      <c r="D112" s="206" t="s">
        <v>4762</v>
      </c>
      <c r="E112" s="130" t="s">
        <v>4790</v>
      </c>
      <c r="F112" s="82"/>
      <c r="G112" s="82"/>
      <c r="H112" s="82"/>
      <c r="I112" s="82"/>
      <c r="J112" s="82"/>
      <c r="K112" s="82"/>
      <c r="L112" s="82"/>
      <c r="M112" s="82"/>
      <c r="N112" s="82"/>
      <c r="O112" s="82"/>
      <c r="P112" s="82"/>
      <c r="Q112" s="82"/>
      <c r="R112" s="82"/>
      <c r="S112" s="82"/>
      <c r="T112" s="82"/>
      <c r="U112" s="82"/>
      <c r="V112" s="82"/>
      <c r="W112" s="82"/>
      <c r="X112" s="82"/>
      <c r="Y112" s="82"/>
      <c r="Z112" s="82"/>
      <c r="AA112" s="82"/>
      <c r="AB112" s="82"/>
      <c r="AC112" s="82"/>
      <c r="AD112" s="82"/>
      <c r="AE112" s="82"/>
      <c r="AF112" s="82"/>
      <c r="AG112" s="82"/>
      <c r="AH112" s="82"/>
      <c r="AI112" s="82"/>
      <c r="AJ112" s="82"/>
      <c r="AK112" s="82"/>
      <c r="AL112" s="82"/>
      <c r="AM112" s="82"/>
      <c r="AN112" s="82"/>
      <c r="AO112" s="82"/>
      <c r="AP112" s="82"/>
      <c r="AQ112" s="82"/>
      <c r="AR112" s="82"/>
      <c r="AS112" s="82"/>
      <c r="AT112" s="82"/>
      <c r="AU112" s="82"/>
      <c r="AV112" s="82"/>
      <c r="AW112" s="82"/>
      <c r="AX112" s="82"/>
      <c r="AY112" s="82"/>
      <c r="AZ112" s="82"/>
      <c r="BA112" s="82"/>
      <c r="BB112" s="82"/>
      <c r="BC112" s="82"/>
      <c r="BD112" s="82"/>
      <c r="BE112" s="82"/>
      <c r="BF112" s="82"/>
      <c r="BG112" s="82"/>
      <c r="BH112" s="82"/>
      <c r="BI112" s="82"/>
      <c r="BJ112" s="82"/>
      <c r="BK112" s="82"/>
      <c r="BL112" s="82"/>
      <c r="BM112" s="82"/>
      <c r="BN112" s="82"/>
      <c r="BO112" s="82"/>
      <c r="BP112" s="82"/>
      <c r="BQ112" s="82"/>
      <c r="BR112" s="82"/>
      <c r="BS112" s="82"/>
      <c r="BT112" s="82"/>
      <c r="BU112" s="82"/>
      <c r="BV112" s="82"/>
      <c r="BW112" s="82"/>
      <c r="BX112" s="82"/>
      <c r="BY112" s="82"/>
    </row>
    <row r="113" spans="1:77" x14ac:dyDescent="0.2">
      <c r="B113" s="131"/>
      <c r="C113" s="131"/>
      <c r="D113" s="206" t="s">
        <v>4764</v>
      </c>
      <c r="E113" s="130" t="s">
        <v>4790</v>
      </c>
      <c r="F113" s="82"/>
      <c r="G113" s="82"/>
      <c r="H113" s="82"/>
      <c r="I113" s="82"/>
      <c r="J113" s="82"/>
      <c r="K113" s="82"/>
      <c r="L113" s="82"/>
      <c r="M113" s="82"/>
      <c r="N113" s="82"/>
      <c r="O113" s="82"/>
      <c r="P113" s="82"/>
      <c r="Q113" s="82"/>
      <c r="R113" s="82"/>
      <c r="S113" s="82"/>
      <c r="T113" s="82"/>
      <c r="U113" s="82"/>
      <c r="V113" s="82"/>
      <c r="W113" s="82"/>
      <c r="X113" s="82"/>
      <c r="Y113" s="82"/>
      <c r="Z113" s="82"/>
      <c r="AA113" s="82"/>
      <c r="AB113" s="82"/>
      <c r="AC113" s="82"/>
      <c r="AD113" s="82"/>
      <c r="AE113" s="82"/>
      <c r="AF113" s="82"/>
      <c r="AG113" s="82"/>
      <c r="AH113" s="82"/>
      <c r="AI113" s="82"/>
      <c r="AJ113" s="82"/>
      <c r="AK113" s="82"/>
      <c r="AL113" s="82"/>
      <c r="AM113" s="82"/>
      <c r="AN113" s="82"/>
      <c r="AO113" s="82"/>
      <c r="AP113" s="82"/>
      <c r="AQ113" s="82"/>
      <c r="AR113" s="82"/>
      <c r="AS113" s="82"/>
      <c r="AT113" s="82"/>
      <c r="AU113" s="82"/>
      <c r="AV113" s="82"/>
      <c r="AW113" s="82"/>
      <c r="AX113" s="82"/>
      <c r="AY113" s="82"/>
      <c r="AZ113" s="82"/>
      <c r="BA113" s="82"/>
      <c r="BB113" s="82"/>
      <c r="BC113" s="82"/>
      <c r="BD113" s="82"/>
      <c r="BE113" s="82"/>
      <c r="BF113" s="82"/>
      <c r="BG113" s="82"/>
      <c r="BH113" s="82"/>
      <c r="BI113" s="82"/>
      <c r="BJ113" s="82"/>
      <c r="BK113" s="82"/>
      <c r="BL113" s="82"/>
      <c r="BM113" s="82"/>
      <c r="BN113" s="82"/>
      <c r="BO113" s="82"/>
      <c r="BP113" s="82"/>
      <c r="BQ113" s="82"/>
      <c r="BR113" s="82"/>
      <c r="BS113" s="82"/>
      <c r="BT113" s="82"/>
      <c r="BU113" s="82"/>
      <c r="BV113" s="82"/>
      <c r="BW113" s="82"/>
      <c r="BX113" s="82"/>
      <c r="BY113" s="82"/>
    </row>
    <row r="114" spans="1:77" x14ac:dyDescent="0.2">
      <c r="B114" s="131"/>
      <c r="C114" s="131"/>
      <c r="D114" s="206" t="s">
        <v>4766</v>
      </c>
      <c r="E114" s="130" t="s">
        <v>4790</v>
      </c>
      <c r="F114" s="82"/>
      <c r="G114" s="82"/>
      <c r="H114" s="82"/>
      <c r="I114" s="82"/>
      <c r="J114" s="82"/>
      <c r="K114" s="82"/>
      <c r="L114" s="82"/>
      <c r="M114" s="82"/>
      <c r="N114" s="82"/>
      <c r="O114" s="82"/>
      <c r="P114" s="82"/>
      <c r="Q114" s="82"/>
      <c r="R114" s="82"/>
      <c r="S114" s="82"/>
      <c r="T114" s="82"/>
      <c r="U114" s="82"/>
      <c r="V114" s="82"/>
      <c r="W114" s="82"/>
      <c r="X114" s="82"/>
      <c r="Y114" s="82"/>
      <c r="Z114" s="82"/>
      <c r="AA114" s="82"/>
      <c r="AB114" s="82"/>
      <c r="AC114" s="82"/>
      <c r="AD114" s="82"/>
      <c r="AE114" s="82"/>
      <c r="AF114" s="82"/>
      <c r="AG114" s="82"/>
      <c r="AH114" s="82"/>
      <c r="AI114" s="82"/>
      <c r="AJ114" s="82"/>
      <c r="AK114" s="82"/>
      <c r="AL114" s="82"/>
      <c r="AM114" s="82"/>
      <c r="AN114" s="82"/>
      <c r="AO114" s="82"/>
      <c r="AP114" s="82"/>
      <c r="AQ114" s="82"/>
      <c r="AR114" s="82"/>
      <c r="AS114" s="82"/>
      <c r="AT114" s="82"/>
      <c r="AU114" s="82"/>
      <c r="AV114" s="82"/>
      <c r="AW114" s="82"/>
      <c r="AX114" s="82"/>
      <c r="AY114" s="82"/>
      <c r="AZ114" s="82"/>
      <c r="BA114" s="82"/>
      <c r="BB114" s="82"/>
      <c r="BC114" s="82"/>
      <c r="BD114" s="82"/>
      <c r="BE114" s="82"/>
      <c r="BF114" s="82"/>
      <c r="BG114" s="82"/>
      <c r="BH114" s="82"/>
      <c r="BI114" s="82"/>
      <c r="BJ114" s="82"/>
      <c r="BK114" s="82"/>
      <c r="BL114" s="82"/>
      <c r="BM114" s="82"/>
      <c r="BN114" s="82"/>
      <c r="BO114" s="82"/>
      <c r="BP114" s="82"/>
      <c r="BQ114" s="82"/>
      <c r="BR114" s="82"/>
      <c r="BS114" s="82"/>
      <c r="BT114" s="82"/>
      <c r="BU114" s="82"/>
      <c r="BV114" s="82"/>
      <c r="BW114" s="82"/>
      <c r="BX114" s="82"/>
      <c r="BY114" s="82"/>
    </row>
    <row r="115" spans="1:77" x14ac:dyDescent="0.2">
      <c r="A115" s="206" t="s">
        <v>4792</v>
      </c>
      <c r="B115" s="133">
        <v>35603</v>
      </c>
      <c r="C115" s="131">
        <v>37929</v>
      </c>
      <c r="D115" s="206" t="s">
        <v>4762</v>
      </c>
      <c r="E115" s="130" t="s">
        <v>4790</v>
      </c>
      <c r="F115" s="82"/>
      <c r="G115" s="82"/>
      <c r="H115" s="82"/>
      <c r="I115" s="82"/>
      <c r="J115" s="82"/>
      <c r="K115" s="82"/>
      <c r="L115" s="82"/>
      <c r="M115" s="82"/>
      <c r="N115" s="82"/>
      <c r="O115" s="82"/>
      <c r="P115" s="82"/>
      <c r="Q115" s="82"/>
      <c r="R115" s="82"/>
      <c r="S115" s="82"/>
      <c r="T115" s="82"/>
      <c r="U115" s="82"/>
      <c r="V115" s="82"/>
      <c r="W115" s="82"/>
      <c r="X115" s="82"/>
      <c r="Y115" s="82"/>
      <c r="Z115" s="82"/>
      <c r="AA115" s="82"/>
      <c r="AB115" s="82"/>
      <c r="AC115" s="82"/>
      <c r="AD115" s="82"/>
      <c r="AE115" s="82"/>
      <c r="AF115" s="82"/>
      <c r="AG115" s="82"/>
      <c r="AH115" s="82"/>
      <c r="AI115" s="82"/>
      <c r="AJ115" s="82"/>
      <c r="AK115" s="82"/>
      <c r="AL115" s="82"/>
      <c r="AM115" s="82"/>
      <c r="AN115" s="82"/>
      <c r="AO115" s="82"/>
      <c r="AP115" s="82"/>
      <c r="AQ115" s="82"/>
      <c r="AR115" s="82"/>
      <c r="AS115" s="82"/>
      <c r="AT115" s="82"/>
      <c r="AU115" s="82"/>
      <c r="AV115" s="82"/>
      <c r="AW115" s="82"/>
      <c r="AX115" s="82"/>
      <c r="AY115" s="82"/>
      <c r="AZ115" s="82"/>
      <c r="BA115" s="82"/>
      <c r="BB115" s="82"/>
      <c r="BC115" s="82"/>
      <c r="BD115" s="82"/>
      <c r="BE115" s="82"/>
      <c r="BF115" s="82"/>
      <c r="BG115" s="82"/>
      <c r="BH115" s="82"/>
      <c r="BI115" s="82"/>
      <c r="BJ115" s="82"/>
      <c r="BK115" s="82"/>
      <c r="BL115" s="82"/>
      <c r="BM115" s="82"/>
      <c r="BN115" s="82"/>
      <c r="BO115" s="82"/>
      <c r="BP115" s="82"/>
      <c r="BQ115" s="82"/>
      <c r="BR115" s="82"/>
      <c r="BS115" s="82"/>
      <c r="BT115" s="82"/>
      <c r="BU115" s="82"/>
      <c r="BV115" s="82"/>
      <c r="BW115" s="82"/>
      <c r="BX115" s="82"/>
      <c r="BY115" s="82"/>
    </row>
    <row r="116" spans="1:77" x14ac:dyDescent="0.2">
      <c r="A116" s="206"/>
      <c r="B116" s="133"/>
      <c r="C116" s="131"/>
      <c r="D116" s="206" t="s">
        <v>4764</v>
      </c>
      <c r="E116" s="130" t="s">
        <v>4790</v>
      </c>
      <c r="F116" s="82"/>
      <c r="G116" s="82"/>
      <c r="H116" s="82"/>
      <c r="I116" s="82"/>
      <c r="J116" s="82"/>
      <c r="K116" s="82"/>
      <c r="L116" s="82"/>
      <c r="M116" s="82"/>
      <c r="N116" s="82"/>
      <c r="O116" s="82"/>
      <c r="P116" s="82"/>
      <c r="Q116" s="82"/>
      <c r="R116" s="82"/>
      <c r="S116" s="82"/>
      <c r="T116" s="82"/>
      <c r="U116" s="82"/>
      <c r="V116" s="82"/>
      <c r="W116" s="82"/>
      <c r="X116" s="82"/>
      <c r="Y116" s="82"/>
      <c r="Z116" s="82"/>
      <c r="AA116" s="82"/>
      <c r="AB116" s="82"/>
      <c r="AC116" s="82"/>
      <c r="AD116" s="82"/>
      <c r="AE116" s="82"/>
      <c r="AF116" s="82"/>
      <c r="AG116" s="82"/>
      <c r="AH116" s="82"/>
      <c r="AI116" s="82"/>
      <c r="AJ116" s="82"/>
      <c r="AK116" s="82"/>
      <c r="AL116" s="82"/>
      <c r="AM116" s="82"/>
      <c r="AN116" s="82"/>
      <c r="AO116" s="82"/>
      <c r="AP116" s="82"/>
      <c r="AQ116" s="82"/>
      <c r="AR116" s="82"/>
      <c r="AS116" s="82"/>
      <c r="AT116" s="82"/>
      <c r="AU116" s="82"/>
      <c r="AV116" s="82"/>
      <c r="AW116" s="82"/>
      <c r="AX116" s="82"/>
      <c r="AY116" s="82"/>
      <c r="AZ116" s="82"/>
      <c r="BA116" s="82"/>
      <c r="BB116" s="82"/>
      <c r="BC116" s="82"/>
      <c r="BD116" s="82"/>
      <c r="BE116" s="82"/>
      <c r="BF116" s="82"/>
      <c r="BG116" s="82"/>
      <c r="BH116" s="82"/>
      <c r="BI116" s="82"/>
      <c r="BJ116" s="82"/>
      <c r="BK116" s="82"/>
      <c r="BL116" s="82"/>
      <c r="BM116" s="82"/>
      <c r="BN116" s="82"/>
      <c r="BO116" s="82"/>
      <c r="BP116" s="82"/>
      <c r="BQ116" s="82"/>
      <c r="BR116" s="82"/>
      <c r="BS116" s="82"/>
      <c r="BT116" s="82"/>
      <c r="BU116" s="82"/>
      <c r="BV116" s="82"/>
      <c r="BW116" s="82"/>
      <c r="BX116" s="82"/>
      <c r="BY116" s="82"/>
    </row>
    <row r="117" spans="1:77" x14ac:dyDescent="0.2">
      <c r="A117" s="130" t="s">
        <v>1211</v>
      </c>
      <c r="B117" s="131">
        <v>45908</v>
      </c>
      <c r="C117" s="131">
        <v>53169</v>
      </c>
      <c r="D117" s="131"/>
      <c r="E117" s="131"/>
      <c r="F117" s="82"/>
      <c r="G117" s="82"/>
      <c r="H117" s="82"/>
      <c r="I117" s="82"/>
      <c r="J117" s="82"/>
      <c r="K117" s="82"/>
      <c r="L117" s="82"/>
      <c r="M117" s="82"/>
      <c r="N117" s="82"/>
      <c r="O117" s="82"/>
      <c r="P117" s="82"/>
      <c r="Q117" s="82"/>
      <c r="R117" s="82"/>
      <c r="S117" s="82"/>
      <c r="T117" s="82"/>
      <c r="U117" s="82"/>
      <c r="V117" s="82"/>
      <c r="W117" s="82"/>
      <c r="X117" s="82"/>
      <c r="Y117" s="82"/>
      <c r="Z117" s="82"/>
      <c r="AA117" s="82"/>
      <c r="AB117" s="82"/>
      <c r="AC117" s="82"/>
      <c r="AD117" s="82"/>
      <c r="AE117" s="82"/>
      <c r="AF117" s="82"/>
      <c r="AG117" s="82"/>
      <c r="AH117" s="82"/>
      <c r="AI117" s="82"/>
      <c r="AJ117" s="82"/>
      <c r="AK117" s="82"/>
      <c r="AL117" s="82"/>
      <c r="AM117" s="82"/>
      <c r="AN117" s="82"/>
      <c r="AO117" s="82"/>
      <c r="AP117" s="82"/>
      <c r="AQ117" s="82"/>
      <c r="AR117" s="82"/>
      <c r="AS117" s="82"/>
      <c r="AT117" s="82"/>
      <c r="AU117" s="82"/>
      <c r="AV117" s="82"/>
      <c r="AW117" s="82"/>
      <c r="AX117" s="82"/>
      <c r="AY117" s="82"/>
      <c r="AZ117" s="82"/>
      <c r="BA117" s="82"/>
      <c r="BB117" s="82"/>
      <c r="BC117" s="82"/>
      <c r="BD117" s="82"/>
      <c r="BE117" s="82"/>
      <c r="BF117" s="82"/>
      <c r="BG117" s="82"/>
      <c r="BH117" s="82"/>
      <c r="BI117" s="82"/>
      <c r="BJ117" s="82"/>
      <c r="BK117" s="82"/>
      <c r="BL117" s="82"/>
      <c r="BM117" s="82"/>
      <c r="BN117" s="82"/>
      <c r="BO117" s="82"/>
      <c r="BP117" s="82"/>
      <c r="BQ117" s="82"/>
      <c r="BR117" s="82"/>
      <c r="BS117" s="82"/>
      <c r="BT117" s="82"/>
      <c r="BU117" s="82"/>
      <c r="BV117" s="82"/>
      <c r="BW117" s="82"/>
      <c r="BX117" s="82"/>
      <c r="BY117" s="82"/>
    </row>
    <row r="118" spans="1:77" x14ac:dyDescent="0.2">
      <c r="A118" s="130" t="s">
        <v>741</v>
      </c>
      <c r="B118" s="131">
        <v>25609</v>
      </c>
      <c r="C118" s="131">
        <v>51787</v>
      </c>
      <c r="D118" s="206" t="s">
        <v>4535</v>
      </c>
      <c r="E118" s="130" t="s">
        <v>4790</v>
      </c>
      <c r="F118" s="82"/>
      <c r="G118" s="82"/>
      <c r="H118" s="82"/>
      <c r="I118" s="82"/>
      <c r="J118" s="82"/>
      <c r="K118" s="82"/>
      <c r="L118" s="82"/>
      <c r="M118" s="82"/>
      <c r="N118" s="82"/>
      <c r="O118" s="82"/>
      <c r="P118" s="82"/>
      <c r="Q118" s="82"/>
      <c r="R118" s="82"/>
      <c r="S118" s="82"/>
      <c r="T118" s="82"/>
      <c r="U118" s="82"/>
      <c r="V118" s="82"/>
      <c r="W118" s="82"/>
      <c r="X118" s="82"/>
      <c r="Y118" s="82"/>
      <c r="Z118" s="82"/>
      <c r="AA118" s="82"/>
      <c r="AB118" s="82"/>
      <c r="AC118" s="82"/>
      <c r="AD118" s="82"/>
      <c r="AE118" s="82"/>
      <c r="AF118" s="82"/>
      <c r="AG118" s="82"/>
      <c r="AH118" s="82"/>
      <c r="AI118" s="82"/>
      <c r="AJ118" s="82"/>
      <c r="AK118" s="82"/>
      <c r="AL118" s="82"/>
      <c r="AM118" s="82"/>
      <c r="AN118" s="82"/>
      <c r="AO118" s="82"/>
      <c r="AP118" s="82"/>
      <c r="AQ118" s="82"/>
      <c r="AR118" s="82"/>
      <c r="AS118" s="82"/>
      <c r="AT118" s="82"/>
      <c r="AU118" s="82"/>
      <c r="AV118" s="82"/>
      <c r="AW118" s="82"/>
      <c r="AX118" s="82"/>
      <c r="AY118" s="82"/>
      <c r="AZ118" s="82"/>
      <c r="BA118" s="82"/>
      <c r="BB118" s="82"/>
      <c r="BC118" s="82"/>
      <c r="BD118" s="82"/>
      <c r="BE118" s="82"/>
      <c r="BF118" s="82"/>
      <c r="BG118" s="82"/>
      <c r="BH118" s="82"/>
      <c r="BI118" s="82"/>
      <c r="BJ118" s="82"/>
      <c r="BK118" s="82"/>
      <c r="BL118" s="82"/>
      <c r="BM118" s="82"/>
      <c r="BN118" s="82"/>
      <c r="BO118" s="82"/>
      <c r="BP118" s="82"/>
      <c r="BQ118" s="82"/>
      <c r="BR118" s="82"/>
      <c r="BS118" s="82"/>
      <c r="BT118" s="82"/>
      <c r="BU118" s="82"/>
      <c r="BV118" s="82"/>
      <c r="BW118" s="82"/>
      <c r="BX118" s="82"/>
      <c r="BY118" s="82"/>
    </row>
    <row r="119" spans="1:77" x14ac:dyDescent="0.2">
      <c r="B119" s="131"/>
      <c r="C119" s="131"/>
      <c r="D119" s="206" t="s">
        <v>4762</v>
      </c>
      <c r="E119" s="130" t="s">
        <v>4790</v>
      </c>
      <c r="F119" s="82"/>
      <c r="G119" s="82"/>
      <c r="H119" s="82"/>
      <c r="I119" s="82"/>
      <c r="J119" s="82"/>
      <c r="K119" s="82"/>
      <c r="L119" s="82"/>
      <c r="M119" s="82"/>
      <c r="N119" s="82"/>
      <c r="O119" s="82"/>
      <c r="P119" s="82"/>
      <c r="Q119" s="82"/>
      <c r="R119" s="82"/>
      <c r="S119" s="82"/>
      <c r="T119" s="82"/>
      <c r="U119" s="82"/>
      <c r="V119" s="82"/>
      <c r="W119" s="82"/>
      <c r="X119" s="82"/>
      <c r="Y119" s="82"/>
      <c r="Z119" s="82"/>
      <c r="AA119" s="82"/>
      <c r="AB119" s="82"/>
      <c r="AC119" s="82"/>
      <c r="AD119" s="82"/>
      <c r="AE119" s="82"/>
      <c r="AF119" s="82"/>
      <c r="AG119" s="82"/>
      <c r="AH119" s="82"/>
      <c r="AI119" s="82"/>
      <c r="AJ119" s="82"/>
      <c r="AK119" s="82"/>
      <c r="AL119" s="82"/>
      <c r="AM119" s="82"/>
      <c r="AN119" s="82"/>
      <c r="AO119" s="82"/>
      <c r="AP119" s="82"/>
      <c r="AQ119" s="82"/>
      <c r="AR119" s="82"/>
      <c r="AS119" s="82"/>
      <c r="AT119" s="82"/>
      <c r="AU119" s="82"/>
      <c r="AV119" s="82"/>
      <c r="AW119" s="82"/>
      <c r="AX119" s="82"/>
      <c r="AY119" s="82"/>
      <c r="AZ119" s="82"/>
      <c r="BA119" s="82"/>
      <c r="BB119" s="82"/>
      <c r="BC119" s="82"/>
      <c r="BD119" s="82"/>
      <c r="BE119" s="82"/>
      <c r="BF119" s="82"/>
      <c r="BG119" s="82"/>
      <c r="BH119" s="82"/>
      <c r="BI119" s="82"/>
      <c r="BJ119" s="82"/>
      <c r="BK119" s="82"/>
      <c r="BL119" s="82"/>
      <c r="BM119" s="82"/>
      <c r="BN119" s="82"/>
      <c r="BO119" s="82"/>
      <c r="BP119" s="82"/>
      <c r="BQ119" s="82"/>
      <c r="BR119" s="82"/>
      <c r="BS119" s="82"/>
      <c r="BT119" s="82"/>
      <c r="BU119" s="82"/>
      <c r="BV119" s="82"/>
      <c r="BW119" s="82"/>
      <c r="BX119" s="82"/>
      <c r="BY119" s="82"/>
    </row>
    <row r="120" spans="1:77" x14ac:dyDescent="0.2">
      <c r="B120" s="131"/>
      <c r="C120" s="131"/>
      <c r="D120" s="206" t="s">
        <v>4764</v>
      </c>
      <c r="E120" s="130" t="s">
        <v>4790</v>
      </c>
      <c r="F120" s="82"/>
      <c r="G120" s="82"/>
      <c r="H120" s="82"/>
      <c r="I120" s="82"/>
      <c r="J120" s="82"/>
      <c r="K120" s="82"/>
      <c r="L120" s="82"/>
      <c r="M120" s="82"/>
      <c r="N120" s="82"/>
      <c r="O120" s="82"/>
      <c r="P120" s="82"/>
      <c r="Q120" s="82"/>
      <c r="R120" s="82"/>
      <c r="S120" s="82"/>
      <c r="T120" s="82"/>
      <c r="U120" s="82"/>
      <c r="V120" s="82"/>
      <c r="W120" s="82"/>
      <c r="X120" s="82"/>
      <c r="Y120" s="82"/>
      <c r="Z120" s="82"/>
      <c r="AA120" s="82"/>
      <c r="AB120" s="82"/>
      <c r="AC120" s="82"/>
      <c r="AD120" s="82"/>
      <c r="AE120" s="82"/>
      <c r="AF120" s="82"/>
      <c r="AG120" s="82"/>
      <c r="AH120" s="82"/>
      <c r="AI120" s="82"/>
      <c r="AJ120" s="82"/>
      <c r="AK120" s="82"/>
      <c r="AL120" s="82"/>
      <c r="AM120" s="82"/>
      <c r="AN120" s="82"/>
      <c r="AO120" s="82"/>
      <c r="AP120" s="82"/>
      <c r="AQ120" s="82"/>
      <c r="AR120" s="82"/>
      <c r="AS120" s="82"/>
      <c r="AT120" s="82"/>
      <c r="AU120" s="82"/>
      <c r="AV120" s="82"/>
      <c r="AW120" s="82"/>
      <c r="AX120" s="82"/>
      <c r="AY120" s="82"/>
      <c r="AZ120" s="82"/>
      <c r="BA120" s="82"/>
      <c r="BB120" s="82"/>
      <c r="BC120" s="82"/>
      <c r="BD120" s="82"/>
      <c r="BE120" s="82"/>
      <c r="BF120" s="82"/>
      <c r="BG120" s="82"/>
      <c r="BH120" s="82"/>
      <c r="BI120" s="82"/>
      <c r="BJ120" s="82"/>
      <c r="BK120" s="82"/>
      <c r="BL120" s="82"/>
      <c r="BM120" s="82"/>
      <c r="BN120" s="82"/>
      <c r="BO120" s="82"/>
      <c r="BP120" s="82"/>
      <c r="BQ120" s="82"/>
      <c r="BR120" s="82"/>
      <c r="BS120" s="82"/>
      <c r="BT120" s="82"/>
      <c r="BU120" s="82"/>
      <c r="BV120" s="82"/>
      <c r="BW120" s="82"/>
      <c r="BX120" s="82"/>
      <c r="BY120" s="82"/>
    </row>
    <row r="121" spans="1:77" x14ac:dyDescent="0.2">
      <c r="A121" s="130" t="s">
        <v>4576</v>
      </c>
      <c r="B121" s="131">
        <v>4985</v>
      </c>
      <c r="C121" s="131">
        <v>5641</v>
      </c>
      <c r="D121" s="130" t="s">
        <v>4762</v>
      </c>
      <c r="E121" s="130" t="s">
        <v>4790</v>
      </c>
      <c r="F121" s="82"/>
      <c r="G121" s="82"/>
      <c r="H121" s="82"/>
      <c r="I121" s="82"/>
      <c r="J121" s="82"/>
      <c r="K121" s="82"/>
      <c r="L121" s="82"/>
      <c r="M121" s="82"/>
      <c r="N121" s="82"/>
      <c r="O121" s="82"/>
      <c r="P121" s="82"/>
      <c r="Q121" s="82"/>
      <c r="R121" s="82"/>
      <c r="S121" s="82"/>
      <c r="T121" s="82"/>
      <c r="U121" s="82"/>
      <c r="V121" s="82"/>
      <c r="W121" s="82"/>
      <c r="X121" s="82"/>
      <c r="Y121" s="82"/>
      <c r="Z121" s="82"/>
      <c r="AA121" s="82"/>
      <c r="AB121" s="82"/>
      <c r="AC121" s="82"/>
      <c r="AD121" s="82"/>
      <c r="AE121" s="82"/>
      <c r="AF121" s="82"/>
      <c r="AG121" s="82"/>
      <c r="AH121" s="82"/>
      <c r="AI121" s="82"/>
      <c r="AJ121" s="82"/>
      <c r="AK121" s="82"/>
      <c r="AL121" s="82"/>
      <c r="AM121" s="82"/>
      <c r="AN121" s="82"/>
      <c r="AO121" s="82"/>
      <c r="AP121" s="82"/>
      <c r="AQ121" s="82"/>
      <c r="AR121" s="82"/>
      <c r="AS121" s="82"/>
      <c r="AT121" s="82"/>
      <c r="AU121" s="82"/>
      <c r="AV121" s="82"/>
      <c r="AW121" s="82"/>
      <c r="AX121" s="82"/>
      <c r="AY121" s="82"/>
      <c r="AZ121" s="82"/>
      <c r="BA121" s="82"/>
      <c r="BB121" s="82"/>
      <c r="BC121" s="82"/>
      <c r="BD121" s="82"/>
      <c r="BE121" s="82"/>
      <c r="BF121" s="82"/>
      <c r="BG121" s="82"/>
      <c r="BH121" s="82"/>
      <c r="BI121" s="82"/>
      <c r="BJ121" s="82"/>
      <c r="BK121" s="82"/>
      <c r="BL121" s="82"/>
      <c r="BM121" s="82"/>
      <c r="BN121" s="82"/>
      <c r="BO121" s="82"/>
      <c r="BP121" s="82"/>
      <c r="BQ121" s="82"/>
      <c r="BR121" s="82"/>
      <c r="BS121" s="82"/>
      <c r="BT121" s="82"/>
      <c r="BU121" s="82"/>
      <c r="BV121" s="82"/>
      <c r="BW121" s="82"/>
      <c r="BX121" s="82"/>
      <c r="BY121" s="82"/>
    </row>
    <row r="122" spans="1:77" x14ac:dyDescent="0.2">
      <c r="A122" s="130" t="s">
        <v>2425</v>
      </c>
      <c r="B122" s="131">
        <v>11165</v>
      </c>
      <c r="C122" s="131">
        <v>12263</v>
      </c>
      <c r="D122" s="206" t="s">
        <v>4762</v>
      </c>
      <c r="E122" s="206" t="s">
        <v>4794</v>
      </c>
      <c r="F122" s="82"/>
      <c r="G122" s="82"/>
      <c r="H122" s="82"/>
      <c r="I122" s="82"/>
      <c r="J122" s="82"/>
      <c r="K122" s="82"/>
      <c r="L122" s="82"/>
      <c r="M122" s="82"/>
      <c r="N122" s="82"/>
      <c r="O122" s="82"/>
      <c r="P122" s="82"/>
      <c r="Q122" s="82"/>
      <c r="R122" s="82"/>
      <c r="S122" s="82"/>
      <c r="T122" s="82"/>
      <c r="U122" s="82"/>
      <c r="V122" s="82"/>
      <c r="W122" s="82"/>
      <c r="X122" s="82"/>
      <c r="Y122" s="82"/>
      <c r="Z122" s="82"/>
      <c r="AA122" s="82"/>
      <c r="AB122" s="82"/>
      <c r="AC122" s="82"/>
      <c r="AD122" s="82"/>
      <c r="AE122" s="82"/>
      <c r="AF122" s="82"/>
      <c r="AG122" s="82"/>
      <c r="AH122" s="82"/>
      <c r="AI122" s="82"/>
      <c r="AJ122" s="82"/>
      <c r="AK122" s="82"/>
      <c r="AL122" s="82"/>
      <c r="AM122" s="82"/>
      <c r="AN122" s="82"/>
      <c r="AO122" s="82"/>
      <c r="AP122" s="82"/>
      <c r="AQ122" s="82"/>
      <c r="AR122" s="82"/>
      <c r="AS122" s="82"/>
      <c r="AT122" s="82"/>
      <c r="AU122" s="82"/>
      <c r="AV122" s="82"/>
      <c r="AW122" s="82"/>
      <c r="AX122" s="82"/>
      <c r="AY122" s="82"/>
      <c r="AZ122" s="82"/>
      <c r="BA122" s="82"/>
      <c r="BB122" s="82"/>
      <c r="BC122" s="82"/>
      <c r="BD122" s="82"/>
      <c r="BE122" s="82"/>
      <c r="BF122" s="82"/>
      <c r="BG122" s="82"/>
      <c r="BH122" s="82"/>
      <c r="BI122" s="82"/>
      <c r="BJ122" s="82"/>
      <c r="BK122" s="82"/>
      <c r="BL122" s="82"/>
      <c r="BM122" s="82"/>
      <c r="BN122" s="82"/>
      <c r="BO122" s="82"/>
      <c r="BP122" s="82"/>
      <c r="BQ122" s="82"/>
      <c r="BR122" s="82"/>
      <c r="BS122" s="82"/>
      <c r="BT122" s="82"/>
      <c r="BU122" s="82"/>
      <c r="BV122" s="82"/>
      <c r="BW122" s="82"/>
      <c r="BX122" s="82"/>
      <c r="BY122" s="82"/>
    </row>
    <row r="123" spans="1:77" x14ac:dyDescent="0.2">
      <c r="A123" s="130" t="s">
        <v>2176</v>
      </c>
      <c r="B123" s="131">
        <v>47773</v>
      </c>
      <c r="C123" s="131">
        <v>51876</v>
      </c>
      <c r="D123" s="206" t="s">
        <v>4793</v>
      </c>
      <c r="E123" s="130" t="s">
        <v>4790</v>
      </c>
      <c r="F123" s="82"/>
      <c r="G123" s="82"/>
      <c r="H123" s="82"/>
      <c r="I123" s="82"/>
      <c r="J123" s="82"/>
      <c r="K123" s="82"/>
      <c r="L123" s="82"/>
      <c r="M123" s="82"/>
      <c r="N123" s="82"/>
      <c r="O123" s="82"/>
      <c r="P123" s="82"/>
      <c r="Q123" s="82"/>
      <c r="R123" s="82"/>
      <c r="S123" s="82"/>
      <c r="T123" s="82"/>
      <c r="U123" s="82"/>
      <c r="V123" s="82"/>
      <c r="W123" s="82"/>
      <c r="X123" s="82"/>
      <c r="Y123" s="82"/>
      <c r="Z123" s="82"/>
      <c r="AA123" s="82"/>
      <c r="AB123" s="82"/>
      <c r="AC123" s="82"/>
      <c r="AD123" s="82"/>
      <c r="AE123" s="82"/>
      <c r="AF123" s="82"/>
      <c r="AG123" s="82"/>
      <c r="AH123" s="82"/>
      <c r="AI123" s="82"/>
      <c r="AJ123" s="82"/>
      <c r="AK123" s="82"/>
      <c r="AL123" s="82"/>
      <c r="AM123" s="82"/>
      <c r="AN123" s="82"/>
      <c r="AO123" s="82"/>
      <c r="AP123" s="82"/>
      <c r="AQ123" s="82"/>
      <c r="AR123" s="82"/>
      <c r="AS123" s="82"/>
      <c r="AT123" s="82"/>
      <c r="AU123" s="82"/>
      <c r="AV123" s="82"/>
      <c r="AW123" s="82"/>
      <c r="AX123" s="82"/>
      <c r="AY123" s="82"/>
      <c r="AZ123" s="82"/>
      <c r="BA123" s="82"/>
      <c r="BB123" s="82"/>
      <c r="BC123" s="82"/>
      <c r="BD123" s="82"/>
      <c r="BE123" s="82"/>
      <c r="BF123" s="82"/>
      <c r="BG123" s="82"/>
      <c r="BH123" s="82"/>
      <c r="BI123" s="82"/>
      <c r="BJ123" s="82"/>
      <c r="BK123" s="82"/>
      <c r="BL123" s="82"/>
      <c r="BM123" s="82"/>
      <c r="BN123" s="82"/>
      <c r="BO123" s="82"/>
      <c r="BP123" s="82"/>
      <c r="BQ123" s="82"/>
      <c r="BR123" s="82"/>
      <c r="BS123" s="82"/>
      <c r="BT123" s="82"/>
      <c r="BU123" s="82"/>
      <c r="BV123" s="82"/>
      <c r="BW123" s="82"/>
      <c r="BX123" s="82"/>
      <c r="BY123" s="82"/>
    </row>
    <row r="124" spans="1:77" x14ac:dyDescent="0.2">
      <c r="B124" s="131"/>
      <c r="C124" s="131"/>
      <c r="D124" s="130" t="s">
        <v>4762</v>
      </c>
      <c r="E124" s="130" t="s">
        <v>4790</v>
      </c>
      <c r="F124" s="82"/>
      <c r="G124" s="82"/>
      <c r="H124" s="82"/>
      <c r="I124" s="82"/>
      <c r="J124" s="82"/>
      <c r="K124" s="82"/>
      <c r="L124" s="82"/>
      <c r="M124" s="82"/>
      <c r="N124" s="82"/>
      <c r="O124" s="82"/>
      <c r="P124" s="82"/>
      <c r="Q124" s="82"/>
      <c r="R124" s="82"/>
      <c r="S124" s="82"/>
      <c r="T124" s="82"/>
      <c r="U124" s="82"/>
      <c r="V124" s="82"/>
      <c r="W124" s="82"/>
      <c r="X124" s="82"/>
      <c r="Y124" s="82"/>
      <c r="Z124" s="82"/>
      <c r="AA124" s="82"/>
      <c r="AB124" s="82"/>
      <c r="AC124" s="82"/>
      <c r="AD124" s="82"/>
      <c r="AE124" s="82"/>
      <c r="AF124" s="82"/>
      <c r="AG124" s="82"/>
      <c r="AH124" s="82"/>
      <c r="AI124" s="82"/>
      <c r="AJ124" s="82"/>
      <c r="AK124" s="82"/>
      <c r="AL124" s="82"/>
      <c r="AM124" s="82"/>
      <c r="AN124" s="82"/>
      <c r="AO124" s="82"/>
      <c r="AP124" s="82"/>
      <c r="AQ124" s="82"/>
      <c r="AR124" s="82"/>
      <c r="AS124" s="82"/>
      <c r="AT124" s="82"/>
      <c r="AU124" s="82"/>
      <c r="AV124" s="82"/>
      <c r="AW124" s="82"/>
      <c r="AX124" s="82"/>
      <c r="AY124" s="82"/>
      <c r="AZ124" s="82"/>
      <c r="BA124" s="82"/>
      <c r="BB124" s="82"/>
      <c r="BC124" s="82"/>
      <c r="BD124" s="82"/>
      <c r="BE124" s="82"/>
      <c r="BF124" s="82"/>
      <c r="BG124" s="82"/>
      <c r="BH124" s="82"/>
      <c r="BI124" s="82"/>
      <c r="BJ124" s="82"/>
      <c r="BK124" s="82"/>
      <c r="BL124" s="82"/>
      <c r="BM124" s="82"/>
      <c r="BN124" s="82"/>
      <c r="BO124" s="82"/>
      <c r="BP124" s="82"/>
      <c r="BQ124" s="82"/>
      <c r="BR124" s="82"/>
      <c r="BS124" s="82"/>
      <c r="BT124" s="82"/>
      <c r="BU124" s="82"/>
      <c r="BV124" s="82"/>
      <c r="BW124" s="82"/>
      <c r="BX124" s="82"/>
      <c r="BY124" s="82"/>
    </row>
    <row r="125" spans="1:77" x14ac:dyDescent="0.2">
      <c r="B125" s="131"/>
      <c r="C125" s="131"/>
      <c r="D125" s="130" t="s">
        <v>4764</v>
      </c>
      <c r="E125" s="130" t="s">
        <v>4790</v>
      </c>
      <c r="F125" s="82"/>
      <c r="G125" s="82"/>
      <c r="H125" s="82"/>
      <c r="I125" s="82"/>
      <c r="J125" s="82"/>
      <c r="K125" s="82"/>
      <c r="L125" s="82"/>
      <c r="M125" s="82"/>
      <c r="N125" s="82"/>
      <c r="O125" s="82"/>
      <c r="P125" s="82"/>
      <c r="Q125" s="82"/>
      <c r="R125" s="82"/>
      <c r="S125" s="82"/>
      <c r="T125" s="82"/>
      <c r="U125" s="82"/>
      <c r="V125" s="82"/>
      <c r="W125" s="82"/>
      <c r="X125" s="82"/>
      <c r="Y125" s="82"/>
      <c r="Z125" s="82"/>
      <c r="AA125" s="82"/>
      <c r="AB125" s="82"/>
      <c r="AC125" s="82"/>
      <c r="AD125" s="82"/>
      <c r="AE125" s="82"/>
      <c r="AF125" s="82"/>
      <c r="AG125" s="82"/>
      <c r="AH125" s="82"/>
      <c r="AI125" s="82"/>
      <c r="AJ125" s="82"/>
      <c r="AK125" s="82"/>
      <c r="AL125" s="82"/>
      <c r="AM125" s="82"/>
      <c r="AN125" s="82"/>
      <c r="AO125" s="82"/>
      <c r="AP125" s="82"/>
      <c r="AQ125" s="82"/>
      <c r="AR125" s="82"/>
      <c r="AS125" s="82"/>
      <c r="AT125" s="82"/>
      <c r="AU125" s="82"/>
      <c r="AV125" s="82"/>
      <c r="AW125" s="82"/>
      <c r="AX125" s="82"/>
      <c r="AY125" s="82"/>
      <c r="AZ125" s="82"/>
      <c r="BA125" s="82"/>
      <c r="BB125" s="82"/>
      <c r="BC125" s="82"/>
      <c r="BD125" s="82"/>
      <c r="BE125" s="82"/>
      <c r="BF125" s="82"/>
      <c r="BG125" s="82"/>
      <c r="BH125" s="82"/>
      <c r="BI125" s="82"/>
      <c r="BJ125" s="82"/>
      <c r="BK125" s="82"/>
      <c r="BL125" s="82"/>
      <c r="BM125" s="82"/>
      <c r="BN125" s="82"/>
      <c r="BO125" s="82"/>
      <c r="BP125" s="82"/>
      <c r="BQ125" s="82"/>
      <c r="BR125" s="82"/>
      <c r="BS125" s="82"/>
      <c r="BT125" s="82"/>
      <c r="BU125" s="82"/>
      <c r="BV125" s="82"/>
      <c r="BW125" s="82"/>
      <c r="BX125" s="82"/>
      <c r="BY125" s="82"/>
    </row>
    <row r="126" spans="1:77" x14ac:dyDescent="0.2">
      <c r="B126" s="131"/>
      <c r="C126" s="131"/>
      <c r="D126" s="130" t="s">
        <v>4766</v>
      </c>
      <c r="E126" s="130" t="s">
        <v>4790</v>
      </c>
      <c r="F126" s="82"/>
      <c r="G126" s="82"/>
      <c r="H126" s="82"/>
      <c r="I126" s="82"/>
      <c r="J126" s="82"/>
      <c r="K126" s="82"/>
      <c r="L126" s="82"/>
      <c r="M126" s="82"/>
      <c r="N126" s="82"/>
      <c r="O126" s="82"/>
      <c r="P126" s="82"/>
      <c r="Q126" s="82"/>
      <c r="R126" s="82"/>
      <c r="S126" s="82"/>
      <c r="T126" s="82"/>
      <c r="U126" s="82"/>
      <c r="V126" s="82"/>
      <c r="W126" s="82"/>
      <c r="X126" s="82"/>
      <c r="Y126" s="82"/>
      <c r="Z126" s="82"/>
      <c r="AA126" s="82"/>
      <c r="AB126" s="82"/>
      <c r="AC126" s="82"/>
      <c r="AD126" s="82"/>
      <c r="AE126" s="82"/>
      <c r="AF126" s="82"/>
      <c r="AG126" s="82"/>
      <c r="AH126" s="82"/>
      <c r="AI126" s="82"/>
      <c r="AJ126" s="82"/>
      <c r="AK126" s="82"/>
      <c r="AL126" s="82"/>
      <c r="AM126" s="82"/>
      <c r="AN126" s="82"/>
      <c r="AO126" s="82"/>
      <c r="AP126" s="82"/>
      <c r="AQ126" s="82"/>
      <c r="AR126" s="82"/>
      <c r="AS126" s="82"/>
      <c r="AT126" s="82"/>
      <c r="AU126" s="82"/>
      <c r="AV126" s="82"/>
      <c r="AW126" s="82"/>
      <c r="AX126" s="82"/>
      <c r="AY126" s="82"/>
      <c r="AZ126" s="82"/>
      <c r="BA126" s="82"/>
      <c r="BB126" s="82"/>
      <c r="BC126" s="82"/>
      <c r="BD126" s="82"/>
      <c r="BE126" s="82"/>
      <c r="BF126" s="82"/>
      <c r="BG126" s="82"/>
      <c r="BH126" s="82"/>
      <c r="BI126" s="82"/>
      <c r="BJ126" s="82"/>
      <c r="BK126" s="82"/>
      <c r="BL126" s="82"/>
      <c r="BM126" s="82"/>
      <c r="BN126" s="82"/>
      <c r="BO126" s="82"/>
      <c r="BP126" s="82"/>
      <c r="BQ126" s="82"/>
      <c r="BR126" s="82"/>
      <c r="BS126" s="82"/>
      <c r="BT126" s="82"/>
      <c r="BU126" s="82"/>
      <c r="BV126" s="82"/>
      <c r="BW126" s="82"/>
      <c r="BX126" s="82"/>
      <c r="BY126" s="82"/>
    </row>
    <row r="127" spans="1:77" x14ac:dyDescent="0.2">
      <c r="B127" s="131"/>
      <c r="C127" s="131"/>
      <c r="D127" s="130" t="s">
        <v>4767</v>
      </c>
      <c r="E127" s="130" t="s">
        <v>4790</v>
      </c>
      <c r="F127" s="82"/>
      <c r="G127" s="82"/>
      <c r="H127" s="82"/>
      <c r="I127" s="82"/>
      <c r="J127" s="82"/>
      <c r="K127" s="82"/>
      <c r="L127" s="82"/>
      <c r="M127" s="82"/>
      <c r="N127" s="82"/>
      <c r="O127" s="82"/>
      <c r="P127" s="82"/>
      <c r="Q127" s="82"/>
      <c r="R127" s="82"/>
      <c r="S127" s="82"/>
      <c r="T127" s="82"/>
      <c r="U127" s="82"/>
      <c r="V127" s="82"/>
      <c r="W127" s="82"/>
      <c r="X127" s="82"/>
      <c r="Y127" s="82"/>
      <c r="Z127" s="82"/>
      <c r="AA127" s="82"/>
      <c r="AB127" s="82"/>
      <c r="AC127" s="82"/>
      <c r="AD127" s="82"/>
      <c r="AE127" s="82"/>
      <c r="AF127" s="82"/>
      <c r="AG127" s="82"/>
      <c r="AH127" s="82"/>
      <c r="AI127" s="82"/>
      <c r="AJ127" s="82"/>
      <c r="AK127" s="82"/>
      <c r="AL127" s="82"/>
      <c r="AM127" s="82"/>
      <c r="AN127" s="82"/>
      <c r="AO127" s="82"/>
      <c r="AP127" s="82"/>
      <c r="AQ127" s="82"/>
      <c r="AR127" s="82"/>
      <c r="AS127" s="82"/>
      <c r="AT127" s="82"/>
      <c r="AU127" s="82"/>
      <c r="AV127" s="82"/>
      <c r="AW127" s="82"/>
      <c r="AX127" s="82"/>
      <c r="AY127" s="82"/>
      <c r="AZ127" s="82"/>
      <c r="BA127" s="82"/>
      <c r="BB127" s="82"/>
      <c r="BC127" s="82"/>
      <c r="BD127" s="82"/>
      <c r="BE127" s="82"/>
      <c r="BF127" s="82"/>
      <c r="BG127" s="82"/>
      <c r="BH127" s="82"/>
      <c r="BI127" s="82"/>
      <c r="BJ127" s="82"/>
      <c r="BK127" s="82"/>
      <c r="BL127" s="82"/>
      <c r="BM127" s="82"/>
      <c r="BN127" s="82"/>
      <c r="BO127" s="82"/>
      <c r="BP127" s="82"/>
      <c r="BQ127" s="82"/>
      <c r="BR127" s="82"/>
      <c r="BS127" s="82"/>
      <c r="BT127" s="82"/>
      <c r="BU127" s="82"/>
      <c r="BV127" s="82"/>
      <c r="BW127" s="82"/>
      <c r="BX127" s="82"/>
      <c r="BY127" s="82"/>
    </row>
    <row r="128" spans="1:77" x14ac:dyDescent="0.2">
      <c r="A128" s="203" t="s">
        <v>4042</v>
      </c>
      <c r="B128" s="131">
        <f>SUM(B2:B123)</f>
        <v>2223440</v>
      </c>
      <c r="C128" s="131">
        <f>SUM(C2:C123)</f>
        <v>2617124</v>
      </c>
      <c r="D128" s="131"/>
      <c r="E128" s="131"/>
      <c r="F128" s="82"/>
      <c r="G128" s="82"/>
      <c r="H128" s="82"/>
      <c r="I128" s="82"/>
      <c r="J128" s="82"/>
      <c r="K128" s="82"/>
      <c r="L128" s="82"/>
      <c r="M128" s="82"/>
      <c r="N128" s="82"/>
      <c r="O128" s="82"/>
      <c r="P128" s="82"/>
      <c r="Q128" s="82"/>
      <c r="R128" s="82"/>
      <c r="S128" s="82"/>
      <c r="T128" s="82"/>
      <c r="U128" s="82"/>
      <c r="V128" s="82"/>
      <c r="W128" s="82"/>
      <c r="X128" s="82"/>
      <c r="Y128" s="82"/>
      <c r="Z128" s="82"/>
      <c r="AA128" s="82"/>
      <c r="AB128" s="82"/>
      <c r="AC128" s="82"/>
      <c r="AD128" s="82"/>
      <c r="AE128" s="82"/>
      <c r="AF128" s="82"/>
      <c r="AG128" s="82"/>
      <c r="AH128" s="82"/>
      <c r="AI128" s="82"/>
      <c r="AJ128" s="82"/>
      <c r="AK128" s="82"/>
      <c r="AL128" s="82"/>
      <c r="AM128" s="82"/>
      <c r="AN128" s="82"/>
      <c r="AO128" s="82"/>
      <c r="AP128" s="82"/>
      <c r="AQ128" s="82"/>
      <c r="AR128" s="82"/>
      <c r="AS128" s="82"/>
      <c r="AT128" s="82"/>
      <c r="AU128" s="82"/>
      <c r="AV128" s="82"/>
      <c r="AW128" s="82"/>
      <c r="AX128" s="82"/>
      <c r="AY128" s="82"/>
      <c r="AZ128" s="82"/>
      <c r="BA128" s="82"/>
      <c r="BB128" s="82"/>
      <c r="BC128" s="82"/>
      <c r="BD128" s="82"/>
      <c r="BE128" s="82"/>
      <c r="BF128" s="82"/>
      <c r="BG128" s="82"/>
      <c r="BH128" s="82"/>
      <c r="BI128" s="82"/>
      <c r="BJ128" s="82"/>
      <c r="BK128" s="82"/>
      <c r="BL128" s="82"/>
      <c r="BM128" s="82"/>
      <c r="BN128" s="82"/>
      <c r="BO128" s="82"/>
      <c r="BP128" s="82"/>
      <c r="BQ128" s="82"/>
      <c r="BR128" s="82"/>
      <c r="BS128" s="82"/>
      <c r="BT128" s="82"/>
      <c r="BU128" s="82"/>
      <c r="BV128" s="82"/>
      <c r="BW128" s="82"/>
      <c r="BX128" s="82"/>
      <c r="BY128" s="82"/>
    </row>
    <row r="129" spans="1:77" x14ac:dyDescent="0.2">
      <c r="F129" s="82"/>
      <c r="G129" s="82"/>
      <c r="H129" s="82"/>
      <c r="I129" s="82"/>
      <c r="J129" s="82"/>
      <c r="K129" s="82"/>
      <c r="L129" s="82"/>
      <c r="M129" s="82"/>
      <c r="N129" s="82"/>
      <c r="O129" s="82"/>
      <c r="P129" s="82"/>
      <c r="Q129" s="82"/>
      <c r="R129" s="82"/>
      <c r="S129" s="82"/>
      <c r="T129" s="82"/>
      <c r="U129" s="82"/>
      <c r="V129" s="82"/>
      <c r="W129" s="82"/>
      <c r="X129" s="82"/>
      <c r="Y129" s="82"/>
      <c r="Z129" s="82"/>
      <c r="AA129" s="82"/>
      <c r="AB129" s="82"/>
      <c r="AC129" s="82"/>
      <c r="AD129" s="82"/>
      <c r="AE129" s="82"/>
      <c r="AF129" s="82"/>
      <c r="AG129" s="82"/>
      <c r="AH129" s="82"/>
      <c r="AI129" s="82"/>
      <c r="AJ129" s="82"/>
      <c r="AK129" s="82"/>
      <c r="AL129" s="82"/>
      <c r="AM129" s="82"/>
      <c r="AN129" s="82"/>
      <c r="AO129" s="82"/>
      <c r="AP129" s="82"/>
      <c r="AQ129" s="82"/>
      <c r="AR129" s="82"/>
      <c r="AS129" s="82"/>
      <c r="AT129" s="82"/>
      <c r="AU129" s="82"/>
      <c r="AV129" s="82"/>
      <c r="AW129" s="82"/>
      <c r="AX129" s="82"/>
      <c r="AY129" s="82"/>
      <c r="AZ129" s="82"/>
      <c r="BA129" s="82"/>
      <c r="BB129" s="82"/>
      <c r="BC129" s="82"/>
      <c r="BD129" s="82"/>
      <c r="BE129" s="82"/>
      <c r="BF129" s="82"/>
      <c r="BG129" s="82"/>
      <c r="BH129" s="82"/>
      <c r="BI129" s="82"/>
      <c r="BJ129" s="82"/>
      <c r="BK129" s="82"/>
      <c r="BL129" s="82"/>
      <c r="BM129" s="82"/>
      <c r="BN129" s="82"/>
      <c r="BO129" s="82"/>
      <c r="BP129" s="82"/>
      <c r="BQ129" s="82"/>
      <c r="BR129" s="82"/>
      <c r="BS129" s="82"/>
      <c r="BT129" s="82"/>
      <c r="BU129" s="82"/>
      <c r="BV129" s="82"/>
      <c r="BW129" s="82"/>
      <c r="BX129" s="82"/>
      <c r="BY129" s="82"/>
    </row>
    <row r="130" spans="1:77" x14ac:dyDescent="0.2">
      <c r="A130" s="204" t="s">
        <v>742</v>
      </c>
      <c r="F130" s="82"/>
      <c r="G130" s="82"/>
      <c r="H130" s="82"/>
      <c r="I130" s="82"/>
      <c r="J130" s="82"/>
      <c r="K130" s="82"/>
      <c r="L130" s="82"/>
      <c r="M130" s="82"/>
      <c r="N130" s="82"/>
      <c r="O130" s="82"/>
      <c r="P130" s="82"/>
      <c r="Q130" s="82"/>
      <c r="R130" s="82"/>
      <c r="S130" s="82"/>
      <c r="T130" s="82"/>
      <c r="U130" s="82"/>
      <c r="V130" s="82"/>
      <c r="W130" s="82"/>
      <c r="X130" s="82"/>
      <c r="Y130" s="82"/>
      <c r="Z130" s="82"/>
      <c r="AA130" s="82"/>
      <c r="AB130" s="82"/>
      <c r="AC130" s="82"/>
      <c r="AD130" s="82"/>
      <c r="AE130" s="82"/>
      <c r="AF130" s="82"/>
      <c r="AG130" s="82"/>
      <c r="AH130" s="82"/>
      <c r="AI130" s="82"/>
      <c r="AJ130" s="82"/>
      <c r="AK130" s="82"/>
      <c r="AL130" s="82"/>
      <c r="AM130" s="82"/>
      <c r="AN130" s="82"/>
      <c r="AO130" s="82"/>
      <c r="AP130" s="82"/>
      <c r="AQ130" s="82"/>
      <c r="AR130" s="82"/>
      <c r="AS130" s="82"/>
      <c r="AT130" s="82"/>
      <c r="AU130" s="82"/>
      <c r="AV130" s="82"/>
      <c r="AW130" s="82"/>
      <c r="AX130" s="82"/>
      <c r="AY130" s="82"/>
      <c r="AZ130" s="82"/>
      <c r="BA130" s="82"/>
      <c r="BB130" s="82"/>
      <c r="BC130" s="82"/>
      <c r="BD130" s="82"/>
      <c r="BE130" s="82"/>
      <c r="BF130" s="82"/>
      <c r="BG130" s="82"/>
      <c r="BH130" s="82"/>
      <c r="BI130" s="82"/>
      <c r="BJ130" s="82"/>
      <c r="BK130" s="82"/>
      <c r="BL130" s="82"/>
      <c r="BM130" s="82"/>
      <c r="BN130" s="82"/>
      <c r="BO130" s="82"/>
      <c r="BP130" s="82"/>
      <c r="BQ130" s="82"/>
      <c r="BR130" s="82"/>
      <c r="BS130" s="82"/>
      <c r="BT130" s="82"/>
      <c r="BU130" s="82"/>
      <c r="BV130" s="82"/>
      <c r="BW130" s="82"/>
      <c r="BX130" s="82"/>
      <c r="BY130" s="82"/>
    </row>
    <row r="131" spans="1:77" x14ac:dyDescent="0.2">
      <c r="A131" s="130" t="s">
        <v>866</v>
      </c>
      <c r="B131" s="131">
        <v>8844</v>
      </c>
      <c r="C131" s="131">
        <v>9525</v>
      </c>
      <c r="D131" s="131"/>
      <c r="E131" s="131"/>
      <c r="F131" s="82"/>
      <c r="G131" s="82"/>
      <c r="H131" s="82"/>
      <c r="I131" s="82"/>
      <c r="J131" s="82"/>
      <c r="K131" s="82"/>
      <c r="L131" s="82"/>
      <c r="M131" s="82"/>
      <c r="N131" s="82"/>
      <c r="O131" s="82"/>
      <c r="P131" s="82"/>
      <c r="Q131" s="82"/>
      <c r="R131" s="82"/>
      <c r="S131" s="82"/>
      <c r="T131" s="82"/>
      <c r="U131" s="82"/>
      <c r="V131" s="82"/>
      <c r="W131" s="82"/>
      <c r="X131" s="82"/>
      <c r="Y131" s="82"/>
      <c r="Z131" s="82"/>
      <c r="AA131" s="82"/>
      <c r="AB131" s="82"/>
      <c r="AC131" s="82"/>
      <c r="AD131" s="82"/>
      <c r="AE131" s="82"/>
      <c r="AF131" s="82"/>
      <c r="AG131" s="82"/>
      <c r="AH131" s="82"/>
      <c r="AI131" s="82"/>
      <c r="AJ131" s="82"/>
      <c r="AK131" s="82"/>
      <c r="AL131" s="82"/>
      <c r="AM131" s="82"/>
      <c r="AN131" s="82"/>
      <c r="AO131" s="82"/>
      <c r="AP131" s="82"/>
      <c r="AQ131" s="82"/>
      <c r="AR131" s="82"/>
      <c r="AS131" s="82"/>
      <c r="AT131" s="82"/>
      <c r="AU131" s="82"/>
      <c r="AV131" s="82"/>
      <c r="AW131" s="82"/>
      <c r="AX131" s="82"/>
      <c r="AY131" s="82"/>
      <c r="AZ131" s="82"/>
      <c r="BA131" s="82"/>
      <c r="BB131" s="82"/>
      <c r="BC131" s="82"/>
      <c r="BD131" s="82"/>
      <c r="BE131" s="82"/>
      <c r="BF131" s="82"/>
      <c r="BG131" s="82"/>
      <c r="BH131" s="82"/>
      <c r="BI131" s="82"/>
      <c r="BJ131" s="82"/>
      <c r="BK131" s="82"/>
      <c r="BL131" s="82"/>
      <c r="BM131" s="82"/>
      <c r="BN131" s="82"/>
      <c r="BO131" s="82"/>
      <c r="BP131" s="82"/>
      <c r="BQ131" s="82"/>
      <c r="BR131" s="82"/>
      <c r="BS131" s="82"/>
      <c r="BT131" s="82"/>
      <c r="BU131" s="82"/>
      <c r="BV131" s="82"/>
      <c r="BW131" s="82"/>
      <c r="BX131" s="82"/>
      <c r="BY131" s="82"/>
    </row>
    <row r="132" spans="1:77" x14ac:dyDescent="0.2">
      <c r="A132" s="205"/>
      <c r="F132" s="82"/>
      <c r="G132" s="82"/>
      <c r="H132" s="82"/>
      <c r="I132" s="82"/>
      <c r="J132" s="82"/>
      <c r="K132" s="82"/>
      <c r="L132" s="82"/>
      <c r="M132" s="82"/>
      <c r="N132" s="82"/>
      <c r="O132" s="82"/>
      <c r="P132" s="82"/>
      <c r="Q132" s="82"/>
      <c r="R132" s="82"/>
      <c r="S132" s="82"/>
      <c r="T132" s="82"/>
      <c r="U132" s="82"/>
      <c r="V132" s="82"/>
      <c r="W132" s="82"/>
      <c r="X132" s="82"/>
      <c r="Y132" s="82"/>
      <c r="Z132" s="82"/>
      <c r="AA132" s="82"/>
      <c r="AB132" s="82"/>
      <c r="AC132" s="82"/>
      <c r="AD132" s="82"/>
      <c r="AE132" s="82"/>
      <c r="AF132" s="82"/>
      <c r="AG132" s="82"/>
      <c r="AH132" s="82"/>
      <c r="AI132" s="82"/>
      <c r="AJ132" s="82"/>
      <c r="AK132" s="82"/>
      <c r="AL132" s="82"/>
      <c r="AM132" s="82"/>
      <c r="AN132" s="82"/>
      <c r="AO132" s="82"/>
      <c r="AP132" s="82"/>
      <c r="AQ132" s="82"/>
      <c r="AR132" s="82"/>
      <c r="AS132" s="82"/>
      <c r="AT132" s="82"/>
      <c r="AU132" s="82"/>
      <c r="AV132" s="82"/>
      <c r="AW132" s="82"/>
      <c r="AX132" s="82"/>
      <c r="AY132" s="82"/>
      <c r="AZ132" s="82"/>
      <c r="BA132" s="82"/>
      <c r="BB132" s="82"/>
      <c r="BC132" s="82"/>
      <c r="BD132" s="82"/>
      <c r="BE132" s="82"/>
      <c r="BF132" s="82"/>
      <c r="BG132" s="82"/>
      <c r="BH132" s="82"/>
      <c r="BI132" s="82"/>
      <c r="BJ132" s="82"/>
      <c r="BK132" s="82"/>
      <c r="BL132" s="82"/>
      <c r="BM132" s="82"/>
      <c r="BN132" s="82"/>
      <c r="BO132" s="82"/>
      <c r="BP132" s="82"/>
      <c r="BQ132" s="82"/>
      <c r="BR132" s="82"/>
      <c r="BS132" s="82"/>
      <c r="BT132" s="82"/>
      <c r="BU132" s="82"/>
      <c r="BV132" s="82"/>
      <c r="BW132" s="82"/>
      <c r="BX132" s="82"/>
      <c r="BY132" s="82"/>
    </row>
    <row r="133" spans="1:77" x14ac:dyDescent="0.2">
      <c r="A133" s="91"/>
      <c r="B133" s="52"/>
      <c r="C133" s="199"/>
      <c r="D133" s="199"/>
      <c r="E133" s="199"/>
      <c r="F133" s="82"/>
      <c r="G133" s="82"/>
      <c r="H133" s="82"/>
      <c r="I133" s="82"/>
      <c r="J133" s="82"/>
      <c r="K133" s="82"/>
      <c r="L133" s="82"/>
      <c r="M133" s="82"/>
      <c r="N133" s="82"/>
      <c r="O133" s="82"/>
      <c r="P133" s="82"/>
      <c r="Q133" s="82"/>
      <c r="R133" s="82"/>
      <c r="S133" s="82"/>
      <c r="T133" s="82"/>
      <c r="U133" s="82"/>
      <c r="V133" s="82"/>
      <c r="W133" s="82"/>
      <c r="X133" s="82"/>
      <c r="Y133" s="82"/>
      <c r="Z133" s="82"/>
      <c r="AA133" s="82"/>
      <c r="AB133" s="82"/>
      <c r="AC133" s="82"/>
      <c r="AD133" s="82"/>
      <c r="AE133" s="82"/>
      <c r="AF133" s="82"/>
      <c r="AG133" s="82"/>
      <c r="AH133" s="82"/>
      <c r="AI133" s="82"/>
      <c r="AJ133" s="82"/>
      <c r="AK133" s="82"/>
      <c r="AL133" s="82"/>
      <c r="AM133" s="82"/>
      <c r="AN133" s="82"/>
      <c r="AO133" s="82"/>
      <c r="AP133" s="82"/>
      <c r="AQ133" s="82"/>
      <c r="AR133" s="82"/>
      <c r="AS133" s="82"/>
      <c r="AT133" s="82"/>
      <c r="AU133" s="82"/>
      <c r="AV133" s="82"/>
      <c r="AW133" s="82"/>
      <c r="AX133" s="82"/>
      <c r="AY133" s="82"/>
      <c r="AZ133" s="82"/>
      <c r="BA133" s="82"/>
      <c r="BB133" s="82"/>
      <c r="BC133" s="82"/>
      <c r="BD133" s="82"/>
      <c r="BE133" s="82"/>
      <c r="BF133" s="82"/>
      <c r="BG133" s="82"/>
      <c r="BH133" s="82"/>
      <c r="BI133" s="82"/>
      <c r="BJ133" s="82"/>
      <c r="BK133" s="82"/>
      <c r="BL133" s="82"/>
      <c r="BM133" s="82"/>
      <c r="BN133" s="82"/>
      <c r="BO133" s="82"/>
      <c r="BP133" s="82"/>
      <c r="BQ133" s="82"/>
      <c r="BR133" s="82"/>
      <c r="BS133" s="82"/>
      <c r="BT133" s="82"/>
      <c r="BU133" s="82"/>
      <c r="BV133" s="82"/>
      <c r="BW133" s="82"/>
      <c r="BX133" s="82"/>
      <c r="BY133" s="82"/>
    </row>
    <row r="134" spans="1:77" x14ac:dyDescent="0.2">
      <c r="A134" s="91"/>
      <c r="B134" s="212"/>
      <c r="C134" s="212"/>
      <c r="D134" s="82"/>
      <c r="E134" s="82"/>
      <c r="F134" s="82"/>
      <c r="G134" s="82"/>
      <c r="H134" s="82"/>
      <c r="I134" s="82"/>
      <c r="J134" s="82"/>
      <c r="K134" s="82"/>
      <c r="L134" s="82"/>
      <c r="M134" s="82"/>
      <c r="N134" s="82"/>
      <c r="O134" s="82"/>
      <c r="P134" s="82"/>
      <c r="Q134" s="82"/>
      <c r="R134" s="82"/>
      <c r="S134" s="82"/>
      <c r="T134" s="82"/>
      <c r="U134" s="82"/>
      <c r="V134" s="82"/>
      <c r="W134" s="82"/>
      <c r="X134" s="82"/>
      <c r="Y134" s="82"/>
      <c r="Z134" s="82"/>
      <c r="AA134" s="82"/>
      <c r="AB134" s="82"/>
      <c r="AC134" s="82"/>
      <c r="AD134" s="82"/>
      <c r="AE134" s="82"/>
      <c r="AF134" s="82"/>
      <c r="AG134" s="82"/>
      <c r="AH134" s="82"/>
      <c r="AI134" s="82"/>
      <c r="AJ134" s="82"/>
      <c r="AK134" s="82"/>
      <c r="AL134" s="82"/>
      <c r="AM134" s="82"/>
      <c r="AN134" s="82"/>
      <c r="AO134" s="82"/>
      <c r="AP134" s="82"/>
      <c r="AQ134" s="82"/>
      <c r="AR134" s="82"/>
      <c r="AS134" s="82"/>
      <c r="AT134" s="82"/>
      <c r="AU134" s="82"/>
      <c r="AV134" s="82"/>
      <c r="AW134" s="82"/>
      <c r="AX134" s="82"/>
      <c r="AY134" s="82"/>
      <c r="AZ134" s="82"/>
      <c r="BA134" s="82"/>
      <c r="BB134" s="82"/>
      <c r="BC134" s="82"/>
      <c r="BD134" s="82"/>
      <c r="BE134" s="82"/>
      <c r="BF134" s="82"/>
      <c r="BG134" s="82"/>
      <c r="BH134" s="82"/>
      <c r="BI134" s="82"/>
      <c r="BJ134" s="82"/>
      <c r="BK134" s="82"/>
      <c r="BL134" s="82"/>
      <c r="BM134" s="82"/>
      <c r="BN134" s="82"/>
      <c r="BO134" s="82"/>
      <c r="BP134" s="82"/>
      <c r="BQ134" s="82"/>
      <c r="BR134" s="82"/>
      <c r="BS134" s="82"/>
      <c r="BT134" s="82"/>
      <c r="BU134" s="82"/>
      <c r="BV134" s="82"/>
      <c r="BW134" s="82"/>
      <c r="BX134" s="82"/>
      <c r="BY134" s="82"/>
    </row>
    <row r="135" spans="1:77" x14ac:dyDescent="0.2">
      <c r="A135" s="82"/>
      <c r="B135" s="82"/>
      <c r="C135" s="82"/>
      <c r="D135" s="82"/>
      <c r="E135" s="82"/>
      <c r="F135" s="82"/>
      <c r="G135" s="82"/>
      <c r="H135" s="82"/>
      <c r="I135" s="82"/>
      <c r="J135" s="82"/>
      <c r="K135" s="82"/>
      <c r="L135" s="82"/>
      <c r="M135" s="82"/>
      <c r="N135" s="82"/>
      <c r="O135" s="82"/>
      <c r="P135" s="82"/>
      <c r="Q135" s="82"/>
      <c r="R135" s="82"/>
      <c r="S135" s="82"/>
      <c r="T135" s="82"/>
      <c r="U135" s="82"/>
      <c r="V135" s="82"/>
      <c r="W135" s="82"/>
      <c r="X135" s="82"/>
      <c r="Y135" s="82"/>
      <c r="Z135" s="82"/>
      <c r="AA135" s="82"/>
      <c r="AB135" s="82"/>
      <c r="AC135" s="82"/>
      <c r="AD135" s="82"/>
      <c r="AE135" s="82"/>
      <c r="AF135" s="82"/>
      <c r="AG135" s="82"/>
      <c r="AH135" s="82"/>
      <c r="AI135" s="82"/>
      <c r="AJ135" s="82"/>
      <c r="AK135" s="82"/>
      <c r="AL135" s="82"/>
      <c r="AM135" s="82"/>
      <c r="AN135" s="82"/>
      <c r="AO135" s="82"/>
      <c r="AP135" s="82"/>
      <c r="AQ135" s="82"/>
      <c r="AR135" s="82"/>
      <c r="AS135" s="82"/>
      <c r="AT135" s="82"/>
      <c r="AU135" s="82"/>
      <c r="AV135" s="82"/>
      <c r="AW135" s="82"/>
      <c r="AX135" s="82"/>
      <c r="AY135" s="82"/>
      <c r="AZ135" s="82"/>
      <c r="BA135" s="82"/>
      <c r="BB135" s="82"/>
      <c r="BC135" s="82"/>
      <c r="BD135" s="82"/>
      <c r="BE135" s="82"/>
      <c r="BF135" s="82"/>
      <c r="BG135" s="82"/>
      <c r="BH135" s="82"/>
      <c r="BI135" s="82"/>
      <c r="BJ135" s="82"/>
      <c r="BK135" s="82"/>
      <c r="BL135" s="82"/>
      <c r="BM135" s="82"/>
      <c r="BN135" s="82"/>
      <c r="BO135" s="82"/>
      <c r="BP135" s="82"/>
      <c r="BQ135" s="82"/>
      <c r="BR135" s="82"/>
      <c r="BS135" s="82"/>
      <c r="BT135" s="82"/>
      <c r="BU135" s="82"/>
      <c r="BV135" s="82"/>
      <c r="BW135" s="82"/>
      <c r="BX135" s="82"/>
      <c r="BY135" s="82"/>
    </row>
    <row r="136" spans="1:77" x14ac:dyDescent="0.2">
      <c r="A136" s="82"/>
      <c r="B136" s="52"/>
      <c r="C136" s="199"/>
      <c r="D136" s="199"/>
      <c r="E136" s="199"/>
      <c r="F136" s="82"/>
      <c r="G136" s="82"/>
      <c r="H136" s="82"/>
      <c r="I136" s="82"/>
      <c r="J136" s="82"/>
      <c r="K136" s="82"/>
      <c r="L136" s="82"/>
      <c r="M136" s="82"/>
      <c r="N136" s="82"/>
      <c r="O136" s="82"/>
      <c r="P136" s="82"/>
      <c r="Q136" s="82"/>
      <c r="R136" s="82"/>
      <c r="S136" s="82"/>
      <c r="T136" s="82"/>
      <c r="U136" s="82"/>
      <c r="V136" s="82"/>
      <c r="W136" s="82"/>
      <c r="X136" s="82"/>
      <c r="Y136" s="82"/>
      <c r="Z136" s="82"/>
      <c r="AA136" s="82"/>
      <c r="AB136" s="82"/>
      <c r="AC136" s="82"/>
      <c r="AD136" s="82"/>
      <c r="AE136" s="82"/>
      <c r="AF136" s="82"/>
      <c r="AG136" s="82"/>
      <c r="AH136" s="82"/>
      <c r="AI136" s="82"/>
      <c r="AJ136" s="82"/>
      <c r="AK136" s="82"/>
      <c r="AL136" s="82"/>
      <c r="AM136" s="82"/>
      <c r="AN136" s="82"/>
      <c r="AO136" s="82"/>
      <c r="AP136" s="82"/>
      <c r="AQ136" s="82"/>
      <c r="AR136" s="82"/>
      <c r="AS136" s="82"/>
      <c r="AT136" s="82"/>
      <c r="AU136" s="82"/>
      <c r="AV136" s="82"/>
      <c r="AW136" s="82"/>
      <c r="AX136" s="82"/>
      <c r="AY136" s="82"/>
      <c r="AZ136" s="82"/>
      <c r="BA136" s="82"/>
      <c r="BB136" s="82"/>
      <c r="BC136" s="82"/>
      <c r="BD136" s="82"/>
      <c r="BE136" s="82"/>
      <c r="BF136" s="82"/>
      <c r="BG136" s="82"/>
      <c r="BH136" s="82"/>
      <c r="BI136" s="82"/>
      <c r="BJ136" s="82"/>
      <c r="BK136" s="82"/>
      <c r="BL136" s="82"/>
      <c r="BM136" s="82"/>
      <c r="BN136" s="82"/>
      <c r="BO136" s="82"/>
      <c r="BP136" s="82"/>
      <c r="BQ136" s="82"/>
      <c r="BR136" s="82"/>
      <c r="BS136" s="82"/>
      <c r="BT136" s="82"/>
      <c r="BU136" s="82"/>
      <c r="BV136" s="82"/>
      <c r="BW136" s="82"/>
      <c r="BX136" s="82"/>
      <c r="BY136" s="82"/>
    </row>
    <row r="137" spans="1:77" x14ac:dyDescent="0.2">
      <c r="A137" s="82"/>
      <c r="B137" s="82"/>
      <c r="C137" s="82"/>
      <c r="D137" s="82"/>
      <c r="E137" s="82"/>
      <c r="F137" s="82"/>
      <c r="G137" s="82"/>
      <c r="H137" s="82"/>
      <c r="I137" s="82"/>
      <c r="J137" s="82"/>
      <c r="K137" s="82"/>
      <c r="L137" s="82"/>
      <c r="M137" s="82"/>
      <c r="N137" s="82"/>
      <c r="O137" s="82"/>
      <c r="P137" s="82"/>
      <c r="Q137" s="82"/>
      <c r="R137" s="82"/>
      <c r="S137" s="82"/>
      <c r="T137" s="82"/>
      <c r="U137" s="82"/>
      <c r="V137" s="82"/>
      <c r="W137" s="82"/>
      <c r="X137" s="82"/>
      <c r="Y137" s="82"/>
      <c r="Z137" s="82"/>
      <c r="AA137" s="82"/>
      <c r="AB137" s="82"/>
      <c r="AC137" s="82"/>
      <c r="AD137" s="82"/>
      <c r="AE137" s="82"/>
      <c r="AF137" s="82"/>
      <c r="AG137" s="82"/>
      <c r="AH137" s="82"/>
      <c r="AI137" s="82"/>
      <c r="AJ137" s="82"/>
      <c r="AK137" s="82"/>
      <c r="AL137" s="82"/>
      <c r="AM137" s="82"/>
      <c r="AN137" s="82"/>
      <c r="AO137" s="82"/>
      <c r="AP137" s="82"/>
      <c r="AQ137" s="82"/>
      <c r="AR137" s="82"/>
      <c r="AS137" s="82"/>
      <c r="AT137" s="82"/>
      <c r="AU137" s="82"/>
      <c r="AV137" s="82"/>
      <c r="AW137" s="82"/>
      <c r="AX137" s="82"/>
      <c r="AY137" s="82"/>
      <c r="AZ137" s="82"/>
      <c r="BA137" s="82"/>
      <c r="BB137" s="82"/>
      <c r="BC137" s="82"/>
      <c r="BD137" s="82"/>
      <c r="BE137" s="82"/>
      <c r="BF137" s="82"/>
      <c r="BG137" s="82"/>
      <c r="BH137" s="82"/>
      <c r="BI137" s="82"/>
      <c r="BJ137" s="82"/>
      <c r="BK137" s="82"/>
      <c r="BL137" s="82"/>
      <c r="BM137" s="82"/>
      <c r="BN137" s="82"/>
      <c r="BO137" s="82"/>
      <c r="BP137" s="82"/>
      <c r="BQ137" s="82"/>
      <c r="BR137" s="82"/>
      <c r="BS137" s="82"/>
      <c r="BT137" s="82"/>
      <c r="BU137" s="82"/>
      <c r="BV137" s="82"/>
      <c r="BW137" s="82"/>
      <c r="BX137" s="82"/>
      <c r="BY137" s="82"/>
    </row>
    <row r="138" spans="1:77" x14ac:dyDescent="0.2">
      <c r="A138" s="82"/>
      <c r="B138" s="82"/>
      <c r="C138" s="82"/>
      <c r="D138" s="82"/>
      <c r="E138" s="82"/>
      <c r="F138" s="82"/>
      <c r="G138" s="82"/>
      <c r="H138" s="82"/>
      <c r="I138" s="82"/>
      <c r="J138" s="82"/>
      <c r="K138" s="82"/>
      <c r="L138" s="82"/>
      <c r="M138" s="82"/>
      <c r="N138" s="82"/>
      <c r="O138" s="82"/>
      <c r="P138" s="82"/>
      <c r="Q138" s="82"/>
      <c r="R138" s="82"/>
      <c r="S138" s="82"/>
      <c r="T138" s="82"/>
      <c r="U138" s="82"/>
      <c r="V138" s="82"/>
      <c r="W138" s="82"/>
      <c r="X138" s="82"/>
      <c r="Y138" s="82"/>
      <c r="Z138" s="82"/>
      <c r="AA138" s="82"/>
      <c r="AB138" s="82"/>
      <c r="AC138" s="82"/>
      <c r="AD138" s="82"/>
      <c r="AE138" s="82"/>
      <c r="AF138" s="82"/>
      <c r="AG138" s="82"/>
      <c r="AH138" s="82"/>
      <c r="AI138" s="82"/>
      <c r="AJ138" s="82"/>
      <c r="AK138" s="82"/>
      <c r="AL138" s="82"/>
      <c r="AM138" s="82"/>
      <c r="AN138" s="82"/>
      <c r="AO138" s="82"/>
      <c r="AP138" s="82"/>
      <c r="AQ138" s="82"/>
      <c r="AR138" s="82"/>
      <c r="AS138" s="82"/>
      <c r="AT138" s="82"/>
      <c r="AU138" s="82"/>
      <c r="AV138" s="82"/>
      <c r="AW138" s="82"/>
      <c r="AX138" s="82"/>
      <c r="AY138" s="82"/>
      <c r="AZ138" s="82"/>
      <c r="BA138" s="82"/>
      <c r="BB138" s="82"/>
      <c r="BC138" s="82"/>
      <c r="BD138" s="82"/>
      <c r="BE138" s="82"/>
      <c r="BF138" s="82"/>
      <c r="BG138" s="82"/>
      <c r="BH138" s="82"/>
      <c r="BI138" s="82"/>
      <c r="BJ138" s="82"/>
      <c r="BK138" s="82"/>
      <c r="BL138" s="82"/>
      <c r="BM138" s="82"/>
      <c r="BN138" s="82"/>
      <c r="BO138" s="82"/>
      <c r="BP138" s="82"/>
      <c r="BQ138" s="82"/>
      <c r="BR138" s="82"/>
      <c r="BS138" s="82"/>
      <c r="BT138" s="82"/>
      <c r="BU138" s="82"/>
      <c r="BV138" s="82"/>
      <c r="BW138" s="82"/>
      <c r="BX138" s="82"/>
      <c r="BY138" s="82"/>
    </row>
    <row r="139" spans="1:77" x14ac:dyDescent="0.2">
      <c r="A139" s="82"/>
      <c r="B139" s="82"/>
      <c r="C139" s="82"/>
      <c r="D139" s="82"/>
      <c r="E139" s="82"/>
      <c r="F139" s="82"/>
      <c r="G139" s="82"/>
      <c r="H139" s="82"/>
      <c r="I139" s="82"/>
      <c r="J139" s="82"/>
      <c r="K139" s="82"/>
      <c r="L139" s="82"/>
      <c r="M139" s="82"/>
      <c r="N139" s="82"/>
      <c r="O139" s="82"/>
      <c r="P139" s="82"/>
      <c r="Q139" s="82"/>
      <c r="R139" s="82"/>
      <c r="S139" s="82"/>
      <c r="T139" s="82"/>
      <c r="U139" s="82"/>
      <c r="V139" s="82"/>
      <c r="W139" s="82"/>
      <c r="X139" s="82"/>
      <c r="Y139" s="82"/>
      <c r="Z139" s="82"/>
      <c r="AA139" s="82"/>
      <c r="AB139" s="82"/>
      <c r="AC139" s="82"/>
      <c r="AD139" s="82"/>
      <c r="AE139" s="82"/>
      <c r="AF139" s="82"/>
      <c r="AG139" s="82"/>
      <c r="AH139" s="82"/>
      <c r="AI139" s="82"/>
      <c r="AJ139" s="82"/>
      <c r="AK139" s="82"/>
      <c r="AL139" s="82"/>
      <c r="AM139" s="82"/>
      <c r="AN139" s="82"/>
      <c r="AO139" s="82"/>
      <c r="AP139" s="82"/>
      <c r="AQ139" s="82"/>
      <c r="AR139" s="82"/>
      <c r="AS139" s="82"/>
      <c r="AT139" s="82"/>
      <c r="AU139" s="82"/>
      <c r="AV139" s="82"/>
      <c r="AW139" s="82"/>
      <c r="AX139" s="82"/>
      <c r="AY139" s="82"/>
      <c r="AZ139" s="82"/>
      <c r="BA139" s="82"/>
      <c r="BB139" s="82"/>
      <c r="BC139" s="82"/>
      <c r="BD139" s="82"/>
      <c r="BE139" s="82"/>
      <c r="BF139" s="82"/>
      <c r="BG139" s="82"/>
      <c r="BH139" s="82"/>
      <c r="BI139" s="82"/>
      <c r="BJ139" s="82"/>
      <c r="BK139" s="82"/>
      <c r="BL139" s="82"/>
      <c r="BM139" s="82"/>
      <c r="BN139" s="82"/>
      <c r="BO139" s="82"/>
      <c r="BP139" s="82"/>
      <c r="BQ139" s="82"/>
      <c r="BR139" s="82"/>
      <c r="BS139" s="82"/>
      <c r="BT139" s="82"/>
      <c r="BU139" s="82"/>
      <c r="BV139" s="82"/>
      <c r="BW139" s="82"/>
      <c r="BX139" s="82"/>
      <c r="BY139" s="82"/>
    </row>
    <row r="140" spans="1:77" x14ac:dyDescent="0.2">
      <c r="A140" s="82"/>
      <c r="B140" s="82"/>
      <c r="C140" s="115"/>
      <c r="D140" s="115"/>
      <c r="E140" s="115"/>
      <c r="F140" s="82"/>
      <c r="G140" s="82"/>
      <c r="H140" s="82"/>
      <c r="I140" s="82"/>
      <c r="J140" s="82"/>
      <c r="K140" s="82"/>
      <c r="L140" s="82"/>
      <c r="M140" s="82"/>
      <c r="N140" s="82"/>
      <c r="O140" s="82"/>
      <c r="P140" s="82"/>
      <c r="Q140" s="82"/>
      <c r="R140" s="82"/>
      <c r="S140" s="82"/>
      <c r="T140" s="82"/>
      <c r="U140" s="82"/>
      <c r="V140" s="82"/>
      <c r="W140" s="82"/>
      <c r="X140" s="82"/>
      <c r="Y140" s="82"/>
      <c r="Z140" s="82"/>
      <c r="AA140" s="82"/>
      <c r="AB140" s="82"/>
      <c r="AC140" s="82"/>
      <c r="AD140" s="82"/>
      <c r="AE140" s="82"/>
      <c r="AF140" s="82"/>
      <c r="AG140" s="82"/>
      <c r="AH140" s="82"/>
      <c r="AI140" s="82"/>
      <c r="AJ140" s="82"/>
      <c r="AK140" s="82"/>
      <c r="AL140" s="82"/>
      <c r="AM140" s="82"/>
      <c r="AN140" s="82"/>
      <c r="AO140" s="82"/>
      <c r="AP140" s="82"/>
      <c r="AQ140" s="82"/>
      <c r="AR140" s="82"/>
      <c r="AS140" s="82"/>
      <c r="AT140" s="82"/>
      <c r="AU140" s="82"/>
      <c r="AV140" s="82"/>
      <c r="AW140" s="82"/>
      <c r="AX140" s="82"/>
      <c r="AY140" s="82"/>
      <c r="AZ140" s="82"/>
      <c r="BA140" s="82"/>
      <c r="BB140" s="82"/>
      <c r="BC140" s="82"/>
      <c r="BD140" s="82"/>
      <c r="BE140" s="82"/>
      <c r="BF140" s="82"/>
      <c r="BG140" s="82"/>
      <c r="BH140" s="82"/>
      <c r="BI140" s="82"/>
      <c r="BJ140" s="82"/>
      <c r="BK140" s="82"/>
      <c r="BL140" s="82"/>
      <c r="BM140" s="82"/>
      <c r="BN140" s="82"/>
      <c r="BO140" s="82"/>
      <c r="BP140" s="82"/>
      <c r="BQ140" s="82"/>
      <c r="BR140" s="82"/>
      <c r="BS140" s="82"/>
      <c r="BT140" s="82"/>
      <c r="BU140" s="82"/>
      <c r="BV140" s="82"/>
      <c r="BW140" s="82"/>
      <c r="BX140" s="82"/>
      <c r="BY140" s="82"/>
    </row>
    <row r="141" spans="1:77" x14ac:dyDescent="0.2">
      <c r="A141" s="82"/>
      <c r="B141" s="82"/>
      <c r="C141" s="82"/>
      <c r="D141" s="82"/>
      <c r="E141" s="82"/>
      <c r="F141" s="82"/>
      <c r="G141" s="82"/>
      <c r="H141" s="82"/>
      <c r="I141" s="82"/>
      <c r="J141" s="82"/>
      <c r="K141" s="82"/>
      <c r="L141" s="82"/>
      <c r="M141" s="82"/>
      <c r="N141" s="82"/>
      <c r="O141" s="82"/>
      <c r="P141" s="82"/>
      <c r="Q141" s="82"/>
      <c r="R141" s="82"/>
      <c r="S141" s="82"/>
      <c r="T141" s="82"/>
      <c r="U141" s="82"/>
      <c r="V141" s="82"/>
      <c r="W141" s="82"/>
      <c r="X141" s="82"/>
      <c r="Y141" s="82"/>
      <c r="Z141" s="82"/>
      <c r="AA141" s="82"/>
      <c r="AB141" s="82"/>
      <c r="AC141" s="82"/>
      <c r="AD141" s="82"/>
      <c r="AE141" s="82"/>
      <c r="AF141" s="82"/>
      <c r="AG141" s="82"/>
      <c r="AH141" s="82"/>
      <c r="AI141" s="82"/>
      <c r="AJ141" s="82"/>
      <c r="AK141" s="82"/>
      <c r="AL141" s="82"/>
      <c r="AM141" s="82"/>
      <c r="AN141" s="82"/>
      <c r="AO141" s="82"/>
      <c r="AP141" s="82"/>
      <c r="AQ141" s="82"/>
      <c r="AR141" s="82"/>
      <c r="AS141" s="82"/>
      <c r="AT141" s="82"/>
      <c r="AU141" s="82"/>
      <c r="AV141" s="82"/>
      <c r="AW141" s="82"/>
      <c r="AX141" s="82"/>
      <c r="AY141" s="82"/>
      <c r="AZ141" s="82"/>
      <c r="BA141" s="82"/>
      <c r="BB141" s="82"/>
      <c r="BC141" s="82"/>
      <c r="BD141" s="82"/>
      <c r="BE141" s="82"/>
      <c r="BF141" s="82"/>
      <c r="BG141" s="82"/>
      <c r="BH141" s="82"/>
      <c r="BI141" s="82"/>
      <c r="BJ141" s="82"/>
      <c r="BK141" s="82"/>
      <c r="BL141" s="82"/>
      <c r="BM141" s="82"/>
      <c r="BN141" s="82"/>
      <c r="BO141" s="82"/>
      <c r="BP141" s="82"/>
      <c r="BQ141" s="82"/>
      <c r="BR141" s="82"/>
      <c r="BS141" s="82"/>
      <c r="BT141" s="82"/>
      <c r="BU141" s="82"/>
      <c r="BV141" s="82"/>
      <c r="BW141" s="82"/>
      <c r="BX141" s="82"/>
      <c r="BY141" s="82"/>
    </row>
    <row r="142" spans="1:77" x14ac:dyDescent="0.2">
      <c r="A142" s="82"/>
      <c r="B142" s="82"/>
      <c r="C142" s="82"/>
      <c r="D142" s="82"/>
      <c r="E142" s="82"/>
      <c r="F142" s="82"/>
      <c r="G142" s="82"/>
      <c r="H142" s="82"/>
      <c r="I142" s="82"/>
      <c r="J142" s="82"/>
      <c r="K142" s="82"/>
      <c r="L142" s="82"/>
      <c r="M142" s="82"/>
      <c r="N142" s="82"/>
      <c r="O142" s="82"/>
      <c r="P142" s="82"/>
      <c r="Q142" s="82"/>
      <c r="R142" s="82"/>
      <c r="S142" s="82"/>
      <c r="T142" s="82"/>
      <c r="U142" s="82"/>
      <c r="V142" s="82"/>
      <c r="W142" s="82"/>
      <c r="X142" s="82"/>
      <c r="Y142" s="82"/>
      <c r="Z142" s="82"/>
      <c r="AA142" s="82"/>
      <c r="AB142" s="82"/>
      <c r="AC142" s="82"/>
      <c r="AD142" s="82"/>
      <c r="AE142" s="82"/>
      <c r="AF142" s="82"/>
      <c r="AG142" s="82"/>
      <c r="AH142" s="82"/>
      <c r="AI142" s="82"/>
      <c r="AJ142" s="82"/>
      <c r="AK142" s="82"/>
      <c r="AL142" s="82"/>
      <c r="AM142" s="82"/>
      <c r="AN142" s="82"/>
      <c r="AO142" s="82"/>
      <c r="AP142" s="82"/>
      <c r="AQ142" s="82"/>
      <c r="AR142" s="82"/>
      <c r="AS142" s="82"/>
      <c r="AT142" s="82"/>
      <c r="AU142" s="82"/>
      <c r="AV142" s="82"/>
      <c r="AW142" s="82"/>
      <c r="AX142" s="82"/>
      <c r="AY142" s="82"/>
      <c r="AZ142" s="82"/>
      <c r="BA142" s="82"/>
      <c r="BB142" s="82"/>
      <c r="BC142" s="82"/>
      <c r="BD142" s="82"/>
      <c r="BE142" s="82"/>
      <c r="BF142" s="82"/>
      <c r="BG142" s="82"/>
      <c r="BH142" s="82"/>
      <c r="BI142" s="82"/>
      <c r="BJ142" s="82"/>
      <c r="BK142" s="82"/>
      <c r="BL142" s="82"/>
      <c r="BM142" s="82"/>
      <c r="BN142" s="82"/>
      <c r="BO142" s="82"/>
      <c r="BP142" s="82"/>
      <c r="BQ142" s="82"/>
      <c r="BR142" s="82"/>
      <c r="BS142" s="82"/>
      <c r="BT142" s="82"/>
      <c r="BU142" s="82"/>
      <c r="BV142" s="82"/>
      <c r="BW142" s="82"/>
      <c r="BX142" s="82"/>
      <c r="BY142" s="82"/>
    </row>
    <row r="143" spans="1:77" x14ac:dyDescent="0.2">
      <c r="A143" s="82"/>
      <c r="B143" s="82"/>
      <c r="C143" s="82"/>
      <c r="D143" s="82"/>
      <c r="E143" s="82"/>
      <c r="F143" s="82"/>
      <c r="G143" s="82"/>
      <c r="H143" s="82"/>
      <c r="I143" s="82"/>
      <c r="J143" s="82"/>
      <c r="K143" s="82"/>
      <c r="L143" s="82"/>
      <c r="M143" s="82"/>
      <c r="N143" s="82"/>
      <c r="O143" s="82"/>
      <c r="P143" s="82"/>
      <c r="Q143" s="82"/>
      <c r="R143" s="82"/>
      <c r="S143" s="82"/>
      <c r="T143" s="82"/>
      <c r="U143" s="82"/>
      <c r="V143" s="82"/>
      <c r="W143" s="82"/>
      <c r="X143" s="82"/>
      <c r="Y143" s="82"/>
      <c r="Z143" s="82"/>
      <c r="AA143" s="82"/>
      <c r="AB143" s="82"/>
      <c r="AC143" s="82"/>
      <c r="AD143" s="82"/>
      <c r="AE143" s="82"/>
      <c r="AF143" s="82"/>
      <c r="AG143" s="82"/>
      <c r="AH143" s="82"/>
      <c r="AI143" s="82"/>
      <c r="AJ143" s="82"/>
      <c r="AK143" s="82"/>
      <c r="AL143" s="82"/>
      <c r="AM143" s="82"/>
      <c r="AN143" s="82"/>
      <c r="AO143" s="82"/>
      <c r="AP143" s="82"/>
      <c r="AQ143" s="82"/>
      <c r="AR143" s="82"/>
      <c r="AS143" s="82"/>
      <c r="AT143" s="82"/>
      <c r="AU143" s="82"/>
      <c r="AV143" s="82"/>
      <c r="AW143" s="82"/>
      <c r="AX143" s="82"/>
      <c r="AY143" s="82"/>
      <c r="AZ143" s="82"/>
      <c r="BA143" s="82"/>
      <c r="BB143" s="82"/>
      <c r="BC143" s="82"/>
      <c r="BD143" s="82"/>
      <c r="BE143" s="82"/>
      <c r="BF143" s="82"/>
      <c r="BG143" s="82"/>
      <c r="BH143" s="82"/>
      <c r="BI143" s="82"/>
      <c r="BJ143" s="82"/>
      <c r="BK143" s="82"/>
      <c r="BL143" s="82"/>
      <c r="BM143" s="82"/>
      <c r="BN143" s="82"/>
      <c r="BO143" s="82"/>
      <c r="BP143" s="82"/>
      <c r="BQ143" s="82"/>
      <c r="BR143" s="82"/>
      <c r="BS143" s="82"/>
      <c r="BT143" s="82"/>
      <c r="BU143" s="82"/>
      <c r="BV143" s="82"/>
      <c r="BW143" s="82"/>
      <c r="BX143" s="82"/>
      <c r="BY143" s="82"/>
    </row>
    <row r="144" spans="1:77" x14ac:dyDescent="0.2">
      <c r="A144" s="82"/>
      <c r="B144" s="82"/>
      <c r="C144" s="82"/>
      <c r="D144" s="82"/>
      <c r="E144" s="82"/>
      <c r="F144" s="82"/>
      <c r="G144" s="82"/>
      <c r="H144" s="82"/>
      <c r="I144" s="82"/>
      <c r="J144" s="82"/>
      <c r="K144" s="82"/>
      <c r="L144" s="82"/>
      <c r="M144" s="82"/>
      <c r="N144" s="82"/>
      <c r="O144" s="82"/>
      <c r="P144" s="82"/>
      <c r="Q144" s="82"/>
      <c r="R144" s="82"/>
      <c r="S144" s="82"/>
      <c r="T144" s="82"/>
      <c r="U144" s="82"/>
      <c r="V144" s="82"/>
      <c r="W144" s="82"/>
      <c r="X144" s="82"/>
      <c r="Y144" s="82"/>
      <c r="Z144" s="82"/>
      <c r="AA144" s="82"/>
      <c r="AB144" s="82"/>
      <c r="AC144" s="82"/>
      <c r="AD144" s="82"/>
      <c r="AE144" s="82"/>
      <c r="AF144" s="82"/>
      <c r="AG144" s="82"/>
      <c r="AH144" s="82"/>
      <c r="AI144" s="82"/>
      <c r="AJ144" s="82"/>
      <c r="AK144" s="82"/>
      <c r="AL144" s="82"/>
      <c r="AM144" s="82"/>
      <c r="AN144" s="82"/>
      <c r="AO144" s="82"/>
      <c r="AP144" s="82"/>
      <c r="AQ144" s="82"/>
      <c r="AR144" s="82"/>
      <c r="AS144" s="82"/>
      <c r="AT144" s="82"/>
      <c r="AU144" s="82"/>
      <c r="AV144" s="82"/>
      <c r="AW144" s="82"/>
      <c r="AX144" s="82"/>
      <c r="AY144" s="82"/>
      <c r="AZ144" s="82"/>
      <c r="BA144" s="82"/>
      <c r="BB144" s="82"/>
      <c r="BC144" s="82"/>
      <c r="BD144" s="82"/>
      <c r="BE144" s="82"/>
      <c r="BF144" s="82"/>
      <c r="BG144" s="82"/>
      <c r="BH144" s="82"/>
      <c r="BI144" s="82"/>
      <c r="BJ144" s="82"/>
      <c r="BK144" s="82"/>
      <c r="BL144" s="82"/>
      <c r="BM144" s="82"/>
      <c r="BN144" s="82"/>
      <c r="BO144" s="82"/>
      <c r="BP144" s="82"/>
      <c r="BQ144" s="82"/>
      <c r="BR144" s="82"/>
      <c r="BS144" s="82"/>
      <c r="BT144" s="82"/>
      <c r="BU144" s="82"/>
      <c r="BV144" s="82"/>
      <c r="BW144" s="82"/>
      <c r="BX144" s="82"/>
      <c r="BY144" s="82"/>
    </row>
    <row r="145" spans="1:77" x14ac:dyDescent="0.2">
      <c r="A145" s="82"/>
      <c r="B145" s="82"/>
      <c r="C145" s="82"/>
      <c r="D145" s="82"/>
      <c r="E145" s="82"/>
      <c r="F145" s="82"/>
      <c r="G145" s="82"/>
      <c r="H145" s="82"/>
      <c r="I145" s="82"/>
      <c r="J145" s="82"/>
      <c r="K145" s="82"/>
      <c r="L145" s="82"/>
      <c r="M145" s="82"/>
      <c r="N145" s="82"/>
      <c r="O145" s="82"/>
      <c r="P145" s="82"/>
      <c r="Q145" s="82"/>
      <c r="R145" s="82"/>
      <c r="S145" s="82"/>
      <c r="T145" s="82"/>
      <c r="U145" s="82"/>
      <c r="V145" s="82"/>
      <c r="W145" s="82"/>
      <c r="X145" s="82"/>
      <c r="Y145" s="82"/>
      <c r="Z145" s="82"/>
      <c r="AA145" s="82"/>
      <c r="AB145" s="82"/>
      <c r="AC145" s="82"/>
      <c r="AD145" s="82"/>
      <c r="AE145" s="82"/>
      <c r="AF145" s="82"/>
      <c r="AG145" s="82"/>
      <c r="AH145" s="82"/>
      <c r="AI145" s="82"/>
      <c r="AJ145" s="82"/>
      <c r="AK145" s="82"/>
      <c r="AL145" s="82"/>
      <c r="AM145" s="82"/>
      <c r="AN145" s="82"/>
      <c r="AO145" s="82"/>
      <c r="AP145" s="82"/>
      <c r="AQ145" s="82"/>
      <c r="AR145" s="82"/>
      <c r="AS145" s="82"/>
      <c r="AT145" s="82"/>
      <c r="AU145" s="82"/>
      <c r="AV145" s="82"/>
      <c r="AW145" s="82"/>
      <c r="AX145" s="82"/>
      <c r="AY145" s="82"/>
      <c r="AZ145" s="82"/>
      <c r="BA145" s="82"/>
      <c r="BB145" s="82"/>
      <c r="BC145" s="82"/>
      <c r="BD145" s="82"/>
      <c r="BE145" s="82"/>
      <c r="BF145" s="82"/>
      <c r="BG145" s="82"/>
      <c r="BH145" s="82"/>
      <c r="BI145" s="82"/>
      <c r="BJ145" s="82"/>
      <c r="BK145" s="82"/>
      <c r="BL145" s="82"/>
      <c r="BM145" s="82"/>
      <c r="BN145" s="82"/>
      <c r="BO145" s="82"/>
      <c r="BP145" s="82"/>
      <c r="BQ145" s="82"/>
      <c r="BR145" s="82"/>
      <c r="BS145" s="82"/>
      <c r="BT145" s="82"/>
      <c r="BU145" s="82"/>
      <c r="BV145" s="82"/>
      <c r="BW145" s="82"/>
      <c r="BX145" s="82"/>
      <c r="BY145" s="82"/>
    </row>
    <row r="146" spans="1:77" x14ac:dyDescent="0.2">
      <c r="A146" s="82"/>
      <c r="B146" s="82"/>
      <c r="C146" s="82"/>
      <c r="D146" s="82"/>
      <c r="E146" s="82"/>
      <c r="F146" s="82"/>
      <c r="G146" s="82"/>
      <c r="H146" s="82"/>
      <c r="I146" s="82"/>
      <c r="J146" s="82"/>
      <c r="K146" s="82"/>
      <c r="L146" s="82"/>
      <c r="M146" s="82"/>
      <c r="N146" s="82"/>
      <c r="O146" s="82"/>
      <c r="P146" s="82"/>
      <c r="Q146" s="82"/>
      <c r="R146" s="82"/>
      <c r="S146" s="82"/>
      <c r="T146" s="82"/>
      <c r="U146" s="82"/>
      <c r="V146" s="82"/>
      <c r="W146" s="82"/>
      <c r="X146" s="82"/>
      <c r="Y146" s="82"/>
      <c r="Z146" s="82"/>
      <c r="AA146" s="82"/>
      <c r="AB146" s="82"/>
      <c r="AC146" s="82"/>
      <c r="AD146" s="82"/>
      <c r="AE146" s="82"/>
      <c r="AF146" s="82"/>
      <c r="AG146" s="82"/>
      <c r="AH146" s="82"/>
      <c r="AI146" s="82"/>
      <c r="AJ146" s="82"/>
      <c r="AK146" s="82"/>
      <c r="AL146" s="82"/>
      <c r="AM146" s="82"/>
      <c r="AN146" s="82"/>
      <c r="AO146" s="82"/>
      <c r="AP146" s="82"/>
      <c r="AQ146" s="82"/>
      <c r="AR146" s="82"/>
      <c r="AS146" s="82"/>
      <c r="AT146" s="82"/>
      <c r="AU146" s="82"/>
      <c r="AV146" s="82"/>
      <c r="AW146" s="82"/>
      <c r="AX146" s="82"/>
      <c r="AY146" s="82"/>
      <c r="AZ146" s="82"/>
      <c r="BA146" s="82"/>
      <c r="BB146" s="82"/>
      <c r="BC146" s="82"/>
      <c r="BD146" s="82"/>
      <c r="BE146" s="82"/>
      <c r="BF146" s="82"/>
      <c r="BG146" s="82"/>
      <c r="BH146" s="82"/>
      <c r="BI146" s="82"/>
      <c r="BJ146" s="82"/>
      <c r="BK146" s="82"/>
      <c r="BL146" s="82"/>
      <c r="BM146" s="82"/>
      <c r="BN146" s="82"/>
      <c r="BO146" s="82"/>
      <c r="BP146" s="82"/>
      <c r="BQ146" s="82"/>
      <c r="BR146" s="82"/>
      <c r="BS146" s="82"/>
      <c r="BT146" s="82"/>
      <c r="BU146" s="82"/>
      <c r="BV146" s="82"/>
      <c r="BW146" s="82"/>
      <c r="BX146" s="82"/>
      <c r="BY146" s="82"/>
    </row>
    <row r="147" spans="1:77" x14ac:dyDescent="0.2">
      <c r="A147" s="82"/>
      <c r="B147" s="82"/>
      <c r="C147" s="82"/>
      <c r="D147" s="82"/>
      <c r="E147" s="82"/>
      <c r="F147" s="82"/>
      <c r="G147" s="82"/>
      <c r="H147" s="82"/>
      <c r="I147" s="82"/>
      <c r="J147" s="82"/>
      <c r="K147" s="82"/>
      <c r="L147" s="82"/>
      <c r="M147" s="82"/>
      <c r="N147" s="82"/>
      <c r="O147" s="82"/>
      <c r="P147" s="82"/>
      <c r="Q147" s="82"/>
      <c r="R147" s="82"/>
      <c r="S147" s="82"/>
      <c r="T147" s="82"/>
      <c r="U147" s="82"/>
      <c r="V147" s="82"/>
      <c r="W147" s="82"/>
      <c r="X147" s="82"/>
      <c r="Y147" s="82"/>
      <c r="Z147" s="82"/>
      <c r="AA147" s="82"/>
      <c r="AB147" s="82"/>
      <c r="AC147" s="82"/>
      <c r="AD147" s="82"/>
      <c r="AE147" s="82"/>
      <c r="AF147" s="82"/>
      <c r="AG147" s="82"/>
      <c r="AH147" s="82"/>
      <c r="AI147" s="82"/>
      <c r="AJ147" s="82"/>
      <c r="AK147" s="82"/>
      <c r="AL147" s="82"/>
      <c r="AM147" s="82"/>
      <c r="AN147" s="82"/>
      <c r="AO147" s="82"/>
      <c r="AP147" s="82"/>
      <c r="AQ147" s="82"/>
      <c r="AR147" s="82"/>
      <c r="AS147" s="82"/>
      <c r="AT147" s="82"/>
      <c r="AU147" s="82"/>
      <c r="AV147" s="82"/>
      <c r="AW147" s="82"/>
      <c r="AX147" s="82"/>
      <c r="AY147" s="82"/>
      <c r="AZ147" s="82"/>
      <c r="BA147" s="82"/>
      <c r="BB147" s="82"/>
      <c r="BC147" s="82"/>
      <c r="BD147" s="82"/>
      <c r="BE147" s="82"/>
      <c r="BF147" s="82"/>
      <c r="BG147" s="82"/>
      <c r="BH147" s="82"/>
      <c r="BI147" s="82"/>
      <c r="BJ147" s="82"/>
      <c r="BK147" s="82"/>
      <c r="BL147" s="82"/>
      <c r="BM147" s="82"/>
      <c r="BN147" s="82"/>
      <c r="BO147" s="82"/>
      <c r="BP147" s="82"/>
      <c r="BQ147" s="82"/>
      <c r="BR147" s="82"/>
      <c r="BS147" s="82"/>
      <c r="BT147" s="82"/>
      <c r="BU147" s="82"/>
      <c r="BV147" s="82"/>
      <c r="BW147" s="82"/>
      <c r="BX147" s="82"/>
      <c r="BY147" s="82"/>
    </row>
    <row r="148" spans="1:77" x14ac:dyDescent="0.2">
      <c r="A148" s="82"/>
      <c r="B148" s="82"/>
      <c r="C148" s="82"/>
      <c r="D148" s="82"/>
      <c r="E148" s="82"/>
      <c r="F148" s="82"/>
      <c r="G148" s="82"/>
      <c r="H148" s="82"/>
      <c r="I148" s="82"/>
      <c r="J148" s="82"/>
      <c r="K148" s="82"/>
      <c r="L148" s="82"/>
      <c r="M148" s="82"/>
      <c r="N148" s="82"/>
      <c r="O148" s="82"/>
      <c r="P148" s="82"/>
      <c r="Q148" s="82"/>
      <c r="R148" s="82"/>
      <c r="S148" s="82"/>
      <c r="T148" s="82"/>
      <c r="U148" s="82"/>
      <c r="V148" s="82"/>
      <c r="W148" s="82"/>
      <c r="X148" s="82"/>
      <c r="Y148" s="82"/>
      <c r="Z148" s="82"/>
      <c r="AA148" s="82"/>
      <c r="AB148" s="82"/>
      <c r="AC148" s="82"/>
      <c r="AD148" s="82"/>
      <c r="AE148" s="82"/>
      <c r="AF148" s="82"/>
      <c r="AG148" s="82"/>
      <c r="AH148" s="82"/>
      <c r="AI148" s="82"/>
      <c r="AJ148" s="82"/>
      <c r="AK148" s="82"/>
      <c r="AL148" s="82"/>
      <c r="AM148" s="82"/>
      <c r="AN148" s="82"/>
      <c r="AO148" s="82"/>
      <c r="AP148" s="82"/>
      <c r="AQ148" s="82"/>
      <c r="AR148" s="82"/>
      <c r="AS148" s="82"/>
      <c r="AT148" s="82"/>
      <c r="AU148" s="82"/>
      <c r="AV148" s="82"/>
      <c r="AW148" s="82"/>
      <c r="AX148" s="82"/>
      <c r="AY148" s="82"/>
      <c r="AZ148" s="82"/>
      <c r="BA148" s="82"/>
      <c r="BB148" s="82"/>
      <c r="BC148" s="82"/>
      <c r="BD148" s="82"/>
      <c r="BE148" s="82"/>
      <c r="BF148" s="82"/>
      <c r="BG148" s="82"/>
      <c r="BH148" s="82"/>
      <c r="BI148" s="82"/>
      <c r="BJ148" s="82"/>
      <c r="BK148" s="82"/>
      <c r="BL148" s="82"/>
      <c r="BM148" s="82"/>
      <c r="BN148" s="82"/>
      <c r="BO148" s="82"/>
      <c r="BP148" s="82"/>
      <c r="BQ148" s="82"/>
      <c r="BR148" s="82"/>
      <c r="BS148" s="82"/>
      <c r="BT148" s="82"/>
      <c r="BU148" s="82"/>
      <c r="BV148" s="82"/>
      <c r="BW148" s="82"/>
      <c r="BX148" s="82"/>
      <c r="BY148" s="82"/>
    </row>
    <row r="149" spans="1:77" x14ac:dyDescent="0.2">
      <c r="A149" s="82"/>
      <c r="B149" s="82"/>
      <c r="C149" s="82"/>
      <c r="D149" s="82"/>
      <c r="E149" s="82"/>
      <c r="F149" s="82"/>
      <c r="G149" s="82"/>
      <c r="H149" s="82"/>
      <c r="I149" s="82"/>
      <c r="J149" s="82"/>
      <c r="K149" s="82"/>
      <c r="L149" s="82"/>
      <c r="M149" s="82"/>
      <c r="N149" s="82"/>
      <c r="O149" s="82"/>
      <c r="P149" s="82"/>
      <c r="Q149" s="82"/>
      <c r="R149" s="82"/>
      <c r="S149" s="82"/>
      <c r="T149" s="82"/>
      <c r="U149" s="82"/>
      <c r="V149" s="82"/>
      <c r="W149" s="82"/>
      <c r="X149" s="82"/>
      <c r="Y149" s="82"/>
      <c r="Z149" s="82"/>
      <c r="AA149" s="82"/>
      <c r="AB149" s="82"/>
      <c r="AC149" s="82"/>
      <c r="AD149" s="82"/>
      <c r="AE149" s="82"/>
      <c r="AF149" s="82"/>
      <c r="AG149" s="82"/>
      <c r="AH149" s="82"/>
      <c r="AI149" s="82"/>
      <c r="AJ149" s="82"/>
      <c r="AK149" s="82"/>
      <c r="AL149" s="82"/>
      <c r="AM149" s="82"/>
      <c r="AN149" s="82"/>
      <c r="AO149" s="82"/>
      <c r="AP149" s="82"/>
      <c r="AQ149" s="82"/>
      <c r="AR149" s="82"/>
      <c r="AS149" s="82"/>
      <c r="AT149" s="82"/>
      <c r="AU149" s="82"/>
      <c r="AV149" s="82"/>
      <c r="AW149" s="82"/>
      <c r="AX149" s="82"/>
      <c r="AY149" s="82"/>
      <c r="AZ149" s="82"/>
      <c r="BA149" s="82"/>
      <c r="BB149" s="82"/>
      <c r="BC149" s="82"/>
      <c r="BD149" s="82"/>
      <c r="BE149" s="82"/>
      <c r="BF149" s="82"/>
      <c r="BG149" s="82"/>
      <c r="BH149" s="82"/>
      <c r="BI149" s="82"/>
      <c r="BJ149" s="82"/>
      <c r="BK149" s="82"/>
      <c r="BL149" s="82"/>
      <c r="BM149" s="82"/>
      <c r="BN149" s="82"/>
      <c r="BO149" s="82"/>
      <c r="BP149" s="82"/>
      <c r="BQ149" s="82"/>
      <c r="BR149" s="82"/>
      <c r="BS149" s="82"/>
      <c r="BT149" s="82"/>
      <c r="BU149" s="82"/>
      <c r="BV149" s="82"/>
      <c r="BW149" s="82"/>
      <c r="BX149" s="82"/>
      <c r="BY149" s="82"/>
    </row>
    <row r="150" spans="1:77" x14ac:dyDescent="0.2">
      <c r="A150" s="82"/>
      <c r="B150" s="82"/>
      <c r="C150" s="82"/>
      <c r="D150" s="82"/>
      <c r="E150" s="82"/>
      <c r="F150" s="82"/>
      <c r="G150" s="82"/>
      <c r="H150" s="82"/>
      <c r="I150" s="82"/>
      <c r="J150" s="82"/>
      <c r="K150" s="82"/>
      <c r="L150" s="82"/>
      <c r="M150" s="82"/>
      <c r="N150" s="82"/>
      <c r="O150" s="82"/>
      <c r="P150" s="82"/>
      <c r="Q150" s="82"/>
      <c r="R150" s="82"/>
      <c r="S150" s="82"/>
      <c r="T150" s="82"/>
      <c r="U150" s="82"/>
      <c r="V150" s="82"/>
      <c r="W150" s="82"/>
      <c r="X150" s="82"/>
      <c r="Y150" s="82"/>
      <c r="Z150" s="82"/>
      <c r="AA150" s="82"/>
      <c r="AB150" s="82"/>
      <c r="AC150" s="82"/>
      <c r="AD150" s="82"/>
      <c r="AE150" s="82"/>
      <c r="AF150" s="82"/>
      <c r="AG150" s="82"/>
      <c r="AH150" s="82"/>
      <c r="AI150" s="82"/>
      <c r="AJ150" s="82"/>
      <c r="AK150" s="82"/>
      <c r="AL150" s="82"/>
      <c r="AM150" s="82"/>
      <c r="AN150" s="82"/>
      <c r="AO150" s="82"/>
      <c r="AP150" s="82"/>
      <c r="AQ150" s="82"/>
      <c r="AR150" s="82"/>
      <c r="AS150" s="82"/>
      <c r="AT150" s="82"/>
      <c r="AU150" s="82"/>
      <c r="AV150" s="82"/>
      <c r="AW150" s="82"/>
      <c r="AX150" s="82"/>
      <c r="AY150" s="82"/>
      <c r="AZ150" s="82"/>
      <c r="BA150" s="82"/>
      <c r="BB150" s="82"/>
      <c r="BC150" s="82"/>
      <c r="BD150" s="82"/>
      <c r="BE150" s="82"/>
      <c r="BF150" s="82"/>
      <c r="BG150" s="82"/>
      <c r="BH150" s="82"/>
      <c r="BI150" s="82"/>
      <c r="BJ150" s="82"/>
      <c r="BK150" s="82"/>
      <c r="BL150" s="82"/>
      <c r="BM150" s="82"/>
      <c r="BN150" s="82"/>
      <c r="BO150" s="82"/>
      <c r="BP150" s="82"/>
      <c r="BQ150" s="82"/>
      <c r="BR150" s="82"/>
      <c r="BS150" s="82"/>
      <c r="BT150" s="82"/>
      <c r="BU150" s="82"/>
      <c r="BV150" s="82"/>
      <c r="BW150" s="82"/>
      <c r="BX150" s="82"/>
      <c r="BY150" s="82"/>
    </row>
    <row r="151" spans="1:77" x14ac:dyDescent="0.2">
      <c r="A151" s="82"/>
      <c r="B151" s="82"/>
      <c r="C151" s="82"/>
      <c r="D151" s="82"/>
      <c r="E151" s="82"/>
      <c r="F151" s="82"/>
      <c r="G151" s="82"/>
      <c r="H151" s="82"/>
      <c r="I151" s="82"/>
      <c r="J151" s="82"/>
      <c r="K151" s="82"/>
      <c r="L151" s="82"/>
      <c r="M151" s="82"/>
      <c r="N151" s="82"/>
      <c r="O151" s="82"/>
      <c r="P151" s="82"/>
      <c r="Q151" s="82"/>
      <c r="R151" s="82"/>
      <c r="S151" s="82"/>
      <c r="T151" s="82"/>
      <c r="U151" s="82"/>
      <c r="V151" s="82"/>
      <c r="W151" s="82"/>
      <c r="X151" s="82"/>
      <c r="Y151" s="82"/>
      <c r="Z151" s="82"/>
      <c r="AA151" s="82"/>
      <c r="AB151" s="82"/>
      <c r="AC151" s="82"/>
      <c r="AD151" s="82"/>
      <c r="AE151" s="82"/>
      <c r="AF151" s="82"/>
      <c r="AG151" s="82"/>
      <c r="AH151" s="82"/>
      <c r="AI151" s="82"/>
      <c r="AJ151" s="82"/>
      <c r="AK151" s="82"/>
      <c r="AL151" s="82"/>
      <c r="AM151" s="82"/>
      <c r="AN151" s="82"/>
      <c r="AO151" s="82"/>
      <c r="AP151" s="82"/>
      <c r="AQ151" s="82"/>
      <c r="AR151" s="82"/>
      <c r="AS151" s="82"/>
      <c r="AT151" s="82"/>
      <c r="AU151" s="82"/>
      <c r="AV151" s="82"/>
      <c r="AW151" s="82"/>
      <c r="AX151" s="82"/>
      <c r="AY151" s="82"/>
      <c r="AZ151" s="82"/>
      <c r="BA151" s="82"/>
      <c r="BB151" s="82"/>
      <c r="BC151" s="82"/>
      <c r="BD151" s="82"/>
      <c r="BE151" s="82"/>
      <c r="BF151" s="82"/>
      <c r="BG151" s="82"/>
      <c r="BH151" s="82"/>
      <c r="BI151" s="82"/>
      <c r="BJ151" s="82"/>
      <c r="BK151" s="82"/>
      <c r="BL151" s="82"/>
      <c r="BM151" s="82"/>
      <c r="BN151" s="82"/>
      <c r="BO151" s="82"/>
      <c r="BP151" s="82"/>
      <c r="BQ151" s="82"/>
      <c r="BR151" s="82"/>
      <c r="BS151" s="82"/>
      <c r="BT151" s="82"/>
      <c r="BU151" s="82"/>
      <c r="BV151" s="82"/>
      <c r="BW151" s="82"/>
      <c r="BX151" s="82"/>
      <c r="BY151" s="82"/>
    </row>
    <row r="152" spans="1:77" x14ac:dyDescent="0.2">
      <c r="A152" s="82"/>
      <c r="B152" s="82"/>
      <c r="C152" s="82"/>
      <c r="D152" s="82"/>
      <c r="E152" s="82"/>
      <c r="F152" s="82"/>
      <c r="G152" s="82"/>
      <c r="H152" s="82"/>
      <c r="I152" s="82"/>
      <c r="J152" s="82"/>
      <c r="K152" s="82"/>
      <c r="L152" s="82"/>
      <c r="M152" s="82"/>
      <c r="N152" s="82"/>
      <c r="O152" s="82"/>
      <c r="P152" s="82"/>
      <c r="Q152" s="82"/>
      <c r="R152" s="82"/>
      <c r="S152" s="82"/>
      <c r="T152" s="82"/>
      <c r="U152" s="82"/>
      <c r="V152" s="82"/>
      <c r="W152" s="82"/>
      <c r="X152" s="82"/>
      <c r="Y152" s="82"/>
      <c r="Z152" s="82"/>
      <c r="AA152" s="82"/>
      <c r="AB152" s="82"/>
      <c r="AC152" s="82"/>
      <c r="AD152" s="82"/>
      <c r="AE152" s="82"/>
      <c r="AF152" s="82"/>
      <c r="AG152" s="82"/>
      <c r="AH152" s="82"/>
      <c r="AI152" s="82"/>
      <c r="AJ152" s="82"/>
      <c r="AK152" s="82"/>
      <c r="AL152" s="82"/>
      <c r="AM152" s="82"/>
      <c r="AN152" s="82"/>
      <c r="AO152" s="82"/>
      <c r="AP152" s="82"/>
      <c r="AQ152" s="82"/>
      <c r="AR152" s="82"/>
      <c r="AS152" s="82"/>
      <c r="AT152" s="82"/>
      <c r="AU152" s="82"/>
      <c r="AV152" s="82"/>
      <c r="AW152" s="82"/>
      <c r="AX152" s="82"/>
      <c r="AY152" s="82"/>
      <c r="AZ152" s="82"/>
      <c r="BA152" s="82"/>
      <c r="BB152" s="82"/>
      <c r="BC152" s="82"/>
      <c r="BD152" s="82"/>
      <c r="BE152" s="82"/>
      <c r="BF152" s="82"/>
      <c r="BG152" s="82"/>
      <c r="BH152" s="82"/>
      <c r="BI152" s="82"/>
      <c r="BJ152" s="82"/>
      <c r="BK152" s="82"/>
      <c r="BL152" s="82"/>
      <c r="BM152" s="82"/>
      <c r="BN152" s="82"/>
      <c r="BO152" s="82"/>
      <c r="BP152" s="82"/>
      <c r="BQ152" s="82"/>
      <c r="BR152" s="82"/>
      <c r="BS152" s="82"/>
      <c r="BT152" s="82"/>
      <c r="BU152" s="82"/>
      <c r="BV152" s="82"/>
      <c r="BW152" s="82"/>
      <c r="BX152" s="82"/>
      <c r="BY152" s="82"/>
    </row>
    <row r="153" spans="1:77" x14ac:dyDescent="0.2">
      <c r="A153" s="82"/>
      <c r="B153" s="82"/>
      <c r="C153" s="82"/>
      <c r="D153" s="82"/>
      <c r="E153" s="82"/>
      <c r="F153" s="82"/>
      <c r="G153" s="82"/>
      <c r="H153" s="82"/>
      <c r="I153" s="82"/>
      <c r="J153" s="82"/>
      <c r="K153" s="82"/>
      <c r="L153" s="82"/>
      <c r="M153" s="82"/>
      <c r="N153" s="82"/>
      <c r="O153" s="82"/>
      <c r="P153" s="82"/>
      <c r="Q153" s="82"/>
      <c r="R153" s="82"/>
      <c r="S153" s="82"/>
      <c r="T153" s="82"/>
      <c r="U153" s="82"/>
      <c r="V153" s="82"/>
      <c r="W153" s="82"/>
      <c r="X153" s="82"/>
      <c r="Y153" s="82"/>
      <c r="Z153" s="82"/>
      <c r="AA153" s="82"/>
      <c r="AB153" s="82"/>
      <c r="AC153" s="82"/>
      <c r="AD153" s="82"/>
      <c r="AE153" s="82"/>
      <c r="AF153" s="82"/>
      <c r="AG153" s="82"/>
      <c r="AH153" s="82"/>
      <c r="AI153" s="82"/>
      <c r="AJ153" s="82"/>
      <c r="AK153" s="82"/>
      <c r="AL153" s="82"/>
      <c r="AM153" s="82"/>
      <c r="AN153" s="82"/>
      <c r="AO153" s="82"/>
      <c r="AP153" s="82"/>
      <c r="AQ153" s="82"/>
      <c r="AR153" s="82"/>
      <c r="AS153" s="82"/>
      <c r="AT153" s="82"/>
      <c r="AU153" s="82"/>
      <c r="AV153" s="82"/>
      <c r="AW153" s="82"/>
      <c r="AX153" s="82"/>
      <c r="AY153" s="82"/>
      <c r="AZ153" s="82"/>
      <c r="BA153" s="82"/>
      <c r="BB153" s="82"/>
      <c r="BC153" s="82"/>
      <c r="BD153" s="82"/>
      <c r="BE153" s="82"/>
      <c r="BF153" s="82"/>
      <c r="BG153" s="82"/>
      <c r="BH153" s="82"/>
      <c r="BI153" s="82"/>
      <c r="BJ153" s="82"/>
      <c r="BK153" s="82"/>
      <c r="BL153" s="82"/>
      <c r="BM153" s="82"/>
      <c r="BN153" s="82"/>
      <c r="BO153" s="82"/>
      <c r="BP153" s="82"/>
      <c r="BQ153" s="82"/>
      <c r="BR153" s="82"/>
      <c r="BS153" s="82"/>
      <c r="BT153" s="82"/>
      <c r="BU153" s="82"/>
      <c r="BV153" s="82"/>
      <c r="BW153" s="82"/>
      <c r="BX153" s="82"/>
      <c r="BY153" s="82"/>
    </row>
    <row r="154" spans="1:77" x14ac:dyDescent="0.2">
      <c r="A154" s="82"/>
      <c r="B154" s="82"/>
      <c r="C154" s="82"/>
      <c r="D154" s="82"/>
      <c r="E154" s="82"/>
      <c r="F154" s="82"/>
      <c r="G154" s="82"/>
      <c r="H154" s="82"/>
      <c r="I154" s="82"/>
      <c r="J154" s="82"/>
      <c r="K154" s="82"/>
      <c r="L154" s="82"/>
      <c r="M154" s="82"/>
      <c r="N154" s="82"/>
      <c r="O154" s="82"/>
      <c r="P154" s="82"/>
      <c r="Q154" s="82"/>
      <c r="R154" s="82"/>
      <c r="S154" s="82"/>
      <c r="T154" s="82"/>
      <c r="U154" s="82"/>
      <c r="V154" s="82"/>
      <c r="W154" s="82"/>
      <c r="X154" s="82"/>
      <c r="Y154" s="82"/>
      <c r="Z154" s="82"/>
      <c r="AA154" s="82"/>
      <c r="AB154" s="82"/>
      <c r="AC154" s="82"/>
      <c r="AD154" s="82"/>
      <c r="AE154" s="82"/>
      <c r="AF154" s="82"/>
      <c r="AG154" s="82"/>
      <c r="AH154" s="82"/>
      <c r="AI154" s="82"/>
      <c r="AJ154" s="82"/>
      <c r="AK154" s="82"/>
      <c r="AL154" s="82"/>
      <c r="AM154" s="82"/>
      <c r="AN154" s="82"/>
      <c r="AO154" s="82"/>
      <c r="AP154" s="82"/>
      <c r="AQ154" s="82"/>
      <c r="AR154" s="82"/>
      <c r="AS154" s="82"/>
      <c r="AT154" s="82"/>
      <c r="AU154" s="82"/>
      <c r="AV154" s="82"/>
      <c r="AW154" s="82"/>
      <c r="AX154" s="82"/>
      <c r="AY154" s="82"/>
      <c r="AZ154" s="82"/>
      <c r="BA154" s="82"/>
      <c r="BB154" s="82"/>
      <c r="BC154" s="82"/>
      <c r="BD154" s="82"/>
      <c r="BE154" s="82"/>
      <c r="BF154" s="82"/>
      <c r="BG154" s="82"/>
      <c r="BH154" s="82"/>
      <c r="BI154" s="82"/>
      <c r="BJ154" s="82"/>
      <c r="BK154" s="82"/>
      <c r="BL154" s="82"/>
      <c r="BM154" s="82"/>
      <c r="BN154" s="82"/>
      <c r="BO154" s="82"/>
      <c r="BP154" s="82"/>
      <c r="BQ154" s="82"/>
      <c r="BR154" s="82"/>
      <c r="BS154" s="82"/>
      <c r="BT154" s="82"/>
      <c r="BU154" s="82"/>
      <c r="BV154" s="82"/>
      <c r="BW154" s="82"/>
      <c r="BX154" s="82"/>
      <c r="BY154" s="82"/>
    </row>
    <row r="155" spans="1:77" x14ac:dyDescent="0.2">
      <c r="A155" s="82"/>
      <c r="B155" s="82"/>
      <c r="C155" s="82"/>
      <c r="D155" s="82"/>
      <c r="E155" s="82"/>
      <c r="F155" s="82"/>
      <c r="G155" s="82"/>
      <c r="H155" s="82"/>
      <c r="I155" s="82"/>
      <c r="J155" s="82"/>
      <c r="K155" s="82"/>
      <c r="L155" s="82"/>
      <c r="M155" s="82"/>
      <c r="N155" s="82"/>
      <c r="O155" s="82"/>
      <c r="P155" s="82"/>
      <c r="Q155" s="82"/>
      <c r="R155" s="82"/>
      <c r="S155" s="82"/>
      <c r="T155" s="82"/>
      <c r="U155" s="82"/>
      <c r="V155" s="82"/>
      <c r="W155" s="82"/>
      <c r="X155" s="82"/>
      <c r="Y155" s="82"/>
      <c r="Z155" s="82"/>
      <c r="AA155" s="82"/>
      <c r="AB155" s="82"/>
      <c r="AC155" s="82"/>
      <c r="AD155" s="82"/>
      <c r="AE155" s="82"/>
      <c r="AF155" s="82"/>
      <c r="AG155" s="82"/>
      <c r="AH155" s="82"/>
      <c r="AI155" s="82"/>
      <c r="AJ155" s="82"/>
      <c r="AK155" s="82"/>
      <c r="AL155" s="82"/>
      <c r="AM155" s="82"/>
      <c r="AN155" s="82"/>
      <c r="AO155" s="82"/>
      <c r="AP155" s="82"/>
      <c r="AQ155" s="82"/>
      <c r="AR155" s="82"/>
      <c r="AS155" s="82"/>
      <c r="AT155" s="82"/>
      <c r="AU155" s="82"/>
      <c r="AV155" s="82"/>
      <c r="AW155" s="82"/>
      <c r="AX155" s="82"/>
      <c r="AY155" s="82"/>
      <c r="AZ155" s="82"/>
      <c r="BA155" s="82"/>
      <c r="BB155" s="82"/>
      <c r="BC155" s="82"/>
      <c r="BD155" s="82"/>
      <c r="BE155" s="82"/>
      <c r="BF155" s="82"/>
      <c r="BG155" s="82"/>
      <c r="BH155" s="82"/>
      <c r="BI155" s="82"/>
      <c r="BJ155" s="82"/>
      <c r="BK155" s="82"/>
      <c r="BL155" s="82"/>
      <c r="BM155" s="82"/>
      <c r="BN155" s="82"/>
      <c r="BO155" s="82"/>
      <c r="BP155" s="82"/>
      <c r="BQ155" s="82"/>
      <c r="BR155" s="82"/>
      <c r="BS155" s="82"/>
      <c r="BT155" s="82"/>
      <c r="BU155" s="82"/>
      <c r="BV155" s="82"/>
      <c r="BW155" s="82"/>
      <c r="BX155" s="82"/>
      <c r="BY155" s="82"/>
    </row>
    <row r="156" spans="1:77" x14ac:dyDescent="0.2">
      <c r="A156" s="82"/>
      <c r="B156" s="82"/>
      <c r="C156" s="82"/>
      <c r="D156" s="82"/>
      <c r="E156" s="82"/>
      <c r="F156" s="82"/>
      <c r="G156" s="82"/>
      <c r="H156" s="82"/>
      <c r="I156" s="82"/>
      <c r="J156" s="82"/>
      <c r="K156" s="82"/>
      <c r="L156" s="82"/>
      <c r="M156" s="82"/>
      <c r="N156" s="82"/>
      <c r="O156" s="82"/>
      <c r="P156" s="82"/>
      <c r="Q156" s="82"/>
      <c r="R156" s="82"/>
      <c r="S156" s="82"/>
      <c r="T156" s="82"/>
      <c r="U156" s="82"/>
      <c r="V156" s="82"/>
      <c r="W156" s="82"/>
      <c r="X156" s="82"/>
      <c r="Y156" s="82"/>
      <c r="Z156" s="82"/>
      <c r="AA156" s="82"/>
      <c r="AB156" s="82"/>
      <c r="AC156" s="82"/>
      <c r="AD156" s="82"/>
      <c r="AE156" s="82"/>
      <c r="AF156" s="82"/>
      <c r="AG156" s="82"/>
      <c r="AH156" s="82"/>
      <c r="AI156" s="82"/>
      <c r="AJ156" s="82"/>
      <c r="AK156" s="82"/>
      <c r="AL156" s="82"/>
      <c r="AM156" s="82"/>
      <c r="AN156" s="82"/>
      <c r="AO156" s="82"/>
      <c r="AP156" s="82"/>
      <c r="AQ156" s="82"/>
      <c r="AR156" s="82"/>
      <c r="AS156" s="82"/>
      <c r="AT156" s="82"/>
      <c r="AU156" s="82"/>
      <c r="AV156" s="82"/>
      <c r="AW156" s="82"/>
      <c r="AX156" s="82"/>
      <c r="AY156" s="82"/>
      <c r="AZ156" s="82"/>
      <c r="BA156" s="82"/>
      <c r="BB156" s="82"/>
      <c r="BC156" s="82"/>
      <c r="BD156" s="82"/>
      <c r="BE156" s="82"/>
      <c r="BF156" s="82"/>
      <c r="BG156" s="82"/>
      <c r="BH156" s="82"/>
      <c r="BI156" s="82"/>
      <c r="BJ156" s="82"/>
      <c r="BK156" s="82"/>
      <c r="BL156" s="82"/>
      <c r="BM156" s="82"/>
      <c r="BN156" s="82"/>
      <c r="BO156" s="82"/>
      <c r="BP156" s="82"/>
      <c r="BQ156" s="82"/>
      <c r="BR156" s="82"/>
      <c r="BS156" s="82"/>
      <c r="BT156" s="82"/>
      <c r="BU156" s="82"/>
      <c r="BV156" s="82"/>
      <c r="BW156" s="82"/>
      <c r="BX156" s="82"/>
      <c r="BY156" s="82"/>
    </row>
    <row r="157" spans="1:77" x14ac:dyDescent="0.2">
      <c r="A157" s="82"/>
      <c r="B157" s="82"/>
      <c r="C157" s="82"/>
      <c r="D157" s="82"/>
      <c r="E157" s="82"/>
      <c r="F157" s="82"/>
      <c r="G157" s="82"/>
      <c r="H157" s="82"/>
      <c r="I157" s="82"/>
      <c r="J157" s="82"/>
      <c r="K157" s="82"/>
      <c r="L157" s="82"/>
      <c r="M157" s="82"/>
      <c r="N157" s="82"/>
      <c r="O157" s="82"/>
      <c r="P157" s="82"/>
      <c r="Q157" s="82"/>
      <c r="R157" s="82"/>
      <c r="S157" s="82"/>
      <c r="T157" s="82"/>
      <c r="U157" s="82"/>
      <c r="V157" s="82"/>
      <c r="W157" s="82"/>
      <c r="X157" s="82"/>
      <c r="Y157" s="82"/>
      <c r="Z157" s="82"/>
      <c r="AA157" s="82"/>
      <c r="AB157" s="82"/>
      <c r="AC157" s="82"/>
      <c r="AD157" s="82"/>
      <c r="AE157" s="82"/>
      <c r="AF157" s="82"/>
      <c r="AG157" s="82"/>
      <c r="AH157" s="82"/>
      <c r="AI157" s="82"/>
      <c r="AJ157" s="82"/>
      <c r="AK157" s="82"/>
      <c r="AL157" s="82"/>
      <c r="AM157" s="82"/>
      <c r="AN157" s="82"/>
      <c r="AO157" s="82"/>
      <c r="AP157" s="82"/>
      <c r="AQ157" s="82"/>
      <c r="AR157" s="82"/>
      <c r="AS157" s="82"/>
      <c r="AT157" s="82"/>
      <c r="AU157" s="82"/>
      <c r="AV157" s="82"/>
      <c r="AW157" s="82"/>
      <c r="AX157" s="82"/>
      <c r="AY157" s="82"/>
      <c r="AZ157" s="82"/>
      <c r="BA157" s="82"/>
      <c r="BB157" s="82"/>
      <c r="BC157" s="82"/>
      <c r="BD157" s="82"/>
      <c r="BE157" s="82"/>
      <c r="BF157" s="82"/>
      <c r="BG157" s="82"/>
      <c r="BH157" s="82"/>
      <c r="BI157" s="82"/>
      <c r="BJ157" s="82"/>
      <c r="BK157" s="82"/>
      <c r="BL157" s="82"/>
      <c r="BM157" s="82"/>
      <c r="BN157" s="82"/>
      <c r="BO157" s="82"/>
      <c r="BP157" s="82"/>
      <c r="BQ157" s="82"/>
      <c r="BR157" s="82"/>
      <c r="BS157" s="82"/>
      <c r="BT157" s="82"/>
      <c r="BU157" s="82"/>
      <c r="BV157" s="82"/>
      <c r="BW157" s="82"/>
      <c r="BX157" s="82"/>
      <c r="BY157" s="82"/>
    </row>
    <row r="158" spans="1:77" x14ac:dyDescent="0.2">
      <c r="A158" s="82"/>
      <c r="B158" s="82"/>
      <c r="C158" s="82"/>
      <c r="D158" s="82"/>
      <c r="E158" s="82"/>
      <c r="F158" s="82"/>
      <c r="G158" s="82"/>
      <c r="H158" s="82"/>
      <c r="I158" s="82"/>
      <c r="J158" s="82"/>
      <c r="K158" s="82"/>
      <c r="L158" s="82"/>
      <c r="M158" s="82"/>
      <c r="N158" s="82"/>
      <c r="O158" s="82"/>
      <c r="P158" s="82"/>
      <c r="Q158" s="82"/>
      <c r="R158" s="82"/>
      <c r="S158" s="82"/>
      <c r="T158" s="82"/>
      <c r="U158" s="82"/>
      <c r="V158" s="82"/>
      <c r="W158" s="82"/>
      <c r="X158" s="82"/>
      <c r="Y158" s="82"/>
      <c r="Z158" s="82"/>
      <c r="AA158" s="82"/>
      <c r="AB158" s="82"/>
      <c r="AC158" s="82"/>
      <c r="AD158" s="82"/>
      <c r="AE158" s="82"/>
      <c r="AF158" s="82"/>
      <c r="AG158" s="82"/>
      <c r="AH158" s="82"/>
      <c r="AI158" s="82"/>
      <c r="AJ158" s="82"/>
      <c r="AK158" s="82"/>
      <c r="AL158" s="82"/>
      <c r="AM158" s="82"/>
      <c r="AN158" s="82"/>
      <c r="AO158" s="82"/>
      <c r="AP158" s="82"/>
      <c r="AQ158" s="82"/>
      <c r="AR158" s="82"/>
      <c r="AS158" s="82"/>
      <c r="AT158" s="82"/>
      <c r="AU158" s="82"/>
      <c r="AV158" s="82"/>
      <c r="AW158" s="82"/>
      <c r="AX158" s="82"/>
      <c r="AY158" s="82"/>
      <c r="AZ158" s="82"/>
      <c r="BA158" s="82"/>
      <c r="BB158" s="82"/>
      <c r="BC158" s="82"/>
      <c r="BD158" s="82"/>
      <c r="BE158" s="82"/>
      <c r="BF158" s="82"/>
      <c r="BG158" s="82"/>
      <c r="BH158" s="82"/>
      <c r="BI158" s="82"/>
      <c r="BJ158" s="82"/>
      <c r="BK158" s="82"/>
      <c r="BL158" s="82"/>
      <c r="BM158" s="82"/>
      <c r="BN158" s="82"/>
      <c r="BO158" s="82"/>
      <c r="BP158" s="82"/>
      <c r="BQ158" s="82"/>
      <c r="BR158" s="82"/>
      <c r="BS158" s="82"/>
      <c r="BT158" s="82"/>
      <c r="BU158" s="82"/>
      <c r="BV158" s="82"/>
      <c r="BW158" s="82"/>
      <c r="BX158" s="82"/>
      <c r="BY158" s="82"/>
    </row>
    <row r="159" spans="1:77" x14ac:dyDescent="0.2">
      <c r="A159" s="82"/>
      <c r="B159" s="82"/>
      <c r="C159" s="82"/>
      <c r="D159" s="82"/>
      <c r="E159" s="82"/>
      <c r="F159" s="82"/>
      <c r="G159" s="82"/>
      <c r="H159" s="82"/>
      <c r="I159" s="82"/>
      <c r="J159" s="82"/>
      <c r="K159" s="82"/>
      <c r="L159" s="82"/>
      <c r="M159" s="82"/>
      <c r="N159" s="82"/>
      <c r="O159" s="82"/>
      <c r="P159" s="82"/>
      <c r="Q159" s="82"/>
      <c r="R159" s="82"/>
      <c r="S159" s="82"/>
      <c r="T159" s="82"/>
      <c r="U159" s="82"/>
      <c r="V159" s="82"/>
      <c r="W159" s="82"/>
      <c r="X159" s="82"/>
      <c r="Y159" s="82"/>
      <c r="Z159" s="82"/>
      <c r="AA159" s="82"/>
      <c r="AB159" s="82"/>
      <c r="AC159" s="82"/>
      <c r="AD159" s="82"/>
      <c r="AE159" s="82"/>
      <c r="AF159" s="82"/>
      <c r="AG159" s="82"/>
      <c r="AH159" s="82"/>
      <c r="AI159" s="82"/>
      <c r="AJ159" s="82"/>
      <c r="AK159" s="82"/>
      <c r="AL159" s="82"/>
      <c r="AM159" s="82"/>
      <c r="AN159" s="82"/>
      <c r="AO159" s="82"/>
      <c r="AP159" s="82"/>
      <c r="AQ159" s="82"/>
      <c r="AR159" s="82"/>
      <c r="AS159" s="82"/>
      <c r="AT159" s="82"/>
      <c r="AU159" s="82"/>
      <c r="AV159" s="82"/>
      <c r="AW159" s="82"/>
      <c r="AX159" s="82"/>
      <c r="AY159" s="82"/>
      <c r="AZ159" s="82"/>
      <c r="BA159" s="82"/>
      <c r="BB159" s="82"/>
      <c r="BC159" s="82"/>
      <c r="BD159" s="82"/>
      <c r="BE159" s="82"/>
      <c r="BF159" s="82"/>
      <c r="BG159" s="82"/>
      <c r="BH159" s="82"/>
      <c r="BI159" s="82"/>
      <c r="BJ159" s="82"/>
      <c r="BK159" s="82"/>
      <c r="BL159" s="82"/>
      <c r="BM159" s="82"/>
      <c r="BN159" s="82"/>
      <c r="BO159" s="82"/>
      <c r="BP159" s="82"/>
      <c r="BQ159" s="82"/>
      <c r="BR159" s="82"/>
      <c r="BS159" s="82"/>
      <c r="BT159" s="82"/>
      <c r="BU159" s="82"/>
      <c r="BV159" s="82"/>
      <c r="BW159" s="82"/>
      <c r="BX159" s="82"/>
      <c r="BY159" s="82"/>
    </row>
    <row r="160" spans="1:77" x14ac:dyDescent="0.2">
      <c r="A160" s="82"/>
      <c r="B160" s="82"/>
      <c r="C160" s="82"/>
      <c r="D160" s="82"/>
      <c r="E160" s="82"/>
      <c r="F160" s="82"/>
      <c r="G160" s="82"/>
      <c r="H160" s="82"/>
      <c r="I160" s="82"/>
      <c r="J160" s="82"/>
      <c r="K160" s="82"/>
      <c r="L160" s="82"/>
      <c r="M160" s="82"/>
      <c r="N160" s="82"/>
      <c r="O160" s="82"/>
      <c r="P160" s="82"/>
      <c r="Q160" s="82"/>
      <c r="R160" s="82"/>
      <c r="S160" s="82"/>
      <c r="T160" s="82"/>
      <c r="U160" s="82"/>
      <c r="V160" s="82"/>
      <c r="W160" s="82"/>
      <c r="X160" s="82"/>
      <c r="Y160" s="82"/>
      <c r="Z160" s="82"/>
      <c r="AA160" s="82"/>
      <c r="AB160" s="82"/>
      <c r="AC160" s="82"/>
      <c r="AD160" s="82"/>
      <c r="AE160" s="82"/>
      <c r="AF160" s="82"/>
      <c r="AG160" s="82"/>
      <c r="AH160" s="82"/>
      <c r="AI160" s="82"/>
      <c r="AJ160" s="82"/>
      <c r="AK160" s="82"/>
      <c r="AL160" s="82"/>
      <c r="AM160" s="82"/>
      <c r="AN160" s="82"/>
      <c r="AO160" s="82"/>
      <c r="AP160" s="82"/>
      <c r="AQ160" s="82"/>
      <c r="AR160" s="82"/>
      <c r="AS160" s="82"/>
      <c r="AT160" s="82"/>
      <c r="AU160" s="82"/>
      <c r="AV160" s="82"/>
      <c r="AW160" s="82"/>
      <c r="AX160" s="82"/>
      <c r="AY160" s="82"/>
      <c r="AZ160" s="82"/>
      <c r="BA160" s="82"/>
      <c r="BB160" s="82"/>
      <c r="BC160" s="82"/>
      <c r="BD160" s="82"/>
      <c r="BE160" s="82"/>
      <c r="BF160" s="82"/>
      <c r="BG160" s="82"/>
      <c r="BH160" s="82"/>
      <c r="BI160" s="82"/>
      <c r="BJ160" s="82"/>
      <c r="BK160" s="82"/>
      <c r="BL160" s="82"/>
      <c r="BM160" s="82"/>
      <c r="BN160" s="82"/>
      <c r="BO160" s="82"/>
      <c r="BP160" s="82"/>
      <c r="BQ160" s="82"/>
      <c r="BR160" s="82"/>
      <c r="BS160" s="82"/>
      <c r="BT160" s="82"/>
      <c r="BU160" s="82"/>
      <c r="BV160" s="82"/>
      <c r="BW160" s="82"/>
      <c r="BX160" s="82"/>
      <c r="BY160" s="82"/>
    </row>
    <row r="161" spans="1:77" x14ac:dyDescent="0.2">
      <c r="A161" s="82"/>
      <c r="B161" s="82"/>
      <c r="C161" s="82"/>
      <c r="D161" s="82"/>
      <c r="E161" s="82"/>
      <c r="F161" s="82"/>
      <c r="G161" s="82"/>
      <c r="H161" s="82"/>
      <c r="I161" s="82"/>
      <c r="J161" s="82"/>
      <c r="K161" s="82"/>
      <c r="L161" s="82"/>
      <c r="M161" s="82"/>
      <c r="N161" s="82"/>
      <c r="O161" s="82"/>
      <c r="P161" s="82"/>
      <c r="Q161" s="82"/>
      <c r="R161" s="82"/>
      <c r="S161" s="82"/>
      <c r="T161" s="82"/>
      <c r="U161" s="82"/>
      <c r="V161" s="82"/>
      <c r="W161" s="82"/>
      <c r="X161" s="82"/>
      <c r="Y161" s="82"/>
      <c r="Z161" s="82"/>
      <c r="AA161" s="82"/>
      <c r="AB161" s="82"/>
      <c r="AC161" s="82"/>
      <c r="AD161" s="82"/>
      <c r="AE161" s="82"/>
      <c r="AF161" s="82"/>
      <c r="AG161" s="82"/>
      <c r="AH161" s="82"/>
      <c r="AI161" s="82"/>
      <c r="AJ161" s="82"/>
      <c r="AK161" s="82"/>
      <c r="AL161" s="82"/>
      <c r="AM161" s="82"/>
      <c r="AN161" s="82"/>
      <c r="AO161" s="82"/>
      <c r="AP161" s="82"/>
      <c r="AQ161" s="82"/>
      <c r="AR161" s="82"/>
      <c r="AS161" s="82"/>
      <c r="AT161" s="82"/>
      <c r="AU161" s="82"/>
      <c r="AV161" s="82"/>
      <c r="AW161" s="82"/>
      <c r="AX161" s="82"/>
      <c r="AY161" s="82"/>
      <c r="AZ161" s="82"/>
      <c r="BA161" s="82"/>
      <c r="BB161" s="82"/>
      <c r="BC161" s="82"/>
      <c r="BD161" s="82"/>
      <c r="BE161" s="82"/>
      <c r="BF161" s="82"/>
      <c r="BG161" s="82"/>
      <c r="BH161" s="82"/>
      <c r="BI161" s="82"/>
      <c r="BJ161" s="82"/>
      <c r="BK161" s="82"/>
      <c r="BL161" s="82"/>
      <c r="BM161" s="82"/>
      <c r="BN161" s="82"/>
      <c r="BO161" s="82"/>
      <c r="BP161" s="82"/>
      <c r="BQ161" s="82"/>
      <c r="BR161" s="82"/>
      <c r="BS161" s="82"/>
      <c r="BT161" s="82"/>
      <c r="BU161" s="82"/>
      <c r="BV161" s="82"/>
      <c r="BW161" s="82"/>
      <c r="BX161" s="82"/>
      <c r="BY161" s="82"/>
    </row>
    <row r="162" spans="1:77" x14ac:dyDescent="0.2">
      <c r="A162" s="82"/>
      <c r="B162" s="82"/>
      <c r="C162" s="82"/>
      <c r="D162" s="82"/>
      <c r="E162" s="82"/>
      <c r="F162" s="82"/>
      <c r="G162" s="82"/>
      <c r="H162" s="82"/>
      <c r="I162" s="82"/>
      <c r="J162" s="82"/>
      <c r="K162" s="82"/>
      <c r="L162" s="82"/>
      <c r="M162" s="82"/>
      <c r="N162" s="82"/>
      <c r="O162" s="82"/>
      <c r="P162" s="82"/>
      <c r="Q162" s="82"/>
      <c r="R162" s="82"/>
      <c r="S162" s="82"/>
      <c r="T162" s="82"/>
      <c r="U162" s="82"/>
      <c r="V162" s="82"/>
      <c r="W162" s="82"/>
      <c r="X162" s="82"/>
      <c r="Y162" s="82"/>
      <c r="Z162" s="82"/>
      <c r="AA162" s="82"/>
      <c r="AB162" s="82"/>
      <c r="AC162" s="82"/>
      <c r="AD162" s="82"/>
      <c r="AE162" s="82"/>
      <c r="AF162" s="82"/>
      <c r="AG162" s="82"/>
      <c r="AH162" s="82"/>
      <c r="AI162" s="82"/>
      <c r="AJ162" s="82"/>
      <c r="AK162" s="82"/>
      <c r="AL162" s="82"/>
      <c r="AM162" s="82"/>
      <c r="AN162" s="82"/>
      <c r="AO162" s="82"/>
      <c r="AP162" s="82"/>
      <c r="AQ162" s="82"/>
      <c r="AR162" s="82"/>
      <c r="AS162" s="82"/>
      <c r="AT162" s="82"/>
      <c r="AU162" s="82"/>
      <c r="AV162" s="82"/>
      <c r="AW162" s="82"/>
      <c r="AX162" s="82"/>
      <c r="AY162" s="82"/>
      <c r="AZ162" s="82"/>
      <c r="BA162" s="82"/>
      <c r="BB162" s="82"/>
      <c r="BC162" s="82"/>
      <c r="BD162" s="82"/>
      <c r="BE162" s="82"/>
      <c r="BF162" s="82"/>
      <c r="BG162" s="82"/>
      <c r="BH162" s="82"/>
      <c r="BI162" s="82"/>
      <c r="BJ162" s="82"/>
      <c r="BK162" s="82"/>
      <c r="BL162" s="82"/>
      <c r="BM162" s="82"/>
      <c r="BN162" s="82"/>
      <c r="BO162" s="82"/>
      <c r="BP162" s="82"/>
      <c r="BQ162" s="82"/>
      <c r="BR162" s="82"/>
      <c r="BS162" s="82"/>
      <c r="BT162" s="82"/>
      <c r="BU162" s="82"/>
      <c r="BV162" s="82"/>
      <c r="BW162" s="82"/>
      <c r="BX162" s="82"/>
      <c r="BY162" s="82"/>
    </row>
    <row r="163" spans="1:77" x14ac:dyDescent="0.2">
      <c r="A163" s="82"/>
      <c r="B163" s="82"/>
      <c r="C163" s="82"/>
      <c r="D163" s="82"/>
      <c r="E163" s="82"/>
      <c r="F163" s="82"/>
      <c r="G163" s="82"/>
      <c r="H163" s="82"/>
      <c r="I163" s="82"/>
      <c r="J163" s="82"/>
      <c r="K163" s="82"/>
      <c r="L163" s="82"/>
      <c r="M163" s="82"/>
      <c r="N163" s="82"/>
      <c r="O163" s="82"/>
      <c r="P163" s="82"/>
      <c r="Q163" s="82"/>
      <c r="R163" s="82"/>
      <c r="S163" s="82"/>
      <c r="T163" s="82"/>
      <c r="U163" s="82"/>
      <c r="V163" s="82"/>
      <c r="W163" s="82"/>
      <c r="X163" s="82"/>
      <c r="Y163" s="82"/>
      <c r="Z163" s="82"/>
      <c r="AA163" s="82"/>
      <c r="AB163" s="82"/>
      <c r="AC163" s="82"/>
      <c r="AD163" s="82"/>
      <c r="AE163" s="82"/>
      <c r="AF163" s="82"/>
      <c r="AG163" s="82"/>
      <c r="AH163" s="82"/>
      <c r="AI163" s="82"/>
      <c r="AJ163" s="82"/>
      <c r="AK163" s="82"/>
      <c r="AL163" s="82"/>
      <c r="AM163" s="82"/>
      <c r="AN163" s="82"/>
      <c r="AO163" s="82"/>
      <c r="AP163" s="82"/>
      <c r="AQ163" s="82"/>
      <c r="AR163" s="82"/>
      <c r="AS163" s="82"/>
      <c r="AT163" s="82"/>
      <c r="AU163" s="82"/>
      <c r="AV163" s="82"/>
      <c r="AW163" s="82"/>
      <c r="AX163" s="82"/>
      <c r="AY163" s="82"/>
      <c r="AZ163" s="82"/>
      <c r="BA163" s="82"/>
      <c r="BB163" s="82"/>
      <c r="BC163" s="82"/>
      <c r="BD163" s="82"/>
      <c r="BE163" s="82"/>
      <c r="BF163" s="82"/>
      <c r="BG163" s="82"/>
      <c r="BH163" s="82"/>
      <c r="BI163" s="82"/>
      <c r="BJ163" s="82"/>
      <c r="BK163" s="82"/>
      <c r="BL163" s="82"/>
      <c r="BM163" s="82"/>
      <c r="BN163" s="82"/>
      <c r="BO163" s="82"/>
      <c r="BP163" s="82"/>
      <c r="BQ163" s="82"/>
      <c r="BR163" s="82"/>
      <c r="BS163" s="82"/>
      <c r="BT163" s="82"/>
      <c r="BU163" s="82"/>
      <c r="BV163" s="82"/>
      <c r="BW163" s="82"/>
      <c r="BX163" s="82"/>
      <c r="BY163" s="82"/>
    </row>
    <row r="164" spans="1:77" x14ac:dyDescent="0.2">
      <c r="A164" s="82"/>
      <c r="B164" s="82"/>
      <c r="C164" s="82"/>
      <c r="D164" s="82"/>
      <c r="E164" s="82"/>
      <c r="F164" s="82"/>
      <c r="G164" s="82"/>
      <c r="H164" s="82"/>
      <c r="I164" s="82"/>
      <c r="J164" s="82"/>
      <c r="K164" s="82"/>
      <c r="L164" s="82"/>
      <c r="M164" s="82"/>
      <c r="N164" s="82"/>
      <c r="O164" s="82"/>
      <c r="P164" s="82"/>
      <c r="Q164" s="82"/>
      <c r="R164" s="82"/>
      <c r="S164" s="82"/>
      <c r="T164" s="82"/>
      <c r="U164" s="82"/>
      <c r="V164" s="82"/>
      <c r="W164" s="82"/>
      <c r="X164" s="82"/>
      <c r="Y164" s="82"/>
      <c r="Z164" s="82"/>
      <c r="AA164" s="82"/>
      <c r="AB164" s="82"/>
      <c r="AC164" s="82"/>
      <c r="AD164" s="82"/>
      <c r="AE164" s="82"/>
      <c r="AF164" s="82"/>
      <c r="AG164" s="82"/>
      <c r="AH164" s="82"/>
      <c r="AI164" s="82"/>
      <c r="AJ164" s="82"/>
      <c r="AK164" s="82"/>
      <c r="AL164" s="82"/>
      <c r="AM164" s="82"/>
      <c r="AN164" s="82"/>
      <c r="AO164" s="82"/>
      <c r="AP164" s="82"/>
      <c r="AQ164" s="82"/>
      <c r="AR164" s="82"/>
      <c r="AS164" s="82"/>
      <c r="AT164" s="82"/>
      <c r="AU164" s="82"/>
      <c r="AV164" s="82"/>
      <c r="AW164" s="82"/>
      <c r="AX164" s="82"/>
      <c r="AY164" s="82"/>
      <c r="AZ164" s="82"/>
      <c r="BA164" s="82"/>
      <c r="BB164" s="82"/>
      <c r="BC164" s="82"/>
      <c r="BD164" s="82"/>
      <c r="BE164" s="82"/>
      <c r="BF164" s="82"/>
      <c r="BG164" s="82"/>
      <c r="BH164" s="82"/>
      <c r="BI164" s="82"/>
      <c r="BJ164" s="82"/>
      <c r="BK164" s="82"/>
      <c r="BL164" s="82"/>
      <c r="BM164" s="82"/>
      <c r="BN164" s="82"/>
      <c r="BO164" s="82"/>
      <c r="BP164" s="82"/>
      <c r="BQ164" s="82"/>
      <c r="BR164" s="82"/>
      <c r="BS164" s="82"/>
      <c r="BT164" s="82"/>
      <c r="BU164" s="82"/>
      <c r="BV164" s="82"/>
      <c r="BW164" s="82"/>
      <c r="BX164" s="82"/>
      <c r="BY164" s="82"/>
    </row>
    <row r="165" spans="1:77" x14ac:dyDescent="0.2">
      <c r="A165" s="82"/>
      <c r="B165" s="82"/>
      <c r="C165" s="82"/>
      <c r="D165" s="82"/>
      <c r="E165" s="82"/>
      <c r="F165" s="82"/>
      <c r="G165" s="82"/>
      <c r="H165" s="82"/>
      <c r="I165" s="82"/>
      <c r="J165" s="82"/>
      <c r="K165" s="82"/>
      <c r="L165" s="82"/>
      <c r="M165" s="82"/>
      <c r="N165" s="82"/>
      <c r="O165" s="82"/>
      <c r="P165" s="82"/>
      <c r="Q165" s="82"/>
      <c r="R165" s="82"/>
      <c r="S165" s="82"/>
      <c r="T165" s="82"/>
      <c r="U165" s="82"/>
      <c r="V165" s="82"/>
      <c r="W165" s="82"/>
      <c r="X165" s="82"/>
      <c r="Y165" s="82"/>
      <c r="Z165" s="82"/>
      <c r="AA165" s="82"/>
      <c r="AB165" s="82"/>
      <c r="AC165" s="82"/>
      <c r="AD165" s="82"/>
      <c r="AE165" s="82"/>
      <c r="AF165" s="82"/>
      <c r="AG165" s="82"/>
      <c r="AH165" s="82"/>
      <c r="AI165" s="82"/>
      <c r="AJ165" s="82"/>
      <c r="AK165" s="82"/>
      <c r="AL165" s="82"/>
      <c r="AM165" s="82"/>
      <c r="AN165" s="82"/>
      <c r="AO165" s="82"/>
      <c r="AP165" s="82"/>
      <c r="AQ165" s="82"/>
      <c r="AR165" s="82"/>
      <c r="AS165" s="82"/>
      <c r="AT165" s="82"/>
      <c r="AU165" s="82"/>
      <c r="AV165" s="82"/>
      <c r="AW165" s="82"/>
      <c r="AX165" s="82"/>
      <c r="AY165" s="82"/>
      <c r="AZ165" s="82"/>
      <c r="BA165" s="82"/>
      <c r="BB165" s="82"/>
      <c r="BC165" s="82"/>
      <c r="BD165" s="82"/>
      <c r="BE165" s="82"/>
      <c r="BF165" s="82"/>
      <c r="BG165" s="82"/>
      <c r="BH165" s="82"/>
      <c r="BI165" s="82"/>
      <c r="BJ165" s="82"/>
      <c r="BK165" s="82"/>
      <c r="BL165" s="82"/>
      <c r="BM165" s="82"/>
      <c r="BN165" s="82"/>
      <c r="BO165" s="82"/>
      <c r="BP165" s="82"/>
      <c r="BQ165" s="82"/>
      <c r="BR165" s="82"/>
      <c r="BS165" s="82"/>
      <c r="BT165" s="82"/>
      <c r="BU165" s="82"/>
      <c r="BV165" s="82"/>
      <c r="BW165" s="82"/>
      <c r="BX165" s="82"/>
      <c r="BY165" s="82"/>
    </row>
    <row r="166" spans="1:77" x14ac:dyDescent="0.2">
      <c r="A166" s="82"/>
      <c r="B166" s="82"/>
      <c r="C166" s="82"/>
      <c r="D166" s="82"/>
      <c r="E166" s="82"/>
      <c r="F166" s="82"/>
      <c r="G166" s="82"/>
      <c r="H166" s="82"/>
      <c r="I166" s="82"/>
      <c r="J166" s="82"/>
      <c r="K166" s="82"/>
      <c r="L166" s="82"/>
      <c r="M166" s="82"/>
      <c r="N166" s="82"/>
      <c r="O166" s="82"/>
      <c r="P166" s="82"/>
      <c r="Q166" s="82"/>
      <c r="R166" s="82"/>
      <c r="S166" s="82"/>
      <c r="T166" s="82"/>
      <c r="U166" s="82"/>
      <c r="V166" s="82"/>
      <c r="W166" s="82"/>
      <c r="X166" s="82"/>
      <c r="Y166" s="82"/>
      <c r="Z166" s="82"/>
      <c r="AA166" s="82"/>
      <c r="AB166" s="82"/>
      <c r="AC166" s="82"/>
      <c r="AD166" s="82"/>
      <c r="AE166" s="82"/>
      <c r="AF166" s="82"/>
      <c r="AG166" s="82"/>
      <c r="AH166" s="82"/>
      <c r="AI166" s="82"/>
      <c r="AJ166" s="82"/>
      <c r="AK166" s="82"/>
      <c r="AL166" s="82"/>
      <c r="AM166" s="82"/>
      <c r="AN166" s="82"/>
      <c r="AO166" s="82"/>
      <c r="AP166" s="82"/>
      <c r="AQ166" s="82"/>
      <c r="AR166" s="82"/>
      <c r="AS166" s="82"/>
      <c r="AT166" s="82"/>
      <c r="AU166" s="82"/>
      <c r="AV166" s="82"/>
      <c r="AW166" s="82"/>
      <c r="AX166" s="82"/>
      <c r="AY166" s="82"/>
      <c r="AZ166" s="82"/>
      <c r="BA166" s="82"/>
      <c r="BB166" s="82"/>
      <c r="BC166" s="82"/>
      <c r="BD166" s="82"/>
      <c r="BE166" s="82"/>
      <c r="BF166" s="82"/>
      <c r="BG166" s="82"/>
      <c r="BH166" s="82"/>
      <c r="BI166" s="82"/>
      <c r="BJ166" s="82"/>
      <c r="BK166" s="82"/>
      <c r="BL166" s="82"/>
      <c r="BM166" s="82"/>
      <c r="BN166" s="82"/>
      <c r="BO166" s="82"/>
      <c r="BP166" s="82"/>
      <c r="BQ166" s="82"/>
      <c r="BR166" s="82"/>
      <c r="BS166" s="82"/>
      <c r="BT166" s="82"/>
      <c r="BU166" s="82"/>
      <c r="BV166" s="82"/>
      <c r="BW166" s="82"/>
      <c r="BX166" s="82"/>
      <c r="BY166" s="82"/>
    </row>
    <row r="167" spans="1:77" x14ac:dyDescent="0.2">
      <c r="A167" s="82"/>
      <c r="B167" s="82"/>
      <c r="C167" s="82"/>
      <c r="D167" s="82"/>
      <c r="E167" s="82"/>
      <c r="F167" s="82"/>
      <c r="G167" s="82"/>
      <c r="H167" s="82"/>
      <c r="I167" s="82"/>
      <c r="J167" s="82"/>
      <c r="K167" s="82"/>
      <c r="L167" s="82"/>
      <c r="M167" s="82"/>
      <c r="N167" s="82"/>
      <c r="O167" s="82"/>
      <c r="P167" s="82"/>
      <c r="Q167" s="82"/>
      <c r="R167" s="82"/>
      <c r="S167" s="82"/>
      <c r="T167" s="82"/>
      <c r="U167" s="82"/>
      <c r="V167" s="82"/>
      <c r="W167" s="82"/>
      <c r="X167" s="82"/>
      <c r="Y167" s="82"/>
      <c r="Z167" s="82"/>
      <c r="AA167" s="82"/>
      <c r="AB167" s="82"/>
      <c r="AC167" s="82"/>
      <c r="AD167" s="82"/>
      <c r="AE167" s="82"/>
      <c r="AF167" s="82"/>
      <c r="AG167" s="82"/>
      <c r="AH167" s="82"/>
      <c r="AI167" s="82"/>
      <c r="AJ167" s="82"/>
      <c r="AK167" s="82"/>
      <c r="AL167" s="82"/>
      <c r="AM167" s="82"/>
      <c r="AN167" s="82"/>
      <c r="AO167" s="82"/>
      <c r="AP167" s="82"/>
      <c r="AQ167" s="82"/>
      <c r="AR167" s="82"/>
      <c r="AS167" s="82"/>
      <c r="AT167" s="82"/>
      <c r="AU167" s="82"/>
      <c r="AV167" s="82"/>
      <c r="AW167" s="82"/>
      <c r="AX167" s="82"/>
      <c r="AY167" s="82"/>
      <c r="AZ167" s="82"/>
      <c r="BA167" s="82"/>
      <c r="BB167" s="82"/>
      <c r="BC167" s="82"/>
      <c r="BD167" s="82"/>
      <c r="BE167" s="82"/>
      <c r="BF167" s="82"/>
      <c r="BG167" s="82"/>
      <c r="BH167" s="82"/>
      <c r="BI167" s="82"/>
      <c r="BJ167" s="82"/>
      <c r="BK167" s="82"/>
      <c r="BL167" s="82"/>
      <c r="BM167" s="82"/>
      <c r="BN167" s="82"/>
      <c r="BO167" s="82"/>
      <c r="BP167" s="82"/>
      <c r="BQ167" s="82"/>
      <c r="BR167" s="82"/>
      <c r="BS167" s="82"/>
      <c r="BT167" s="82"/>
      <c r="BU167" s="82"/>
      <c r="BV167" s="82"/>
      <c r="BW167" s="82"/>
      <c r="BX167" s="82"/>
      <c r="BY167" s="82"/>
    </row>
    <row r="168" spans="1:77" x14ac:dyDescent="0.2">
      <c r="A168" s="82"/>
      <c r="B168" s="82"/>
      <c r="C168" s="82"/>
      <c r="D168" s="82"/>
      <c r="E168" s="82"/>
      <c r="F168" s="82"/>
      <c r="G168" s="82"/>
      <c r="H168" s="82"/>
      <c r="I168" s="82"/>
      <c r="J168" s="82"/>
      <c r="K168" s="82"/>
      <c r="L168" s="82"/>
      <c r="M168" s="82"/>
      <c r="N168" s="82"/>
      <c r="O168" s="82"/>
      <c r="P168" s="82"/>
      <c r="Q168" s="82"/>
      <c r="R168" s="82"/>
      <c r="S168" s="82"/>
      <c r="T168" s="82"/>
      <c r="U168" s="82"/>
      <c r="V168" s="82"/>
      <c r="W168" s="82"/>
      <c r="X168" s="82"/>
      <c r="Y168" s="82"/>
      <c r="Z168" s="82"/>
      <c r="AA168" s="82"/>
      <c r="AB168" s="82"/>
      <c r="AC168" s="82"/>
      <c r="AD168" s="82"/>
      <c r="AE168" s="82"/>
      <c r="AF168" s="82"/>
      <c r="AG168" s="82"/>
      <c r="AH168" s="82"/>
      <c r="AI168" s="82"/>
      <c r="AJ168" s="82"/>
      <c r="AK168" s="82"/>
      <c r="AL168" s="82"/>
      <c r="AM168" s="82"/>
      <c r="AN168" s="82"/>
      <c r="AO168" s="82"/>
      <c r="AP168" s="82"/>
      <c r="AQ168" s="82"/>
      <c r="AR168" s="82"/>
      <c r="AS168" s="82"/>
      <c r="AT168" s="82"/>
      <c r="AU168" s="82"/>
      <c r="AV168" s="82"/>
      <c r="AW168" s="82"/>
      <c r="AX168" s="82"/>
      <c r="AY168" s="82"/>
      <c r="AZ168" s="82"/>
      <c r="BA168" s="82"/>
      <c r="BB168" s="82"/>
      <c r="BC168" s="82"/>
      <c r="BD168" s="82"/>
      <c r="BE168" s="82"/>
      <c r="BF168" s="82"/>
      <c r="BG168" s="82"/>
      <c r="BH168" s="82"/>
      <c r="BI168" s="82"/>
      <c r="BJ168" s="82"/>
      <c r="BK168" s="82"/>
      <c r="BL168" s="82"/>
      <c r="BM168" s="82"/>
      <c r="BN168" s="82"/>
      <c r="BO168" s="82"/>
      <c r="BP168" s="82"/>
      <c r="BQ168" s="82"/>
      <c r="BR168" s="82"/>
      <c r="BS168" s="82"/>
      <c r="BT168" s="82"/>
      <c r="BU168" s="82"/>
      <c r="BV168" s="82"/>
      <c r="BW168" s="82"/>
      <c r="BX168" s="82"/>
      <c r="BY168" s="82"/>
    </row>
    <row r="169" spans="1:77" x14ac:dyDescent="0.2">
      <c r="A169" s="82"/>
      <c r="B169" s="82"/>
      <c r="C169" s="82"/>
      <c r="D169" s="82"/>
      <c r="E169" s="82"/>
      <c r="F169" s="82"/>
      <c r="G169" s="82"/>
      <c r="H169" s="82"/>
      <c r="I169" s="82"/>
      <c r="J169" s="82"/>
      <c r="K169" s="82"/>
      <c r="L169" s="82"/>
      <c r="M169" s="82"/>
      <c r="N169" s="82"/>
      <c r="O169" s="82"/>
      <c r="P169" s="82"/>
      <c r="Q169" s="82"/>
      <c r="R169" s="82"/>
      <c r="S169" s="82"/>
      <c r="T169" s="82"/>
      <c r="U169" s="82"/>
      <c r="V169" s="82"/>
      <c r="W169" s="82"/>
      <c r="X169" s="82"/>
      <c r="Y169" s="82"/>
      <c r="Z169" s="82"/>
      <c r="AA169" s="82"/>
      <c r="AB169" s="82"/>
      <c r="AC169" s="82"/>
      <c r="AD169" s="82"/>
      <c r="AE169" s="82"/>
      <c r="AF169" s="82"/>
      <c r="AG169" s="82"/>
      <c r="AH169" s="82"/>
      <c r="AI169" s="82"/>
      <c r="AJ169" s="82"/>
      <c r="AK169" s="82"/>
      <c r="AL169" s="82"/>
      <c r="AM169" s="82"/>
      <c r="AN169" s="82"/>
      <c r="AO169" s="82"/>
      <c r="AP169" s="82"/>
      <c r="AQ169" s="82"/>
      <c r="AR169" s="82"/>
      <c r="AS169" s="82"/>
      <c r="AT169" s="82"/>
      <c r="AU169" s="82"/>
      <c r="AV169" s="82"/>
      <c r="AW169" s="82"/>
      <c r="AX169" s="82"/>
      <c r="AY169" s="82"/>
      <c r="AZ169" s="82"/>
      <c r="BA169" s="82"/>
      <c r="BB169" s="82"/>
      <c r="BC169" s="82"/>
      <c r="BD169" s="82"/>
      <c r="BE169" s="82"/>
      <c r="BF169" s="82"/>
      <c r="BG169" s="82"/>
      <c r="BH169" s="82"/>
      <c r="BI169" s="82"/>
      <c r="BJ169" s="82"/>
      <c r="BK169" s="82"/>
      <c r="BL169" s="82"/>
      <c r="BM169" s="82"/>
      <c r="BN169" s="82"/>
      <c r="BO169" s="82"/>
      <c r="BP169" s="82"/>
      <c r="BQ169" s="82"/>
      <c r="BR169" s="82"/>
      <c r="BS169" s="82"/>
      <c r="BT169" s="82"/>
      <c r="BU169" s="82"/>
      <c r="BV169" s="82"/>
      <c r="BW169" s="82"/>
      <c r="BX169" s="82"/>
      <c r="BY169" s="82"/>
    </row>
    <row r="170" spans="1:77" x14ac:dyDescent="0.2">
      <c r="A170" s="82"/>
      <c r="B170" s="82"/>
      <c r="C170" s="82"/>
      <c r="D170" s="82"/>
      <c r="E170" s="82"/>
      <c r="F170" s="82"/>
      <c r="G170" s="82"/>
      <c r="H170" s="82"/>
      <c r="I170" s="82"/>
      <c r="J170" s="82"/>
      <c r="K170" s="82"/>
      <c r="L170" s="82"/>
      <c r="M170" s="82"/>
      <c r="N170" s="82"/>
      <c r="O170" s="82"/>
      <c r="P170" s="82"/>
      <c r="Q170" s="82"/>
      <c r="R170" s="82"/>
      <c r="S170" s="82"/>
      <c r="T170" s="82"/>
      <c r="U170" s="82"/>
      <c r="V170" s="82"/>
      <c r="W170" s="82"/>
      <c r="X170" s="82"/>
      <c r="Y170" s="82"/>
      <c r="Z170" s="82"/>
      <c r="AA170" s="82"/>
      <c r="AB170" s="82"/>
      <c r="AC170" s="82"/>
      <c r="AD170" s="82"/>
      <c r="AE170" s="82"/>
      <c r="AF170" s="82"/>
      <c r="AG170" s="82"/>
      <c r="AH170" s="82"/>
      <c r="AI170" s="82"/>
      <c r="AJ170" s="82"/>
      <c r="AK170" s="82"/>
      <c r="AL170" s="82"/>
      <c r="AM170" s="82"/>
      <c r="AN170" s="82"/>
      <c r="AO170" s="82"/>
      <c r="AP170" s="82"/>
      <c r="AQ170" s="82"/>
      <c r="AR170" s="82"/>
      <c r="AS170" s="82"/>
      <c r="AT170" s="82"/>
      <c r="AU170" s="82"/>
      <c r="AV170" s="82"/>
      <c r="AW170" s="82"/>
      <c r="AX170" s="82"/>
      <c r="AY170" s="82"/>
      <c r="AZ170" s="82"/>
      <c r="BA170" s="82"/>
      <c r="BB170" s="82"/>
      <c r="BC170" s="82"/>
      <c r="BD170" s="82"/>
      <c r="BE170" s="82"/>
      <c r="BF170" s="82"/>
      <c r="BG170" s="82"/>
      <c r="BH170" s="82"/>
      <c r="BI170" s="82"/>
      <c r="BJ170" s="82"/>
      <c r="BK170" s="82"/>
      <c r="BL170" s="82"/>
      <c r="BM170" s="82"/>
      <c r="BN170" s="82"/>
      <c r="BO170" s="82"/>
      <c r="BP170" s="82"/>
      <c r="BQ170" s="82"/>
      <c r="BR170" s="82"/>
      <c r="BS170" s="82"/>
      <c r="BT170" s="82"/>
      <c r="BU170" s="82"/>
      <c r="BV170" s="82"/>
      <c r="BW170" s="82"/>
      <c r="BX170" s="82"/>
      <c r="BY170" s="82"/>
    </row>
    <row r="171" spans="1:77" x14ac:dyDescent="0.2">
      <c r="A171" s="82"/>
      <c r="B171" s="82"/>
      <c r="C171" s="82"/>
      <c r="D171" s="82"/>
      <c r="E171" s="82"/>
      <c r="F171" s="82"/>
      <c r="G171" s="82"/>
      <c r="H171" s="82"/>
      <c r="I171" s="82"/>
      <c r="J171" s="82"/>
      <c r="K171" s="82"/>
      <c r="L171" s="82"/>
      <c r="M171" s="82"/>
      <c r="N171" s="82"/>
      <c r="O171" s="82"/>
      <c r="P171" s="82"/>
      <c r="Q171" s="82"/>
      <c r="R171" s="82"/>
      <c r="S171" s="82"/>
      <c r="T171" s="82"/>
      <c r="U171" s="82"/>
      <c r="V171" s="82"/>
      <c r="W171" s="82"/>
      <c r="X171" s="82"/>
      <c r="Y171" s="82"/>
      <c r="Z171" s="82"/>
      <c r="AA171" s="82"/>
      <c r="AB171" s="82"/>
      <c r="AC171" s="82"/>
      <c r="AD171" s="82"/>
      <c r="AE171" s="82"/>
      <c r="AF171" s="82"/>
      <c r="AG171" s="82"/>
      <c r="AH171" s="82"/>
      <c r="AI171" s="82"/>
      <c r="AJ171" s="82"/>
      <c r="AK171" s="82"/>
      <c r="AL171" s="82"/>
      <c r="AM171" s="82"/>
      <c r="AN171" s="82"/>
      <c r="AO171" s="82"/>
      <c r="AP171" s="82"/>
      <c r="AQ171" s="82"/>
      <c r="AR171" s="82"/>
      <c r="AS171" s="82"/>
      <c r="AT171" s="82"/>
      <c r="AU171" s="82"/>
      <c r="AV171" s="82"/>
      <c r="AW171" s="82"/>
      <c r="AX171" s="82"/>
      <c r="AY171" s="82"/>
      <c r="AZ171" s="82"/>
      <c r="BA171" s="82"/>
      <c r="BB171" s="82"/>
      <c r="BC171" s="82"/>
      <c r="BD171" s="82"/>
      <c r="BE171" s="82"/>
      <c r="BF171" s="82"/>
      <c r="BG171" s="82"/>
      <c r="BH171" s="82"/>
      <c r="BI171" s="82"/>
      <c r="BJ171" s="82"/>
      <c r="BK171" s="82"/>
      <c r="BL171" s="82"/>
      <c r="BM171" s="82"/>
      <c r="BN171" s="82"/>
      <c r="BO171" s="82"/>
      <c r="BP171" s="82"/>
      <c r="BQ171" s="82"/>
      <c r="BR171" s="82"/>
      <c r="BS171" s="82"/>
      <c r="BT171" s="82"/>
      <c r="BU171" s="82"/>
      <c r="BV171" s="82"/>
      <c r="BW171" s="82"/>
      <c r="BX171" s="82"/>
      <c r="BY171" s="82"/>
    </row>
    <row r="172" spans="1:77" x14ac:dyDescent="0.2">
      <c r="A172" s="82"/>
      <c r="B172" s="82"/>
      <c r="C172" s="82"/>
      <c r="D172" s="82"/>
      <c r="E172" s="82"/>
      <c r="F172" s="82"/>
      <c r="G172" s="82"/>
      <c r="H172" s="82"/>
      <c r="I172" s="82"/>
      <c r="J172" s="82"/>
      <c r="K172" s="82"/>
      <c r="L172" s="82"/>
      <c r="M172" s="82"/>
      <c r="N172" s="82"/>
      <c r="O172" s="82"/>
      <c r="P172" s="82"/>
      <c r="Q172" s="82"/>
      <c r="R172" s="82"/>
      <c r="S172" s="82"/>
      <c r="T172" s="82"/>
      <c r="U172" s="82"/>
      <c r="V172" s="82"/>
      <c r="W172" s="82"/>
      <c r="X172" s="82"/>
      <c r="Y172" s="82"/>
      <c r="Z172" s="82"/>
      <c r="AA172" s="82"/>
      <c r="AB172" s="82"/>
      <c r="AC172" s="82"/>
      <c r="AD172" s="82"/>
      <c r="AE172" s="82"/>
      <c r="AF172" s="82"/>
      <c r="AG172" s="82"/>
      <c r="AH172" s="82"/>
      <c r="AI172" s="82"/>
      <c r="AJ172" s="82"/>
      <c r="AK172" s="82"/>
      <c r="AL172" s="82"/>
      <c r="AM172" s="82"/>
      <c r="AN172" s="82"/>
      <c r="AO172" s="82"/>
      <c r="AP172" s="82"/>
      <c r="AQ172" s="82"/>
      <c r="AR172" s="82"/>
      <c r="AS172" s="82"/>
      <c r="AT172" s="82"/>
      <c r="AU172" s="82"/>
      <c r="AV172" s="82"/>
      <c r="AW172" s="82"/>
      <c r="AX172" s="82"/>
      <c r="AY172" s="82"/>
      <c r="AZ172" s="82"/>
      <c r="BA172" s="82"/>
      <c r="BB172" s="82"/>
      <c r="BC172" s="82"/>
      <c r="BD172" s="82"/>
      <c r="BE172" s="82"/>
      <c r="BF172" s="82"/>
      <c r="BG172" s="82"/>
      <c r="BH172" s="82"/>
      <c r="BI172" s="82"/>
      <c r="BJ172" s="82"/>
      <c r="BK172" s="82"/>
      <c r="BL172" s="82"/>
      <c r="BM172" s="82"/>
      <c r="BN172" s="82"/>
      <c r="BO172" s="82"/>
      <c r="BP172" s="82"/>
      <c r="BQ172" s="82"/>
      <c r="BR172" s="82"/>
      <c r="BS172" s="82"/>
      <c r="BT172" s="82"/>
      <c r="BU172" s="82"/>
      <c r="BV172" s="82"/>
      <c r="BW172" s="82"/>
      <c r="BX172" s="82"/>
      <c r="BY172" s="82"/>
    </row>
    <row r="173" spans="1:77" x14ac:dyDescent="0.2">
      <c r="A173" s="82"/>
      <c r="B173" s="82"/>
      <c r="C173" s="82"/>
      <c r="D173" s="82"/>
      <c r="E173" s="82"/>
      <c r="F173" s="82"/>
      <c r="G173" s="82"/>
      <c r="H173" s="82"/>
      <c r="I173" s="82"/>
      <c r="J173" s="82"/>
      <c r="K173" s="82"/>
      <c r="L173" s="82"/>
      <c r="M173" s="82"/>
      <c r="N173" s="82"/>
      <c r="O173" s="82"/>
      <c r="P173" s="82"/>
      <c r="Q173" s="82"/>
      <c r="R173" s="82"/>
      <c r="S173" s="82"/>
      <c r="T173" s="82"/>
      <c r="U173" s="82"/>
      <c r="V173" s="82"/>
      <c r="W173" s="82"/>
      <c r="X173" s="82"/>
      <c r="Y173" s="82"/>
      <c r="Z173" s="82"/>
      <c r="AA173" s="82"/>
      <c r="AB173" s="82"/>
      <c r="AC173" s="82"/>
      <c r="AD173" s="82"/>
      <c r="AE173" s="82"/>
      <c r="AF173" s="82"/>
      <c r="AG173" s="82"/>
      <c r="AH173" s="82"/>
      <c r="AI173" s="82"/>
      <c r="AJ173" s="82"/>
      <c r="AK173" s="82"/>
      <c r="AL173" s="82"/>
      <c r="AM173" s="82"/>
      <c r="AN173" s="82"/>
      <c r="AO173" s="82"/>
      <c r="AP173" s="82"/>
      <c r="AQ173" s="82"/>
      <c r="AR173" s="82"/>
      <c r="AS173" s="82"/>
      <c r="AT173" s="82"/>
      <c r="AU173" s="82"/>
      <c r="AV173" s="82"/>
      <c r="AW173" s="82"/>
      <c r="AX173" s="82"/>
      <c r="AY173" s="82"/>
      <c r="AZ173" s="82"/>
      <c r="BA173" s="82"/>
      <c r="BB173" s="82"/>
      <c r="BC173" s="82"/>
      <c r="BD173" s="82"/>
      <c r="BE173" s="82"/>
      <c r="BF173" s="82"/>
      <c r="BG173" s="82"/>
      <c r="BH173" s="82"/>
      <c r="BI173" s="82"/>
      <c r="BJ173" s="82"/>
      <c r="BK173" s="82"/>
      <c r="BL173" s="82"/>
      <c r="BM173" s="82"/>
      <c r="BN173" s="82"/>
      <c r="BO173" s="82"/>
      <c r="BP173" s="82"/>
      <c r="BQ173" s="82"/>
      <c r="BR173" s="82"/>
      <c r="BS173" s="82"/>
      <c r="BT173" s="82"/>
      <c r="BU173" s="82"/>
      <c r="BV173" s="82"/>
      <c r="BW173" s="82"/>
      <c r="BX173" s="82"/>
      <c r="BY173" s="82"/>
    </row>
    <row r="174" spans="1:77" x14ac:dyDescent="0.2">
      <c r="A174" s="82"/>
      <c r="B174" s="82"/>
      <c r="C174" s="82"/>
      <c r="D174" s="82"/>
      <c r="E174" s="82"/>
      <c r="F174" s="82"/>
      <c r="G174" s="82"/>
      <c r="H174" s="82"/>
      <c r="I174" s="82"/>
      <c r="J174" s="82"/>
      <c r="K174" s="82"/>
      <c r="L174" s="82"/>
      <c r="M174" s="82"/>
      <c r="N174" s="82"/>
      <c r="O174" s="82"/>
      <c r="P174" s="82"/>
      <c r="Q174" s="82"/>
      <c r="R174" s="82"/>
      <c r="S174" s="82"/>
      <c r="T174" s="82"/>
      <c r="U174" s="82"/>
      <c r="V174" s="82"/>
      <c r="W174" s="82"/>
      <c r="X174" s="82"/>
      <c r="Y174" s="82"/>
      <c r="Z174" s="82"/>
      <c r="AA174" s="82"/>
      <c r="AB174" s="82"/>
      <c r="AC174" s="82"/>
      <c r="AD174" s="82"/>
      <c r="AE174" s="82"/>
      <c r="AF174" s="82"/>
      <c r="AG174" s="82"/>
      <c r="AH174" s="82"/>
      <c r="AI174" s="82"/>
      <c r="AJ174" s="82"/>
      <c r="AK174" s="82"/>
      <c r="AL174" s="82"/>
      <c r="AM174" s="82"/>
      <c r="AN174" s="82"/>
      <c r="AO174" s="82"/>
      <c r="AP174" s="82"/>
      <c r="AQ174" s="82"/>
      <c r="AR174" s="82"/>
      <c r="AS174" s="82"/>
      <c r="AT174" s="82"/>
      <c r="AU174" s="82"/>
      <c r="AV174" s="82"/>
      <c r="AW174" s="82"/>
      <c r="AX174" s="82"/>
      <c r="AY174" s="82"/>
      <c r="AZ174" s="82"/>
      <c r="BA174" s="82"/>
      <c r="BB174" s="82"/>
      <c r="BC174" s="82"/>
      <c r="BD174" s="82"/>
      <c r="BE174" s="82"/>
      <c r="BF174" s="82"/>
      <c r="BG174" s="82"/>
      <c r="BH174" s="82"/>
      <c r="BI174" s="82"/>
      <c r="BJ174" s="82"/>
      <c r="BK174" s="82"/>
      <c r="BL174" s="82"/>
      <c r="BM174" s="82"/>
      <c r="BN174" s="82"/>
      <c r="BO174" s="82"/>
      <c r="BP174" s="82"/>
      <c r="BQ174" s="82"/>
      <c r="BR174" s="82"/>
      <c r="BS174" s="82"/>
      <c r="BT174" s="82"/>
      <c r="BU174" s="82"/>
      <c r="BV174" s="82"/>
      <c r="BW174" s="82"/>
      <c r="BX174" s="82"/>
      <c r="BY174" s="82"/>
    </row>
    <row r="175" spans="1:77" x14ac:dyDescent="0.2">
      <c r="A175" s="82"/>
      <c r="B175" s="82"/>
      <c r="C175" s="82"/>
      <c r="D175" s="82"/>
      <c r="E175" s="82"/>
      <c r="F175" s="82"/>
      <c r="G175" s="82"/>
      <c r="H175" s="82"/>
      <c r="I175" s="82"/>
      <c r="J175" s="82"/>
      <c r="K175" s="82"/>
      <c r="L175" s="82"/>
      <c r="M175" s="82"/>
      <c r="N175" s="82"/>
      <c r="O175" s="82"/>
      <c r="P175" s="82"/>
      <c r="Q175" s="82"/>
      <c r="R175" s="82"/>
      <c r="S175" s="82"/>
      <c r="T175" s="82"/>
      <c r="U175" s="82"/>
      <c r="V175" s="82"/>
      <c r="W175" s="82"/>
      <c r="X175" s="82"/>
      <c r="Y175" s="82"/>
      <c r="Z175" s="82"/>
      <c r="AA175" s="82"/>
      <c r="AB175" s="82"/>
      <c r="AC175" s="82"/>
      <c r="AD175" s="82"/>
      <c r="AE175" s="82"/>
      <c r="AF175" s="82"/>
      <c r="AG175" s="82"/>
      <c r="AH175" s="82"/>
      <c r="AI175" s="82"/>
      <c r="AJ175" s="82"/>
      <c r="AK175" s="82"/>
      <c r="AL175" s="82"/>
      <c r="AM175" s="82"/>
      <c r="AN175" s="82"/>
      <c r="AO175" s="82"/>
      <c r="AP175" s="82"/>
      <c r="AQ175" s="82"/>
      <c r="AR175" s="82"/>
      <c r="AS175" s="82"/>
      <c r="AT175" s="82"/>
      <c r="AU175" s="82"/>
      <c r="AV175" s="82"/>
      <c r="AW175" s="82"/>
      <c r="AX175" s="82"/>
      <c r="AY175" s="82"/>
      <c r="AZ175" s="82"/>
      <c r="BA175" s="82"/>
      <c r="BB175" s="82"/>
      <c r="BC175" s="82"/>
      <c r="BD175" s="82"/>
      <c r="BE175" s="82"/>
      <c r="BF175" s="82"/>
      <c r="BG175" s="82"/>
      <c r="BH175" s="82"/>
      <c r="BI175" s="82"/>
      <c r="BJ175" s="82"/>
      <c r="BK175" s="82"/>
      <c r="BL175" s="82"/>
      <c r="BM175" s="82"/>
      <c r="BN175" s="82"/>
      <c r="BO175" s="82"/>
      <c r="BP175" s="82"/>
      <c r="BQ175" s="82"/>
      <c r="BR175" s="82"/>
      <c r="BS175" s="82"/>
      <c r="BT175" s="82"/>
      <c r="BU175" s="82"/>
      <c r="BV175" s="82"/>
      <c r="BW175" s="82"/>
      <c r="BX175" s="82"/>
      <c r="BY175" s="82"/>
    </row>
    <row r="176" spans="1:77" x14ac:dyDescent="0.2">
      <c r="A176" s="82"/>
      <c r="B176" s="82"/>
      <c r="C176" s="82"/>
      <c r="D176" s="82"/>
      <c r="E176" s="82"/>
      <c r="F176" s="82"/>
      <c r="G176" s="82"/>
      <c r="H176" s="82"/>
      <c r="I176" s="82"/>
      <c r="J176" s="82"/>
      <c r="K176" s="82"/>
      <c r="L176" s="82"/>
      <c r="M176" s="82"/>
      <c r="N176" s="82"/>
      <c r="O176" s="82"/>
      <c r="P176" s="82"/>
      <c r="Q176" s="82"/>
      <c r="R176" s="82"/>
      <c r="S176" s="82"/>
      <c r="T176" s="82"/>
      <c r="U176" s="82"/>
      <c r="V176" s="82"/>
      <c r="W176" s="82"/>
      <c r="X176" s="82"/>
      <c r="Y176" s="82"/>
      <c r="Z176" s="82"/>
      <c r="AA176" s="82"/>
      <c r="AB176" s="82"/>
      <c r="AC176" s="82"/>
      <c r="AD176" s="82"/>
      <c r="AE176" s="82"/>
      <c r="AF176" s="82"/>
      <c r="AG176" s="82"/>
      <c r="AH176" s="82"/>
      <c r="AI176" s="82"/>
      <c r="AJ176" s="82"/>
      <c r="AK176" s="82"/>
      <c r="AL176" s="82"/>
      <c r="AM176" s="82"/>
      <c r="AN176" s="82"/>
      <c r="AO176" s="82"/>
      <c r="AP176" s="82"/>
      <c r="AQ176" s="82"/>
      <c r="AR176" s="82"/>
      <c r="AS176" s="82"/>
      <c r="AT176" s="82"/>
      <c r="AU176" s="82"/>
      <c r="AV176" s="82"/>
      <c r="AW176" s="82"/>
      <c r="AX176" s="82"/>
      <c r="AY176" s="82"/>
      <c r="AZ176" s="82"/>
      <c r="BA176" s="82"/>
      <c r="BB176" s="82"/>
      <c r="BC176" s="82"/>
      <c r="BD176" s="82"/>
      <c r="BE176" s="82"/>
      <c r="BF176" s="82"/>
      <c r="BG176" s="82"/>
      <c r="BH176" s="82"/>
      <c r="BI176" s="82"/>
      <c r="BJ176" s="82"/>
      <c r="BK176" s="82"/>
      <c r="BL176" s="82"/>
      <c r="BM176" s="82"/>
      <c r="BN176" s="82"/>
      <c r="BO176" s="82"/>
      <c r="BP176" s="82"/>
      <c r="BQ176" s="82"/>
      <c r="BR176" s="82"/>
      <c r="BS176" s="82"/>
      <c r="BT176" s="82"/>
      <c r="BU176" s="82"/>
      <c r="BV176" s="82"/>
      <c r="BW176" s="82"/>
      <c r="BX176" s="82"/>
      <c r="BY176" s="82"/>
    </row>
    <row r="177" spans="1:77" x14ac:dyDescent="0.2">
      <c r="A177" s="82"/>
      <c r="B177" s="82"/>
      <c r="C177" s="82"/>
      <c r="D177" s="82"/>
      <c r="E177" s="82"/>
      <c r="F177" s="82"/>
      <c r="G177" s="82"/>
      <c r="H177" s="82"/>
      <c r="I177" s="82"/>
      <c r="J177" s="82"/>
      <c r="K177" s="82"/>
      <c r="L177" s="82"/>
      <c r="M177" s="82"/>
      <c r="N177" s="82"/>
      <c r="O177" s="82"/>
      <c r="P177" s="82"/>
      <c r="Q177" s="82"/>
      <c r="R177" s="82"/>
      <c r="S177" s="82"/>
      <c r="T177" s="82"/>
      <c r="U177" s="82"/>
      <c r="V177" s="82"/>
      <c r="W177" s="82"/>
      <c r="X177" s="82"/>
      <c r="Y177" s="82"/>
      <c r="Z177" s="82"/>
      <c r="AA177" s="82"/>
      <c r="AB177" s="82"/>
      <c r="AC177" s="82"/>
      <c r="AD177" s="82"/>
      <c r="AE177" s="82"/>
      <c r="AF177" s="82"/>
      <c r="AG177" s="82"/>
      <c r="AH177" s="82"/>
      <c r="AI177" s="82"/>
      <c r="AJ177" s="82"/>
      <c r="AK177" s="82"/>
      <c r="AL177" s="82"/>
      <c r="AM177" s="82"/>
      <c r="AN177" s="82"/>
      <c r="AO177" s="82"/>
      <c r="AP177" s="82"/>
      <c r="AQ177" s="82"/>
      <c r="AR177" s="82"/>
      <c r="AS177" s="82"/>
      <c r="AT177" s="82"/>
      <c r="AU177" s="82"/>
      <c r="AV177" s="82"/>
      <c r="AW177" s="82"/>
      <c r="AX177" s="82"/>
      <c r="AY177" s="82"/>
      <c r="AZ177" s="82"/>
      <c r="BA177" s="82"/>
      <c r="BB177" s="82"/>
      <c r="BC177" s="82"/>
      <c r="BD177" s="82"/>
      <c r="BE177" s="82"/>
      <c r="BF177" s="82"/>
      <c r="BG177" s="82"/>
      <c r="BH177" s="82"/>
      <c r="BI177" s="82"/>
      <c r="BJ177" s="82"/>
      <c r="BK177" s="82"/>
      <c r="BL177" s="82"/>
      <c r="BM177" s="82"/>
      <c r="BN177" s="82"/>
      <c r="BO177" s="82"/>
      <c r="BP177" s="82"/>
      <c r="BQ177" s="82"/>
      <c r="BR177" s="82"/>
      <c r="BS177" s="82"/>
      <c r="BT177" s="82"/>
      <c r="BU177" s="82"/>
      <c r="BV177" s="82"/>
      <c r="BW177" s="82"/>
      <c r="BX177" s="82"/>
      <c r="BY177" s="82"/>
    </row>
    <row r="178" spans="1:77" x14ac:dyDescent="0.2">
      <c r="A178" s="82"/>
      <c r="B178" s="82"/>
      <c r="C178" s="82"/>
      <c r="D178" s="82"/>
      <c r="E178" s="82"/>
      <c r="F178" s="82"/>
      <c r="G178" s="82"/>
      <c r="H178" s="82"/>
      <c r="I178" s="82"/>
      <c r="J178" s="82"/>
      <c r="K178" s="82"/>
      <c r="L178" s="82"/>
      <c r="M178" s="82"/>
      <c r="N178" s="82"/>
      <c r="O178" s="82"/>
      <c r="P178" s="82"/>
      <c r="Q178" s="82"/>
      <c r="R178" s="82"/>
      <c r="S178" s="82"/>
      <c r="T178" s="82"/>
      <c r="U178" s="82"/>
      <c r="V178" s="82"/>
      <c r="W178" s="82"/>
      <c r="X178" s="82"/>
      <c r="Y178" s="82"/>
      <c r="Z178" s="82"/>
      <c r="AA178" s="82"/>
      <c r="AB178" s="82"/>
      <c r="AC178" s="82"/>
      <c r="AD178" s="82"/>
      <c r="AE178" s="82"/>
      <c r="AF178" s="82"/>
      <c r="AG178" s="82"/>
      <c r="AH178" s="82"/>
      <c r="AI178" s="82"/>
      <c r="AJ178" s="82"/>
      <c r="AK178" s="82"/>
      <c r="AL178" s="82"/>
      <c r="AM178" s="82"/>
      <c r="AN178" s="82"/>
      <c r="AO178" s="82"/>
      <c r="AP178" s="82"/>
      <c r="AQ178" s="82"/>
      <c r="AR178" s="82"/>
      <c r="AS178" s="82"/>
      <c r="AT178" s="82"/>
      <c r="AU178" s="82"/>
      <c r="AV178" s="82"/>
      <c r="AW178" s="82"/>
      <c r="AX178" s="82"/>
      <c r="AY178" s="82"/>
      <c r="AZ178" s="82"/>
      <c r="BA178" s="82"/>
      <c r="BB178" s="82"/>
      <c r="BC178" s="82"/>
      <c r="BD178" s="82"/>
      <c r="BE178" s="82"/>
      <c r="BF178" s="82"/>
      <c r="BG178" s="82"/>
      <c r="BH178" s="82"/>
      <c r="BI178" s="82"/>
      <c r="BJ178" s="82"/>
      <c r="BK178" s="82"/>
      <c r="BL178" s="82"/>
      <c r="BM178" s="82"/>
      <c r="BN178" s="82"/>
      <c r="BO178" s="82"/>
      <c r="BP178" s="82"/>
      <c r="BQ178" s="82"/>
      <c r="BR178" s="82"/>
      <c r="BS178" s="82"/>
      <c r="BT178" s="82"/>
      <c r="BU178" s="82"/>
      <c r="BV178" s="82"/>
      <c r="BW178" s="82"/>
      <c r="BX178" s="82"/>
      <c r="BY178" s="82"/>
    </row>
    <row r="179" spans="1:77" x14ac:dyDescent="0.2">
      <c r="A179" s="82"/>
      <c r="B179" s="82"/>
      <c r="C179" s="82"/>
      <c r="D179" s="82"/>
      <c r="E179" s="82"/>
      <c r="F179" s="82"/>
      <c r="G179" s="82"/>
      <c r="H179" s="82"/>
      <c r="I179" s="82"/>
      <c r="J179" s="82"/>
      <c r="K179" s="82"/>
      <c r="L179" s="82"/>
      <c r="M179" s="82"/>
      <c r="N179" s="82"/>
      <c r="O179" s="82"/>
      <c r="P179" s="82"/>
      <c r="Q179" s="82"/>
      <c r="R179" s="82"/>
      <c r="S179" s="82"/>
      <c r="T179" s="82"/>
      <c r="U179" s="82"/>
      <c r="V179" s="82"/>
      <c r="W179" s="82"/>
      <c r="X179" s="82"/>
      <c r="Y179" s="82"/>
      <c r="Z179" s="82"/>
      <c r="AA179" s="82"/>
      <c r="AB179" s="82"/>
      <c r="AC179" s="82"/>
      <c r="AD179" s="82"/>
      <c r="AE179" s="82"/>
      <c r="AF179" s="82"/>
      <c r="AG179" s="82"/>
      <c r="AH179" s="82"/>
      <c r="AI179" s="82"/>
      <c r="AJ179" s="82"/>
      <c r="AK179" s="82"/>
      <c r="AL179" s="82"/>
      <c r="AM179" s="82"/>
      <c r="AN179" s="82"/>
      <c r="AO179" s="82"/>
      <c r="AP179" s="82"/>
      <c r="AQ179" s="82"/>
      <c r="AR179" s="82"/>
      <c r="AS179" s="82"/>
      <c r="AT179" s="82"/>
      <c r="AU179" s="82"/>
      <c r="AV179" s="82"/>
      <c r="AW179" s="82"/>
      <c r="AX179" s="82"/>
      <c r="AY179" s="82"/>
      <c r="AZ179" s="82"/>
      <c r="BA179" s="82"/>
      <c r="BB179" s="82"/>
      <c r="BC179" s="82"/>
      <c r="BD179" s="82"/>
      <c r="BE179" s="82"/>
      <c r="BF179" s="82"/>
      <c r="BG179" s="82"/>
      <c r="BH179" s="82"/>
      <c r="BI179" s="82"/>
      <c r="BJ179" s="82"/>
      <c r="BK179" s="82"/>
      <c r="BL179" s="82"/>
      <c r="BM179" s="82"/>
      <c r="BN179" s="82"/>
      <c r="BO179" s="82"/>
      <c r="BP179" s="82"/>
      <c r="BQ179" s="82"/>
      <c r="BR179" s="82"/>
      <c r="BS179" s="82"/>
      <c r="BT179" s="82"/>
      <c r="BU179" s="82"/>
      <c r="BV179" s="82"/>
      <c r="BW179" s="82"/>
      <c r="BX179" s="82"/>
      <c r="BY179" s="82"/>
    </row>
    <row r="180" spans="1:77" x14ac:dyDescent="0.2">
      <c r="A180" s="82"/>
      <c r="B180" s="82"/>
      <c r="C180" s="82"/>
      <c r="D180" s="82"/>
      <c r="E180" s="82"/>
      <c r="F180" s="82"/>
      <c r="G180" s="82"/>
      <c r="H180" s="82"/>
      <c r="I180" s="82"/>
      <c r="J180" s="82"/>
      <c r="K180" s="82"/>
      <c r="L180" s="82"/>
      <c r="M180" s="82"/>
      <c r="N180" s="82"/>
      <c r="O180" s="82"/>
      <c r="P180" s="82"/>
      <c r="Q180" s="82"/>
      <c r="R180" s="82"/>
      <c r="S180" s="82"/>
      <c r="T180" s="82"/>
      <c r="U180" s="82"/>
      <c r="V180" s="82"/>
      <c r="W180" s="82"/>
      <c r="X180" s="82"/>
      <c r="Y180" s="82"/>
      <c r="Z180" s="82"/>
      <c r="AA180" s="82"/>
      <c r="AB180" s="82"/>
      <c r="AC180" s="82"/>
      <c r="AD180" s="82"/>
      <c r="AE180" s="82"/>
      <c r="AF180" s="82"/>
      <c r="AG180" s="82"/>
      <c r="AH180" s="82"/>
      <c r="AI180" s="82"/>
      <c r="AJ180" s="82"/>
      <c r="AK180" s="82"/>
      <c r="AL180" s="82"/>
      <c r="AM180" s="82"/>
      <c r="AN180" s="82"/>
      <c r="AO180" s="82"/>
      <c r="AP180" s="82"/>
      <c r="AQ180" s="82"/>
      <c r="AR180" s="82"/>
      <c r="AS180" s="82"/>
      <c r="AT180" s="82"/>
      <c r="AU180" s="82"/>
      <c r="AV180" s="82"/>
      <c r="AW180" s="82"/>
      <c r="AX180" s="82"/>
      <c r="AY180" s="82"/>
      <c r="AZ180" s="82"/>
      <c r="BA180" s="82"/>
      <c r="BB180" s="82"/>
      <c r="BC180" s="82"/>
      <c r="BD180" s="82"/>
      <c r="BE180" s="82"/>
      <c r="BF180" s="82"/>
      <c r="BG180" s="82"/>
      <c r="BH180" s="82"/>
      <c r="BI180" s="82"/>
      <c r="BJ180" s="82"/>
      <c r="BK180" s="82"/>
      <c r="BL180" s="82"/>
      <c r="BM180" s="82"/>
      <c r="BN180" s="82"/>
      <c r="BO180" s="82"/>
      <c r="BP180" s="82"/>
      <c r="BQ180" s="82"/>
      <c r="BR180" s="82"/>
      <c r="BS180" s="82"/>
      <c r="BT180" s="82"/>
      <c r="BU180" s="82"/>
      <c r="BV180" s="82"/>
      <c r="BW180" s="82"/>
      <c r="BX180" s="82"/>
      <c r="BY180" s="82"/>
    </row>
    <row r="181" spans="1:77" x14ac:dyDescent="0.2">
      <c r="A181" s="82"/>
      <c r="B181" s="82"/>
      <c r="C181" s="82"/>
      <c r="D181" s="82"/>
      <c r="E181" s="82"/>
      <c r="F181" s="82"/>
      <c r="G181" s="82"/>
      <c r="H181" s="82"/>
      <c r="I181" s="82"/>
      <c r="J181" s="82"/>
      <c r="K181" s="82"/>
      <c r="L181" s="82"/>
      <c r="M181" s="82"/>
      <c r="N181" s="82"/>
      <c r="O181" s="82"/>
      <c r="P181" s="82"/>
      <c r="Q181" s="82"/>
      <c r="R181" s="82"/>
      <c r="S181" s="82"/>
      <c r="T181" s="82"/>
      <c r="U181" s="82"/>
      <c r="V181" s="82"/>
      <c r="W181" s="82"/>
      <c r="X181" s="82"/>
      <c r="Y181" s="82"/>
      <c r="Z181" s="82"/>
      <c r="AA181" s="82"/>
      <c r="AB181" s="82"/>
      <c r="AC181" s="82"/>
      <c r="AD181" s="82"/>
      <c r="AE181" s="82"/>
      <c r="AF181" s="82"/>
      <c r="AG181" s="82"/>
      <c r="AH181" s="82"/>
      <c r="AI181" s="82"/>
      <c r="AJ181" s="82"/>
      <c r="AK181" s="82"/>
      <c r="AL181" s="82"/>
      <c r="AM181" s="82"/>
      <c r="AN181" s="82"/>
      <c r="AO181" s="82"/>
      <c r="AP181" s="82"/>
      <c r="AQ181" s="82"/>
      <c r="AR181" s="82"/>
      <c r="AS181" s="82"/>
      <c r="AT181" s="82"/>
      <c r="AU181" s="82"/>
      <c r="AV181" s="82"/>
      <c r="AW181" s="82"/>
      <c r="AX181" s="82"/>
      <c r="AY181" s="82"/>
      <c r="AZ181" s="82"/>
      <c r="BA181" s="82"/>
      <c r="BB181" s="82"/>
      <c r="BC181" s="82"/>
      <c r="BD181" s="82"/>
      <c r="BE181" s="82"/>
      <c r="BF181" s="82"/>
      <c r="BG181" s="82"/>
      <c r="BH181" s="82"/>
      <c r="BI181" s="82"/>
      <c r="BJ181" s="82"/>
      <c r="BK181" s="82"/>
      <c r="BL181" s="82"/>
      <c r="BM181" s="82"/>
      <c r="BN181" s="82"/>
      <c r="BO181" s="82"/>
      <c r="BP181" s="82"/>
      <c r="BQ181" s="82"/>
      <c r="BR181" s="82"/>
      <c r="BS181" s="82"/>
      <c r="BT181" s="82"/>
      <c r="BU181" s="82"/>
      <c r="BV181" s="82"/>
      <c r="BW181" s="82"/>
      <c r="BX181" s="82"/>
      <c r="BY181" s="82"/>
    </row>
    <row r="182" spans="1:77" x14ac:dyDescent="0.2">
      <c r="A182" s="82"/>
      <c r="B182" s="82"/>
      <c r="C182" s="82"/>
      <c r="D182" s="82"/>
      <c r="E182" s="82"/>
      <c r="F182" s="82"/>
      <c r="G182" s="82"/>
      <c r="H182" s="82"/>
      <c r="I182" s="82"/>
      <c r="J182" s="82"/>
      <c r="K182" s="82"/>
      <c r="L182" s="82"/>
      <c r="M182" s="82"/>
      <c r="N182" s="82"/>
      <c r="O182" s="82"/>
      <c r="P182" s="82"/>
      <c r="Q182" s="82"/>
      <c r="R182" s="82"/>
      <c r="S182" s="82"/>
      <c r="T182" s="82"/>
      <c r="U182" s="82"/>
      <c r="V182" s="82"/>
      <c r="W182" s="82"/>
      <c r="X182" s="82"/>
      <c r="Y182" s="82"/>
      <c r="Z182" s="82"/>
      <c r="AA182" s="82"/>
      <c r="AB182" s="82"/>
      <c r="AC182" s="82"/>
      <c r="AD182" s="82"/>
      <c r="AE182" s="82"/>
      <c r="AF182" s="82"/>
      <c r="AG182" s="82"/>
      <c r="AH182" s="82"/>
      <c r="AI182" s="82"/>
      <c r="AJ182" s="82"/>
      <c r="AK182" s="82"/>
      <c r="AL182" s="82"/>
      <c r="AM182" s="82"/>
      <c r="AN182" s="82"/>
      <c r="AO182" s="82"/>
      <c r="AP182" s="82"/>
      <c r="AQ182" s="82"/>
      <c r="AR182" s="82"/>
      <c r="AS182" s="82"/>
      <c r="AT182" s="82"/>
      <c r="AU182" s="82"/>
      <c r="AV182" s="82"/>
      <c r="AW182" s="82"/>
      <c r="AX182" s="82"/>
      <c r="AY182" s="82"/>
      <c r="AZ182" s="82"/>
      <c r="BA182" s="82"/>
      <c r="BB182" s="82"/>
      <c r="BC182" s="82"/>
      <c r="BD182" s="82"/>
      <c r="BE182" s="82"/>
      <c r="BF182" s="82"/>
      <c r="BG182" s="82"/>
      <c r="BH182" s="82"/>
      <c r="BI182" s="82"/>
      <c r="BJ182" s="82"/>
      <c r="BK182" s="82"/>
      <c r="BL182" s="82"/>
      <c r="BM182" s="82"/>
      <c r="BN182" s="82"/>
      <c r="BO182" s="82"/>
      <c r="BP182" s="82"/>
      <c r="BQ182" s="82"/>
      <c r="BR182" s="82"/>
      <c r="BS182" s="82"/>
      <c r="BT182" s="82"/>
      <c r="BU182" s="82"/>
      <c r="BV182" s="82"/>
      <c r="BW182" s="82"/>
      <c r="BX182" s="82"/>
      <c r="BY182" s="82"/>
    </row>
    <row r="183" spans="1:77" x14ac:dyDescent="0.2">
      <c r="A183" s="82"/>
      <c r="B183" s="82"/>
      <c r="C183" s="82"/>
      <c r="D183" s="82"/>
      <c r="E183" s="82"/>
      <c r="F183" s="82"/>
      <c r="G183" s="82"/>
      <c r="H183" s="82"/>
      <c r="I183" s="82"/>
      <c r="J183" s="82"/>
      <c r="K183" s="82"/>
      <c r="L183" s="82"/>
      <c r="M183" s="82"/>
      <c r="N183" s="82"/>
      <c r="O183" s="82"/>
      <c r="P183" s="82"/>
      <c r="Q183" s="82"/>
      <c r="R183" s="82"/>
      <c r="S183" s="82"/>
      <c r="T183" s="82"/>
      <c r="U183" s="82"/>
      <c r="V183" s="82"/>
      <c r="W183" s="82"/>
      <c r="X183" s="82"/>
      <c r="Y183" s="82"/>
      <c r="Z183" s="82"/>
      <c r="AA183" s="82"/>
      <c r="AB183" s="82"/>
      <c r="AC183" s="82"/>
      <c r="AD183" s="82"/>
      <c r="AE183" s="82"/>
      <c r="AF183" s="82"/>
      <c r="AG183" s="82"/>
      <c r="AH183" s="82"/>
      <c r="AI183" s="82"/>
      <c r="AJ183" s="82"/>
      <c r="AK183" s="82"/>
      <c r="AL183" s="82"/>
      <c r="AM183" s="82"/>
      <c r="AN183" s="82"/>
      <c r="AO183" s="82"/>
      <c r="AP183" s="82"/>
      <c r="AQ183" s="82"/>
      <c r="AR183" s="82"/>
      <c r="AS183" s="82"/>
      <c r="AT183" s="82"/>
      <c r="AU183" s="82"/>
      <c r="AV183" s="82"/>
      <c r="AW183" s="82"/>
      <c r="AX183" s="82"/>
      <c r="AY183" s="82"/>
      <c r="AZ183" s="82"/>
      <c r="BA183" s="82"/>
      <c r="BB183" s="82"/>
      <c r="BC183" s="82"/>
      <c r="BD183" s="82"/>
      <c r="BE183" s="82"/>
      <c r="BF183" s="82"/>
      <c r="BG183" s="82"/>
      <c r="BH183" s="82"/>
      <c r="BI183" s="82"/>
      <c r="BJ183" s="82"/>
      <c r="BK183" s="82"/>
      <c r="BL183" s="82"/>
      <c r="BM183" s="82"/>
      <c r="BN183" s="82"/>
      <c r="BO183" s="82"/>
      <c r="BP183" s="82"/>
      <c r="BQ183" s="82"/>
      <c r="BR183" s="82"/>
      <c r="BS183" s="82"/>
      <c r="BT183" s="82"/>
      <c r="BU183" s="82"/>
      <c r="BV183" s="82"/>
      <c r="BW183" s="82"/>
      <c r="BX183" s="82"/>
      <c r="BY183" s="82"/>
    </row>
    <row r="184" spans="1:77" x14ac:dyDescent="0.2">
      <c r="A184" s="82"/>
      <c r="B184" s="82"/>
      <c r="C184" s="82"/>
      <c r="D184" s="82"/>
      <c r="E184" s="82"/>
      <c r="F184" s="82"/>
      <c r="G184" s="82"/>
      <c r="H184" s="82"/>
      <c r="I184" s="82"/>
      <c r="J184" s="82"/>
      <c r="K184" s="82"/>
      <c r="L184" s="82"/>
      <c r="M184" s="82"/>
      <c r="N184" s="82"/>
      <c r="O184" s="82"/>
      <c r="P184" s="82"/>
      <c r="Q184" s="82"/>
      <c r="R184" s="82"/>
      <c r="S184" s="82"/>
      <c r="T184" s="82"/>
      <c r="U184" s="82"/>
      <c r="V184" s="82"/>
      <c r="W184" s="82"/>
      <c r="X184" s="82"/>
      <c r="Y184" s="82"/>
      <c r="Z184" s="82"/>
      <c r="AA184" s="82"/>
      <c r="AB184" s="82"/>
      <c r="AC184" s="82"/>
      <c r="AD184" s="82"/>
      <c r="AE184" s="82"/>
      <c r="AF184" s="82"/>
      <c r="AG184" s="82"/>
      <c r="AH184" s="82"/>
      <c r="AI184" s="82"/>
      <c r="AJ184" s="82"/>
      <c r="AK184" s="82"/>
      <c r="AL184" s="82"/>
      <c r="AM184" s="82"/>
      <c r="AN184" s="82"/>
      <c r="AO184" s="82"/>
      <c r="AP184" s="82"/>
      <c r="AQ184" s="82"/>
      <c r="AR184" s="82"/>
      <c r="AS184" s="82"/>
      <c r="AT184" s="82"/>
      <c r="AU184" s="82"/>
      <c r="AV184" s="82"/>
      <c r="AW184" s="82"/>
      <c r="AX184" s="82"/>
      <c r="AY184" s="82"/>
      <c r="AZ184" s="82"/>
      <c r="BA184" s="82"/>
      <c r="BB184" s="82"/>
      <c r="BC184" s="82"/>
      <c r="BD184" s="82"/>
      <c r="BE184" s="82"/>
      <c r="BF184" s="82"/>
      <c r="BG184" s="82"/>
      <c r="BH184" s="82"/>
      <c r="BI184" s="82"/>
      <c r="BJ184" s="82"/>
      <c r="BK184" s="82"/>
      <c r="BL184" s="82"/>
      <c r="BM184" s="82"/>
      <c r="BN184" s="82"/>
      <c r="BO184" s="82"/>
      <c r="BP184" s="82"/>
      <c r="BQ184" s="82"/>
      <c r="BR184" s="82"/>
      <c r="BS184" s="82"/>
      <c r="BT184" s="82"/>
      <c r="BU184" s="82"/>
      <c r="BV184" s="82"/>
      <c r="BW184" s="82"/>
      <c r="BX184" s="82"/>
      <c r="BY184" s="82"/>
    </row>
    <row r="185" spans="1:77" x14ac:dyDescent="0.2">
      <c r="A185" s="82"/>
      <c r="B185" s="82"/>
      <c r="C185" s="82"/>
      <c r="D185" s="82"/>
      <c r="E185" s="82"/>
      <c r="F185" s="82"/>
      <c r="G185" s="82"/>
      <c r="H185" s="82"/>
      <c r="I185" s="82"/>
      <c r="J185" s="82"/>
      <c r="K185" s="82"/>
      <c r="L185" s="82"/>
      <c r="M185" s="82"/>
      <c r="N185" s="82"/>
      <c r="O185" s="82"/>
      <c r="P185" s="82"/>
      <c r="Q185" s="82"/>
      <c r="R185" s="82"/>
      <c r="S185" s="82"/>
      <c r="T185" s="82"/>
      <c r="U185" s="82"/>
      <c r="V185" s="82"/>
      <c r="W185" s="82"/>
      <c r="X185" s="82"/>
      <c r="Y185" s="82"/>
      <c r="Z185" s="82"/>
      <c r="AA185" s="82"/>
      <c r="AB185" s="82"/>
      <c r="AC185" s="82"/>
      <c r="AD185" s="82"/>
      <c r="AE185" s="82"/>
      <c r="AF185" s="82"/>
      <c r="AG185" s="82"/>
      <c r="AH185" s="82"/>
      <c r="AI185" s="82"/>
      <c r="AJ185" s="82"/>
      <c r="AK185" s="82"/>
      <c r="AL185" s="82"/>
      <c r="AM185" s="82"/>
      <c r="AN185" s="82"/>
      <c r="AO185" s="82"/>
      <c r="AP185" s="82"/>
      <c r="AQ185" s="82"/>
      <c r="AR185" s="82"/>
      <c r="AS185" s="82"/>
      <c r="AT185" s="82"/>
      <c r="AU185" s="82"/>
      <c r="AV185" s="82"/>
      <c r="AW185" s="82"/>
      <c r="AX185" s="82"/>
      <c r="AY185" s="82"/>
      <c r="AZ185" s="82"/>
      <c r="BA185" s="82"/>
      <c r="BB185" s="82"/>
      <c r="BC185" s="82"/>
      <c r="BD185" s="82"/>
      <c r="BE185" s="82"/>
      <c r="BF185" s="82"/>
      <c r="BG185" s="82"/>
      <c r="BH185" s="82"/>
      <c r="BI185" s="82"/>
      <c r="BJ185" s="82"/>
      <c r="BK185" s="82"/>
      <c r="BL185" s="82"/>
      <c r="BM185" s="82"/>
      <c r="BN185" s="82"/>
      <c r="BO185" s="82"/>
      <c r="BP185" s="82"/>
      <c r="BQ185" s="82"/>
      <c r="BR185" s="82"/>
      <c r="BS185" s="82"/>
      <c r="BT185" s="82"/>
      <c r="BU185" s="82"/>
      <c r="BV185" s="82"/>
      <c r="BW185" s="82"/>
      <c r="BX185" s="82"/>
      <c r="BY185" s="82"/>
    </row>
    <row r="186" spans="1:77" x14ac:dyDescent="0.2">
      <c r="A186" s="82"/>
      <c r="B186" s="82"/>
      <c r="C186" s="82"/>
      <c r="D186" s="82"/>
      <c r="E186" s="82"/>
      <c r="F186" s="82"/>
      <c r="G186" s="82"/>
      <c r="H186" s="82"/>
      <c r="I186" s="82"/>
      <c r="J186" s="82"/>
      <c r="K186" s="82"/>
      <c r="L186" s="82"/>
      <c r="M186" s="82"/>
      <c r="N186" s="82"/>
      <c r="O186" s="82"/>
      <c r="P186" s="82"/>
      <c r="Q186" s="82"/>
      <c r="R186" s="82"/>
      <c r="S186" s="82"/>
      <c r="T186" s="82"/>
      <c r="U186" s="82"/>
      <c r="V186" s="82"/>
      <c r="W186" s="82"/>
      <c r="X186" s="82"/>
      <c r="Y186" s="82"/>
      <c r="Z186" s="82"/>
      <c r="AA186" s="82"/>
      <c r="AB186" s="82"/>
      <c r="AC186" s="82"/>
      <c r="AD186" s="82"/>
      <c r="AE186" s="82"/>
      <c r="AF186" s="82"/>
      <c r="AG186" s="82"/>
      <c r="AH186" s="82"/>
      <c r="AI186" s="82"/>
      <c r="AJ186" s="82"/>
      <c r="AK186" s="82"/>
      <c r="AL186" s="82"/>
      <c r="AM186" s="82"/>
      <c r="AN186" s="82"/>
      <c r="AO186" s="82"/>
      <c r="AP186" s="82"/>
      <c r="AQ186" s="82"/>
      <c r="AR186" s="82"/>
      <c r="AS186" s="82"/>
      <c r="AT186" s="82"/>
      <c r="AU186" s="82"/>
      <c r="AV186" s="82"/>
      <c r="AW186" s="82"/>
      <c r="AX186" s="82"/>
      <c r="AY186" s="82"/>
      <c r="AZ186" s="82"/>
      <c r="BA186" s="82"/>
      <c r="BB186" s="82"/>
      <c r="BC186" s="82"/>
      <c r="BD186" s="82"/>
      <c r="BE186" s="82"/>
      <c r="BF186" s="82"/>
      <c r="BG186" s="82"/>
      <c r="BH186" s="82"/>
      <c r="BI186" s="82"/>
      <c r="BJ186" s="82"/>
      <c r="BK186" s="82"/>
      <c r="BL186" s="82"/>
      <c r="BM186" s="82"/>
      <c r="BN186" s="82"/>
      <c r="BO186" s="82"/>
      <c r="BP186" s="82"/>
      <c r="BQ186" s="82"/>
      <c r="BR186" s="82"/>
      <c r="BS186" s="82"/>
      <c r="BT186" s="82"/>
      <c r="BU186" s="82"/>
      <c r="BV186" s="82"/>
      <c r="BW186" s="82"/>
      <c r="BX186" s="82"/>
      <c r="BY186" s="82"/>
    </row>
    <row r="187" spans="1:77" x14ac:dyDescent="0.2">
      <c r="A187" s="82"/>
      <c r="B187" s="82"/>
      <c r="C187" s="82"/>
      <c r="D187" s="82"/>
      <c r="E187" s="82"/>
      <c r="F187" s="82"/>
      <c r="G187" s="82"/>
      <c r="H187" s="82"/>
      <c r="I187" s="82"/>
      <c r="J187" s="82"/>
      <c r="K187" s="82"/>
      <c r="L187" s="82"/>
      <c r="M187" s="82"/>
      <c r="N187" s="82"/>
      <c r="O187" s="82"/>
      <c r="P187" s="82"/>
      <c r="Q187" s="82"/>
      <c r="R187" s="82"/>
      <c r="S187" s="82"/>
      <c r="T187" s="82"/>
      <c r="U187" s="82"/>
      <c r="V187" s="82"/>
      <c r="W187" s="82"/>
      <c r="X187" s="82"/>
      <c r="Y187" s="82"/>
      <c r="Z187" s="82"/>
      <c r="AA187" s="82"/>
      <c r="AB187" s="82"/>
      <c r="AC187" s="82"/>
      <c r="AD187" s="82"/>
      <c r="AE187" s="82"/>
      <c r="AF187" s="82"/>
      <c r="AG187" s="82"/>
      <c r="AH187" s="82"/>
      <c r="AI187" s="82"/>
      <c r="AJ187" s="82"/>
      <c r="AK187" s="82"/>
      <c r="AL187" s="82"/>
      <c r="AM187" s="82"/>
      <c r="AN187" s="82"/>
      <c r="AO187" s="82"/>
      <c r="AP187" s="82"/>
      <c r="AQ187" s="82"/>
      <c r="AR187" s="82"/>
      <c r="AS187" s="82"/>
      <c r="AT187" s="82"/>
      <c r="AU187" s="82"/>
      <c r="AV187" s="82"/>
      <c r="AW187" s="82"/>
      <c r="AX187" s="82"/>
      <c r="AY187" s="82"/>
      <c r="AZ187" s="82"/>
      <c r="BA187" s="82"/>
      <c r="BB187" s="82"/>
      <c r="BC187" s="82"/>
      <c r="BD187" s="82"/>
      <c r="BE187" s="82"/>
      <c r="BF187" s="82"/>
      <c r="BG187" s="82"/>
      <c r="BH187" s="82"/>
      <c r="BI187" s="82"/>
      <c r="BJ187" s="82"/>
      <c r="BK187" s="82"/>
      <c r="BL187" s="82"/>
      <c r="BM187" s="82"/>
      <c r="BN187" s="82"/>
      <c r="BO187" s="82"/>
      <c r="BP187" s="82"/>
      <c r="BQ187" s="82"/>
      <c r="BR187" s="82"/>
      <c r="BS187" s="82"/>
      <c r="BT187" s="82"/>
      <c r="BU187" s="82"/>
      <c r="BV187" s="82"/>
      <c r="BW187" s="82"/>
      <c r="BX187" s="82"/>
      <c r="BY187" s="82"/>
    </row>
    <row r="188" spans="1:77" x14ac:dyDescent="0.2">
      <c r="A188" s="82"/>
      <c r="B188" s="82"/>
      <c r="C188" s="82"/>
      <c r="D188" s="82"/>
      <c r="E188" s="82"/>
      <c r="F188" s="82"/>
      <c r="G188" s="82"/>
      <c r="H188" s="82"/>
      <c r="I188" s="82"/>
      <c r="J188" s="82"/>
      <c r="K188" s="82"/>
      <c r="L188" s="82"/>
      <c r="M188" s="82"/>
      <c r="N188" s="82"/>
      <c r="O188" s="82"/>
      <c r="P188" s="82"/>
      <c r="Q188" s="82"/>
      <c r="R188" s="82"/>
      <c r="S188" s="82"/>
      <c r="T188" s="82"/>
      <c r="U188" s="82"/>
      <c r="V188" s="82"/>
      <c r="W188" s="82"/>
      <c r="X188" s="82"/>
      <c r="Y188" s="82"/>
      <c r="Z188" s="82"/>
      <c r="AA188" s="82"/>
      <c r="AB188" s="82"/>
      <c r="AC188" s="82"/>
      <c r="AD188" s="82"/>
      <c r="AE188" s="82"/>
      <c r="AF188" s="82"/>
      <c r="AG188" s="82"/>
      <c r="AH188" s="82"/>
      <c r="AI188" s="82"/>
      <c r="AJ188" s="82"/>
      <c r="AK188" s="82"/>
      <c r="AL188" s="82"/>
      <c r="AM188" s="82"/>
      <c r="AN188" s="82"/>
      <c r="AO188" s="82"/>
      <c r="AP188" s="82"/>
      <c r="AQ188" s="82"/>
      <c r="AR188" s="82"/>
      <c r="AS188" s="82"/>
      <c r="AT188" s="82"/>
      <c r="AU188" s="82"/>
      <c r="AV188" s="82"/>
      <c r="AW188" s="82"/>
      <c r="AX188" s="82"/>
      <c r="AY188" s="82"/>
      <c r="AZ188" s="82"/>
      <c r="BA188" s="82"/>
      <c r="BB188" s="82"/>
      <c r="BC188" s="82"/>
      <c r="BD188" s="82"/>
      <c r="BE188" s="82"/>
      <c r="BF188" s="82"/>
      <c r="BG188" s="82"/>
      <c r="BH188" s="82"/>
      <c r="BI188" s="82"/>
      <c r="BJ188" s="82"/>
      <c r="BK188" s="82"/>
      <c r="BL188" s="82"/>
      <c r="BM188" s="82"/>
      <c r="BN188" s="82"/>
      <c r="BO188" s="82"/>
      <c r="BP188" s="82"/>
      <c r="BQ188" s="82"/>
      <c r="BR188" s="82"/>
      <c r="BS188" s="82"/>
      <c r="BT188" s="82"/>
      <c r="BU188" s="82"/>
      <c r="BV188" s="82"/>
      <c r="BW188" s="82"/>
      <c r="BX188" s="82"/>
      <c r="BY188" s="82"/>
    </row>
    <row r="189" spans="1:77" x14ac:dyDescent="0.2">
      <c r="A189" s="82"/>
      <c r="B189" s="82"/>
      <c r="C189" s="82"/>
      <c r="D189" s="82"/>
      <c r="E189" s="82"/>
      <c r="F189" s="82"/>
      <c r="G189" s="82"/>
      <c r="H189" s="82"/>
      <c r="I189" s="82"/>
      <c r="J189" s="82"/>
      <c r="K189" s="82"/>
      <c r="L189" s="82"/>
      <c r="M189" s="82"/>
      <c r="N189" s="82"/>
      <c r="O189" s="82"/>
      <c r="P189" s="82"/>
      <c r="Q189" s="82"/>
      <c r="R189" s="82"/>
      <c r="S189" s="82"/>
      <c r="T189" s="82"/>
      <c r="U189" s="82"/>
      <c r="V189" s="82"/>
      <c r="W189" s="82"/>
      <c r="X189" s="82"/>
      <c r="Y189" s="82"/>
      <c r="Z189" s="82"/>
      <c r="AA189" s="82"/>
      <c r="AB189" s="82"/>
      <c r="AC189" s="82"/>
      <c r="AD189" s="82"/>
      <c r="AE189" s="82"/>
      <c r="AF189" s="82"/>
      <c r="AG189" s="82"/>
      <c r="AH189" s="82"/>
      <c r="AI189" s="82"/>
      <c r="AJ189" s="82"/>
      <c r="AK189" s="82"/>
      <c r="AL189" s="82"/>
      <c r="AM189" s="82"/>
      <c r="AN189" s="82"/>
      <c r="AO189" s="82"/>
      <c r="AP189" s="82"/>
      <c r="AQ189" s="82"/>
      <c r="AR189" s="82"/>
      <c r="AS189" s="82"/>
      <c r="AT189" s="82"/>
      <c r="AU189" s="82"/>
      <c r="AV189" s="82"/>
      <c r="AW189" s="82"/>
      <c r="AX189" s="82"/>
      <c r="AY189" s="82"/>
      <c r="AZ189" s="82"/>
      <c r="BA189" s="82"/>
      <c r="BB189" s="82"/>
      <c r="BC189" s="82"/>
      <c r="BD189" s="82"/>
      <c r="BE189" s="82"/>
      <c r="BF189" s="82"/>
      <c r="BG189" s="82"/>
      <c r="BH189" s="82"/>
      <c r="BI189" s="82"/>
      <c r="BJ189" s="82"/>
      <c r="BK189" s="82"/>
      <c r="BL189" s="82"/>
      <c r="BM189" s="82"/>
      <c r="BN189" s="82"/>
      <c r="BO189" s="82"/>
      <c r="BP189" s="82"/>
      <c r="BQ189" s="82"/>
      <c r="BR189" s="82"/>
      <c r="BS189" s="82"/>
      <c r="BT189" s="82"/>
      <c r="BU189" s="82"/>
      <c r="BV189" s="82"/>
      <c r="BW189" s="82"/>
      <c r="BX189" s="82"/>
      <c r="BY189" s="82"/>
    </row>
    <row r="190" spans="1:77" x14ac:dyDescent="0.2">
      <c r="A190" s="82"/>
      <c r="B190" s="82"/>
      <c r="C190" s="82"/>
      <c r="D190" s="82"/>
      <c r="E190" s="82"/>
      <c r="F190" s="82"/>
      <c r="G190" s="82"/>
      <c r="H190" s="82"/>
      <c r="I190" s="82"/>
      <c r="J190" s="82"/>
      <c r="K190" s="82"/>
      <c r="L190" s="82"/>
      <c r="M190" s="82"/>
      <c r="N190" s="82"/>
      <c r="O190" s="82"/>
      <c r="P190" s="82"/>
      <c r="Q190" s="82"/>
      <c r="R190" s="82"/>
      <c r="S190" s="82"/>
      <c r="T190" s="82"/>
      <c r="U190" s="82"/>
      <c r="V190" s="82"/>
      <c r="W190" s="82"/>
      <c r="X190" s="82"/>
      <c r="Y190" s="82"/>
      <c r="Z190" s="82"/>
      <c r="AA190" s="82"/>
      <c r="AB190" s="82"/>
      <c r="AC190" s="82"/>
      <c r="AD190" s="82"/>
      <c r="AE190" s="82"/>
      <c r="AF190" s="82"/>
      <c r="AG190" s="82"/>
      <c r="AH190" s="82"/>
      <c r="AI190" s="82"/>
      <c r="AJ190" s="82"/>
      <c r="AK190" s="82"/>
      <c r="AL190" s="82"/>
      <c r="AM190" s="82"/>
      <c r="AN190" s="82"/>
      <c r="AO190" s="82"/>
      <c r="AP190" s="82"/>
      <c r="AQ190" s="82"/>
      <c r="AR190" s="82"/>
      <c r="AS190" s="82"/>
      <c r="AT190" s="82"/>
      <c r="AU190" s="82"/>
      <c r="AV190" s="82"/>
      <c r="AW190" s="82"/>
      <c r="AX190" s="82"/>
      <c r="AY190" s="82"/>
      <c r="AZ190" s="82"/>
      <c r="BA190" s="82"/>
      <c r="BB190" s="82"/>
      <c r="BC190" s="82"/>
      <c r="BD190" s="82"/>
      <c r="BE190" s="82"/>
      <c r="BF190" s="82"/>
      <c r="BG190" s="82"/>
      <c r="BH190" s="82"/>
      <c r="BI190" s="82"/>
      <c r="BJ190" s="82"/>
      <c r="BK190" s="82"/>
      <c r="BL190" s="82"/>
      <c r="BM190" s="82"/>
      <c r="BN190" s="82"/>
      <c r="BO190" s="82"/>
      <c r="BP190" s="82"/>
      <c r="BQ190" s="82"/>
      <c r="BR190" s="82"/>
      <c r="BS190" s="82"/>
      <c r="BT190" s="82"/>
      <c r="BU190" s="82"/>
      <c r="BV190" s="82"/>
      <c r="BW190" s="82"/>
      <c r="BX190" s="82"/>
      <c r="BY190" s="82"/>
    </row>
    <row r="191" spans="1:77" x14ac:dyDescent="0.2">
      <c r="A191" s="82"/>
      <c r="B191" s="82"/>
      <c r="C191" s="82"/>
      <c r="D191" s="82"/>
      <c r="E191" s="82"/>
      <c r="F191" s="82"/>
      <c r="G191" s="82"/>
      <c r="H191" s="82"/>
      <c r="I191" s="82"/>
      <c r="J191" s="82"/>
      <c r="K191" s="82"/>
      <c r="L191" s="82"/>
      <c r="M191" s="82"/>
      <c r="N191" s="82"/>
      <c r="O191" s="82"/>
      <c r="P191" s="82"/>
      <c r="Q191" s="82"/>
      <c r="R191" s="82"/>
      <c r="S191" s="82"/>
      <c r="T191" s="82"/>
      <c r="U191" s="82"/>
      <c r="V191" s="82"/>
      <c r="W191" s="82"/>
      <c r="X191" s="82"/>
      <c r="Y191" s="82"/>
      <c r="Z191" s="82"/>
      <c r="AA191" s="82"/>
      <c r="AB191" s="82"/>
      <c r="AC191" s="82"/>
      <c r="AD191" s="82"/>
      <c r="AE191" s="82"/>
      <c r="AF191" s="82"/>
      <c r="AG191" s="82"/>
      <c r="AH191" s="82"/>
      <c r="AI191" s="82"/>
      <c r="AJ191" s="82"/>
      <c r="AK191" s="82"/>
      <c r="AL191" s="82"/>
      <c r="AM191" s="82"/>
      <c r="AN191" s="82"/>
      <c r="AO191" s="82"/>
      <c r="AP191" s="82"/>
      <c r="AQ191" s="82"/>
      <c r="AR191" s="82"/>
      <c r="AS191" s="82"/>
      <c r="AT191" s="82"/>
      <c r="AU191" s="82"/>
      <c r="AV191" s="82"/>
      <c r="AW191" s="82"/>
      <c r="AX191" s="82"/>
      <c r="AY191" s="82"/>
      <c r="AZ191" s="82"/>
      <c r="BA191" s="82"/>
      <c r="BB191" s="82"/>
      <c r="BC191" s="82"/>
      <c r="BD191" s="82"/>
      <c r="BE191" s="82"/>
      <c r="BF191" s="82"/>
      <c r="BG191" s="82"/>
      <c r="BH191" s="82"/>
      <c r="BI191" s="82"/>
      <c r="BJ191" s="82"/>
      <c r="BK191" s="82"/>
      <c r="BL191" s="82"/>
      <c r="BM191" s="82"/>
      <c r="BN191" s="82"/>
      <c r="BO191" s="82"/>
      <c r="BP191" s="82"/>
      <c r="BQ191" s="82"/>
      <c r="BR191" s="82"/>
      <c r="BS191" s="82"/>
      <c r="BT191" s="82"/>
      <c r="BU191" s="82"/>
      <c r="BV191" s="82"/>
      <c r="BW191" s="82"/>
      <c r="BX191" s="82"/>
      <c r="BY191" s="82"/>
    </row>
    <row r="192" spans="1:77" x14ac:dyDescent="0.2">
      <c r="A192" s="82"/>
      <c r="B192" s="82"/>
      <c r="C192" s="82"/>
      <c r="D192" s="82"/>
      <c r="E192" s="82"/>
      <c r="F192" s="82"/>
      <c r="G192" s="82"/>
      <c r="H192" s="82"/>
      <c r="I192" s="82"/>
      <c r="J192" s="82"/>
      <c r="K192" s="82"/>
      <c r="L192" s="82"/>
      <c r="M192" s="82"/>
      <c r="N192" s="82"/>
      <c r="O192" s="82"/>
      <c r="P192" s="82"/>
      <c r="Q192" s="82"/>
      <c r="R192" s="82"/>
      <c r="S192" s="82"/>
      <c r="T192" s="82"/>
      <c r="U192" s="82"/>
      <c r="V192" s="82"/>
      <c r="W192" s="82"/>
      <c r="X192" s="82"/>
      <c r="Y192" s="82"/>
      <c r="Z192" s="82"/>
      <c r="AA192" s="82"/>
      <c r="AB192" s="82"/>
      <c r="AC192" s="82"/>
      <c r="AD192" s="82"/>
      <c r="AE192" s="82"/>
      <c r="AF192" s="82"/>
      <c r="AG192" s="82"/>
      <c r="AH192" s="82"/>
      <c r="AI192" s="82"/>
      <c r="AJ192" s="82"/>
      <c r="AK192" s="82"/>
      <c r="AL192" s="82"/>
      <c r="AM192" s="82"/>
      <c r="AN192" s="82"/>
      <c r="AO192" s="82"/>
      <c r="AP192" s="82"/>
      <c r="AQ192" s="82"/>
      <c r="AR192" s="82"/>
      <c r="AS192" s="82"/>
      <c r="AT192" s="82"/>
      <c r="AU192" s="82"/>
      <c r="AV192" s="82"/>
      <c r="AW192" s="82"/>
      <c r="AX192" s="82"/>
      <c r="AY192" s="82"/>
      <c r="AZ192" s="82"/>
      <c r="BA192" s="82"/>
      <c r="BB192" s="82"/>
      <c r="BC192" s="82"/>
      <c r="BD192" s="82"/>
      <c r="BE192" s="82"/>
      <c r="BF192" s="82"/>
      <c r="BG192" s="82"/>
      <c r="BH192" s="82"/>
      <c r="BI192" s="82"/>
      <c r="BJ192" s="82"/>
      <c r="BK192" s="82"/>
      <c r="BL192" s="82"/>
      <c r="BM192" s="82"/>
      <c r="BN192" s="82"/>
      <c r="BO192" s="82"/>
      <c r="BP192" s="82"/>
      <c r="BQ192" s="82"/>
      <c r="BR192" s="82"/>
      <c r="BS192" s="82"/>
      <c r="BT192" s="82"/>
      <c r="BU192" s="82"/>
      <c r="BV192" s="82"/>
      <c r="BW192" s="82"/>
      <c r="BX192" s="82"/>
      <c r="BY192" s="82"/>
    </row>
    <row r="193" spans="1:77" x14ac:dyDescent="0.2">
      <c r="A193" s="82"/>
      <c r="B193" s="82"/>
      <c r="C193" s="82"/>
      <c r="D193" s="82"/>
      <c r="E193" s="82"/>
      <c r="F193" s="82"/>
      <c r="G193" s="82"/>
      <c r="H193" s="82"/>
      <c r="I193" s="82"/>
      <c r="J193" s="82"/>
      <c r="K193" s="82"/>
      <c r="L193" s="82"/>
      <c r="M193" s="82"/>
      <c r="N193" s="82"/>
      <c r="O193" s="82"/>
      <c r="P193" s="82"/>
      <c r="Q193" s="82"/>
      <c r="R193" s="82"/>
      <c r="S193" s="82"/>
      <c r="T193" s="82"/>
      <c r="U193" s="82"/>
      <c r="V193" s="82"/>
      <c r="W193" s="82"/>
      <c r="X193" s="82"/>
      <c r="Y193" s="82"/>
      <c r="Z193" s="82"/>
      <c r="AA193" s="82"/>
      <c r="AB193" s="82"/>
      <c r="AC193" s="82"/>
      <c r="AD193" s="82"/>
      <c r="AE193" s="82"/>
      <c r="AF193" s="82"/>
      <c r="AG193" s="82"/>
      <c r="AH193" s="82"/>
      <c r="AI193" s="82"/>
      <c r="AJ193" s="82"/>
      <c r="AK193" s="82"/>
      <c r="AL193" s="82"/>
      <c r="AM193" s="82"/>
      <c r="AN193" s="82"/>
      <c r="AO193" s="82"/>
      <c r="AP193" s="82"/>
      <c r="AQ193" s="82"/>
      <c r="AR193" s="82"/>
      <c r="AS193" s="82"/>
      <c r="AT193" s="82"/>
      <c r="AU193" s="82"/>
      <c r="AV193" s="82"/>
      <c r="AW193" s="82"/>
      <c r="AX193" s="82"/>
      <c r="AY193" s="82"/>
      <c r="AZ193" s="82"/>
      <c r="BA193" s="82"/>
      <c r="BB193" s="82"/>
      <c r="BC193" s="82"/>
      <c r="BD193" s="82"/>
      <c r="BE193" s="82"/>
      <c r="BF193" s="82"/>
      <c r="BG193" s="82"/>
      <c r="BH193" s="82"/>
      <c r="BI193" s="82"/>
      <c r="BJ193" s="82"/>
      <c r="BK193" s="82"/>
      <c r="BL193" s="82"/>
      <c r="BM193" s="82"/>
      <c r="BN193" s="82"/>
      <c r="BO193" s="82"/>
      <c r="BP193" s="82"/>
      <c r="BQ193" s="82"/>
      <c r="BR193" s="82"/>
      <c r="BS193" s="82"/>
      <c r="BT193" s="82"/>
      <c r="BU193" s="82"/>
      <c r="BV193" s="82"/>
      <c r="BW193" s="82"/>
      <c r="BX193" s="82"/>
      <c r="BY193" s="82"/>
    </row>
    <row r="194" spans="1:77" x14ac:dyDescent="0.2">
      <c r="A194" s="82"/>
      <c r="B194" s="82"/>
      <c r="C194" s="82"/>
      <c r="D194" s="82"/>
      <c r="E194" s="82"/>
      <c r="F194" s="82"/>
      <c r="G194" s="82"/>
      <c r="H194" s="82"/>
      <c r="I194" s="82"/>
      <c r="J194" s="82"/>
      <c r="K194" s="82"/>
      <c r="L194" s="82"/>
      <c r="M194" s="82"/>
      <c r="N194" s="82"/>
      <c r="O194" s="82"/>
      <c r="P194" s="82"/>
      <c r="Q194" s="82"/>
      <c r="R194" s="82"/>
      <c r="S194" s="82"/>
      <c r="T194" s="82"/>
      <c r="U194" s="82"/>
      <c r="V194" s="82"/>
      <c r="W194" s="82"/>
      <c r="X194" s="82"/>
      <c r="Y194" s="82"/>
      <c r="Z194" s="82"/>
      <c r="AA194" s="82"/>
      <c r="AB194" s="82"/>
      <c r="AC194" s="82"/>
      <c r="AD194" s="82"/>
      <c r="AE194" s="82"/>
      <c r="AF194" s="82"/>
      <c r="AG194" s="82"/>
      <c r="AH194" s="82"/>
      <c r="AI194" s="82"/>
      <c r="AJ194" s="82"/>
      <c r="AK194" s="82"/>
      <c r="AL194" s="82"/>
      <c r="AM194" s="82"/>
      <c r="AN194" s="82"/>
      <c r="AO194" s="82"/>
      <c r="AP194" s="82"/>
      <c r="AQ194" s="82"/>
      <c r="AR194" s="82"/>
      <c r="AS194" s="82"/>
      <c r="AT194" s="82"/>
      <c r="AU194" s="82"/>
      <c r="AV194" s="82"/>
      <c r="AW194" s="82"/>
      <c r="AX194" s="82"/>
      <c r="AY194" s="82"/>
      <c r="AZ194" s="82"/>
      <c r="BA194" s="82"/>
      <c r="BB194" s="82"/>
      <c r="BC194" s="82"/>
      <c r="BD194" s="82"/>
      <c r="BE194" s="82"/>
      <c r="BF194" s="82"/>
      <c r="BG194" s="82"/>
      <c r="BH194" s="82"/>
      <c r="BI194" s="82"/>
      <c r="BJ194" s="82"/>
      <c r="BK194" s="82"/>
      <c r="BL194" s="82"/>
      <c r="BM194" s="82"/>
      <c r="BN194" s="82"/>
      <c r="BO194" s="82"/>
      <c r="BP194" s="82"/>
      <c r="BQ194" s="82"/>
      <c r="BR194" s="82"/>
      <c r="BS194" s="82"/>
      <c r="BT194" s="82"/>
      <c r="BU194" s="82"/>
      <c r="BV194" s="82"/>
      <c r="BW194" s="82"/>
      <c r="BX194" s="82"/>
      <c r="BY194" s="82"/>
    </row>
    <row r="195" spans="1:77" x14ac:dyDescent="0.2">
      <c r="A195" s="82"/>
      <c r="B195" s="82"/>
      <c r="C195" s="82"/>
      <c r="D195" s="82"/>
      <c r="E195" s="82"/>
      <c r="F195" s="82"/>
      <c r="G195" s="82"/>
      <c r="H195" s="82"/>
      <c r="I195" s="82"/>
      <c r="J195" s="82"/>
      <c r="K195" s="82"/>
      <c r="L195" s="82"/>
      <c r="M195" s="82"/>
      <c r="N195" s="82"/>
      <c r="O195" s="82"/>
      <c r="P195" s="82"/>
      <c r="Q195" s="82"/>
      <c r="R195" s="82"/>
      <c r="S195" s="82"/>
      <c r="T195" s="82"/>
      <c r="U195" s="82"/>
      <c r="V195" s="82"/>
      <c r="W195" s="82"/>
      <c r="X195" s="82"/>
      <c r="Y195" s="82"/>
      <c r="Z195" s="82"/>
      <c r="AA195" s="82"/>
      <c r="AB195" s="82"/>
      <c r="AC195" s="82"/>
      <c r="AD195" s="82"/>
      <c r="AE195" s="82"/>
      <c r="AF195" s="82"/>
      <c r="AG195" s="82"/>
      <c r="AH195" s="82"/>
      <c r="AI195" s="82"/>
      <c r="AJ195" s="82"/>
      <c r="AK195" s="82"/>
      <c r="AL195" s="82"/>
      <c r="AM195" s="82"/>
      <c r="AN195" s="82"/>
      <c r="AO195" s="82"/>
      <c r="AP195" s="82"/>
      <c r="AQ195" s="82"/>
      <c r="AR195" s="82"/>
      <c r="AS195" s="82"/>
      <c r="AT195" s="82"/>
      <c r="AU195" s="82"/>
      <c r="AV195" s="82"/>
      <c r="AW195" s="82"/>
      <c r="AX195" s="82"/>
      <c r="AY195" s="82"/>
      <c r="AZ195" s="82"/>
      <c r="BA195" s="82"/>
      <c r="BB195" s="82"/>
      <c r="BC195" s="82"/>
      <c r="BD195" s="82"/>
      <c r="BE195" s="82"/>
      <c r="BF195" s="82"/>
      <c r="BG195" s="82"/>
      <c r="BH195" s="82"/>
      <c r="BI195" s="82"/>
      <c r="BJ195" s="82"/>
      <c r="BK195" s="82"/>
      <c r="BL195" s="82"/>
      <c r="BM195" s="82"/>
      <c r="BN195" s="82"/>
      <c r="BO195" s="82"/>
      <c r="BP195" s="82"/>
      <c r="BQ195" s="82"/>
      <c r="BR195" s="82"/>
      <c r="BS195" s="82"/>
      <c r="BT195" s="82"/>
      <c r="BU195" s="82"/>
      <c r="BV195" s="82"/>
      <c r="BW195" s="82"/>
      <c r="BX195" s="82"/>
      <c r="BY195" s="82"/>
    </row>
    <row r="196" spans="1:77" x14ac:dyDescent="0.2">
      <c r="A196" s="82"/>
      <c r="B196" s="82"/>
      <c r="C196" s="82"/>
      <c r="D196" s="82"/>
      <c r="E196" s="82"/>
      <c r="F196" s="82"/>
      <c r="G196" s="82"/>
      <c r="H196" s="82"/>
      <c r="I196" s="82"/>
      <c r="J196" s="82"/>
      <c r="K196" s="82"/>
      <c r="L196" s="82"/>
      <c r="M196" s="82"/>
      <c r="N196" s="82"/>
      <c r="O196" s="82"/>
      <c r="P196" s="82"/>
      <c r="Q196" s="82"/>
      <c r="R196" s="82"/>
      <c r="S196" s="82"/>
      <c r="T196" s="82"/>
      <c r="U196" s="82"/>
      <c r="V196" s="82"/>
      <c r="W196" s="82"/>
      <c r="X196" s="82"/>
      <c r="Y196" s="82"/>
      <c r="Z196" s="82"/>
      <c r="AA196" s="82"/>
      <c r="AB196" s="82"/>
      <c r="AC196" s="82"/>
      <c r="AD196" s="82"/>
      <c r="AE196" s="82"/>
      <c r="AF196" s="82"/>
      <c r="AG196" s="82"/>
      <c r="AH196" s="82"/>
      <c r="AI196" s="82"/>
      <c r="AJ196" s="82"/>
      <c r="AK196" s="82"/>
      <c r="AL196" s="82"/>
      <c r="AM196" s="82"/>
      <c r="AN196" s="82"/>
      <c r="AO196" s="82"/>
      <c r="AP196" s="82"/>
      <c r="AQ196" s="82"/>
      <c r="AR196" s="82"/>
      <c r="AS196" s="82"/>
      <c r="AT196" s="82"/>
      <c r="AU196" s="82"/>
      <c r="AV196" s="82"/>
      <c r="AW196" s="82"/>
      <c r="AX196" s="82"/>
      <c r="AY196" s="82"/>
      <c r="AZ196" s="82"/>
      <c r="BA196" s="82"/>
      <c r="BB196" s="82"/>
      <c r="BC196" s="82"/>
      <c r="BD196" s="82"/>
      <c r="BE196" s="82"/>
      <c r="BF196" s="82"/>
      <c r="BG196" s="82"/>
      <c r="BH196" s="82"/>
      <c r="BI196" s="82"/>
      <c r="BJ196" s="82"/>
      <c r="BK196" s="82"/>
      <c r="BL196" s="82"/>
      <c r="BM196" s="82"/>
      <c r="BN196" s="82"/>
      <c r="BO196" s="82"/>
      <c r="BP196" s="82"/>
      <c r="BQ196" s="82"/>
      <c r="BR196" s="82"/>
      <c r="BS196" s="82"/>
      <c r="BT196" s="82"/>
      <c r="BU196" s="82"/>
      <c r="BV196" s="82"/>
      <c r="BW196" s="82"/>
      <c r="BX196" s="82"/>
      <c r="BY196" s="82"/>
    </row>
    <row r="197" spans="1:77" x14ac:dyDescent="0.2">
      <c r="A197" s="82"/>
      <c r="B197" s="82"/>
      <c r="C197" s="82"/>
      <c r="D197" s="82"/>
      <c r="E197" s="82"/>
      <c r="F197" s="82"/>
      <c r="G197" s="82"/>
      <c r="H197" s="82"/>
      <c r="I197" s="82"/>
      <c r="J197" s="82"/>
      <c r="K197" s="82"/>
      <c r="L197" s="82"/>
      <c r="M197" s="82"/>
      <c r="N197" s="82"/>
      <c r="O197" s="82"/>
      <c r="P197" s="82"/>
      <c r="Q197" s="82"/>
      <c r="R197" s="82"/>
      <c r="S197" s="82"/>
      <c r="T197" s="82"/>
      <c r="U197" s="82"/>
      <c r="V197" s="82"/>
      <c r="W197" s="82"/>
      <c r="X197" s="82"/>
      <c r="Y197" s="82"/>
      <c r="Z197" s="82"/>
      <c r="AA197" s="82"/>
      <c r="AB197" s="82"/>
      <c r="AC197" s="82"/>
      <c r="AD197" s="82"/>
      <c r="AE197" s="82"/>
      <c r="AF197" s="82"/>
      <c r="AG197" s="82"/>
      <c r="AH197" s="82"/>
      <c r="AI197" s="82"/>
      <c r="AJ197" s="82"/>
      <c r="AK197" s="82"/>
      <c r="AL197" s="82"/>
      <c r="AM197" s="82"/>
      <c r="AN197" s="82"/>
      <c r="AO197" s="82"/>
      <c r="AP197" s="82"/>
      <c r="AQ197" s="82"/>
      <c r="AR197" s="82"/>
      <c r="AS197" s="82"/>
      <c r="AT197" s="82"/>
      <c r="AU197" s="82"/>
      <c r="AV197" s="82"/>
      <c r="AW197" s="82"/>
      <c r="AX197" s="82"/>
      <c r="AY197" s="82"/>
      <c r="AZ197" s="82"/>
      <c r="BA197" s="82"/>
      <c r="BB197" s="82"/>
      <c r="BC197" s="82"/>
      <c r="BD197" s="82"/>
      <c r="BE197" s="82"/>
      <c r="BF197" s="82"/>
      <c r="BG197" s="82"/>
      <c r="BH197" s="82"/>
      <c r="BI197" s="82"/>
      <c r="BJ197" s="82"/>
      <c r="BK197" s="82"/>
      <c r="BL197" s="82"/>
      <c r="BM197" s="82"/>
      <c r="BN197" s="82"/>
      <c r="BO197" s="82"/>
      <c r="BP197" s="82"/>
      <c r="BQ197" s="82"/>
      <c r="BR197" s="82"/>
      <c r="BS197" s="82"/>
      <c r="BT197" s="82"/>
      <c r="BU197" s="82"/>
      <c r="BV197" s="82"/>
      <c r="BW197" s="82"/>
      <c r="BX197" s="82"/>
      <c r="BY197" s="82"/>
    </row>
    <row r="198" spans="1:77" x14ac:dyDescent="0.2">
      <c r="A198" s="82"/>
      <c r="B198" s="82"/>
      <c r="C198" s="82"/>
      <c r="D198" s="82"/>
      <c r="E198" s="82"/>
      <c r="F198" s="82"/>
      <c r="G198" s="82"/>
      <c r="H198" s="82"/>
      <c r="I198" s="82"/>
      <c r="J198" s="82"/>
      <c r="K198" s="82"/>
      <c r="L198" s="82"/>
      <c r="M198" s="82"/>
      <c r="N198" s="82"/>
      <c r="O198" s="82"/>
      <c r="P198" s="82"/>
      <c r="Q198" s="82"/>
      <c r="R198" s="82"/>
      <c r="S198" s="82"/>
      <c r="T198" s="82"/>
      <c r="U198" s="82"/>
      <c r="V198" s="82"/>
      <c r="W198" s="82"/>
      <c r="X198" s="82"/>
      <c r="Y198" s="82"/>
      <c r="Z198" s="82"/>
      <c r="AA198" s="82"/>
      <c r="AB198" s="82"/>
      <c r="AC198" s="82"/>
      <c r="AD198" s="82"/>
      <c r="AE198" s="82"/>
      <c r="AF198" s="82"/>
      <c r="AG198" s="82"/>
      <c r="AH198" s="82"/>
      <c r="AI198" s="82"/>
      <c r="AJ198" s="82"/>
      <c r="AK198" s="82"/>
      <c r="AL198" s="82"/>
      <c r="AM198" s="82"/>
      <c r="AN198" s="82"/>
      <c r="AO198" s="82"/>
      <c r="AP198" s="82"/>
      <c r="AQ198" s="82"/>
      <c r="AR198" s="82"/>
      <c r="AS198" s="82"/>
      <c r="AT198" s="82"/>
      <c r="AU198" s="82"/>
      <c r="AV198" s="82"/>
      <c r="AW198" s="82"/>
      <c r="AX198" s="82"/>
      <c r="AY198" s="82"/>
      <c r="AZ198" s="82"/>
      <c r="BA198" s="82"/>
      <c r="BB198" s="82"/>
      <c r="BC198" s="82"/>
      <c r="BD198" s="82"/>
      <c r="BE198" s="82"/>
      <c r="BF198" s="82"/>
      <c r="BG198" s="82"/>
      <c r="BH198" s="82"/>
      <c r="BI198" s="82"/>
      <c r="BJ198" s="82"/>
      <c r="BK198" s="82"/>
      <c r="BL198" s="82"/>
      <c r="BM198" s="82"/>
      <c r="BN198" s="82"/>
      <c r="BO198" s="82"/>
      <c r="BP198" s="82"/>
      <c r="BQ198" s="82"/>
      <c r="BR198" s="82"/>
      <c r="BS198" s="82"/>
      <c r="BT198" s="82"/>
      <c r="BU198" s="82"/>
      <c r="BV198" s="82"/>
      <c r="BW198" s="82"/>
      <c r="BX198" s="82"/>
      <c r="BY198" s="82"/>
    </row>
    <row r="199" spans="1:77" x14ac:dyDescent="0.2">
      <c r="A199" s="82"/>
      <c r="B199" s="82"/>
      <c r="C199" s="82"/>
      <c r="D199" s="82"/>
      <c r="E199" s="82"/>
      <c r="F199" s="82"/>
      <c r="G199" s="82"/>
      <c r="H199" s="82"/>
      <c r="I199" s="82"/>
      <c r="J199" s="82"/>
      <c r="K199" s="82"/>
      <c r="L199" s="82"/>
      <c r="M199" s="82"/>
      <c r="N199" s="82"/>
      <c r="O199" s="82"/>
      <c r="P199" s="82"/>
      <c r="Q199" s="82"/>
      <c r="R199" s="82"/>
      <c r="S199" s="82"/>
      <c r="T199" s="82"/>
      <c r="U199" s="82"/>
      <c r="V199" s="82"/>
      <c r="W199" s="82"/>
      <c r="X199" s="82"/>
      <c r="Y199" s="82"/>
      <c r="Z199" s="82"/>
      <c r="AA199" s="82"/>
      <c r="AB199" s="82"/>
      <c r="AC199" s="82"/>
      <c r="AD199" s="82"/>
      <c r="AE199" s="82"/>
      <c r="AF199" s="82"/>
      <c r="AG199" s="82"/>
      <c r="AH199" s="82"/>
      <c r="AI199" s="82"/>
      <c r="AJ199" s="82"/>
      <c r="AK199" s="82"/>
      <c r="AL199" s="82"/>
      <c r="AM199" s="82"/>
      <c r="AN199" s="82"/>
      <c r="AO199" s="82"/>
      <c r="AP199" s="82"/>
      <c r="AQ199" s="82"/>
      <c r="AR199" s="82"/>
      <c r="AS199" s="82"/>
      <c r="AT199" s="82"/>
      <c r="AU199" s="82"/>
      <c r="AV199" s="82"/>
      <c r="AW199" s="82"/>
      <c r="AX199" s="82"/>
      <c r="AY199" s="82"/>
      <c r="AZ199" s="82"/>
      <c r="BA199" s="82"/>
      <c r="BB199" s="82"/>
      <c r="BC199" s="82"/>
      <c r="BD199" s="82"/>
      <c r="BE199" s="82"/>
      <c r="BF199" s="82"/>
      <c r="BG199" s="82"/>
      <c r="BH199" s="82"/>
      <c r="BI199" s="82"/>
      <c r="BJ199" s="82"/>
      <c r="BK199" s="82"/>
      <c r="BL199" s="82"/>
      <c r="BM199" s="82"/>
      <c r="BN199" s="82"/>
      <c r="BO199" s="82"/>
      <c r="BP199" s="82"/>
      <c r="BQ199" s="82"/>
      <c r="BR199" s="82"/>
      <c r="BS199" s="82"/>
      <c r="BT199" s="82"/>
      <c r="BU199" s="82"/>
      <c r="BV199" s="82"/>
      <c r="BW199" s="82"/>
      <c r="BX199" s="82"/>
      <c r="BY199" s="82"/>
    </row>
    <row r="200" spans="1:77" x14ac:dyDescent="0.2">
      <c r="A200" s="82"/>
      <c r="B200" s="82"/>
      <c r="C200" s="82"/>
      <c r="D200" s="82"/>
      <c r="E200" s="82"/>
      <c r="F200" s="82"/>
      <c r="G200" s="82"/>
      <c r="H200" s="82"/>
      <c r="I200" s="82"/>
      <c r="J200" s="82"/>
      <c r="K200" s="82"/>
      <c r="L200" s="82"/>
      <c r="M200" s="82"/>
      <c r="N200" s="82"/>
      <c r="O200" s="82"/>
      <c r="P200" s="82"/>
      <c r="Q200" s="82"/>
      <c r="R200" s="82"/>
      <c r="S200" s="82"/>
      <c r="T200" s="82"/>
      <c r="U200" s="82"/>
      <c r="V200" s="82"/>
      <c r="W200" s="82"/>
      <c r="X200" s="82"/>
      <c r="Y200" s="82"/>
      <c r="Z200" s="82"/>
      <c r="AA200" s="82"/>
      <c r="AB200" s="82"/>
      <c r="AC200" s="82"/>
      <c r="AD200" s="82"/>
      <c r="AE200" s="82"/>
      <c r="AF200" s="82"/>
      <c r="AG200" s="82"/>
      <c r="AH200" s="82"/>
      <c r="AI200" s="82"/>
      <c r="AJ200" s="82"/>
      <c r="AK200" s="82"/>
      <c r="AL200" s="82"/>
      <c r="AM200" s="82"/>
      <c r="AN200" s="82"/>
      <c r="AO200" s="82"/>
      <c r="AP200" s="82"/>
      <c r="AQ200" s="82"/>
      <c r="AR200" s="82"/>
      <c r="AS200" s="82"/>
      <c r="AT200" s="82"/>
      <c r="AU200" s="82"/>
      <c r="AV200" s="82"/>
      <c r="AW200" s="82"/>
      <c r="AX200" s="82"/>
      <c r="AY200" s="82"/>
      <c r="AZ200" s="82"/>
      <c r="BA200" s="82"/>
      <c r="BB200" s="82"/>
      <c r="BC200" s="82"/>
      <c r="BD200" s="82"/>
      <c r="BE200" s="82"/>
      <c r="BF200" s="82"/>
      <c r="BG200" s="82"/>
      <c r="BH200" s="82"/>
      <c r="BI200" s="82"/>
      <c r="BJ200" s="82"/>
      <c r="BK200" s="82"/>
      <c r="BL200" s="82"/>
      <c r="BM200" s="82"/>
      <c r="BN200" s="82"/>
      <c r="BO200" s="82"/>
      <c r="BP200" s="82"/>
      <c r="BQ200" s="82"/>
      <c r="BR200" s="82"/>
      <c r="BS200" s="82"/>
      <c r="BT200" s="82"/>
      <c r="BU200" s="82"/>
      <c r="BV200" s="82"/>
      <c r="BW200" s="82"/>
      <c r="BX200" s="82"/>
      <c r="BY200" s="82"/>
    </row>
    <row r="201" spans="1:77" x14ac:dyDescent="0.2">
      <c r="A201" s="82"/>
      <c r="B201" s="82"/>
      <c r="C201" s="82"/>
      <c r="D201" s="82"/>
      <c r="E201" s="82"/>
      <c r="F201" s="82"/>
      <c r="G201" s="82"/>
      <c r="H201" s="82"/>
      <c r="I201" s="82"/>
      <c r="J201" s="82"/>
      <c r="K201" s="82"/>
      <c r="L201" s="82"/>
      <c r="M201" s="82"/>
      <c r="N201" s="82"/>
      <c r="O201" s="82"/>
      <c r="P201" s="82"/>
      <c r="Q201" s="82"/>
      <c r="R201" s="82"/>
      <c r="S201" s="82"/>
      <c r="T201" s="82"/>
      <c r="U201" s="82"/>
      <c r="V201" s="82"/>
      <c r="W201" s="82"/>
      <c r="X201" s="82"/>
      <c r="Y201" s="82"/>
      <c r="Z201" s="82"/>
      <c r="AA201" s="82"/>
      <c r="AB201" s="82"/>
      <c r="AC201" s="82"/>
      <c r="AD201" s="82"/>
      <c r="AE201" s="82"/>
      <c r="AF201" s="82"/>
      <c r="AG201" s="82"/>
      <c r="AH201" s="82"/>
      <c r="AI201" s="82"/>
      <c r="AJ201" s="82"/>
      <c r="AK201" s="82"/>
      <c r="AL201" s="82"/>
      <c r="AM201" s="82"/>
      <c r="AN201" s="82"/>
      <c r="AO201" s="82"/>
      <c r="AP201" s="82"/>
      <c r="AQ201" s="82"/>
      <c r="AR201" s="82"/>
      <c r="AS201" s="82"/>
      <c r="AT201" s="82"/>
      <c r="AU201" s="82"/>
      <c r="AV201" s="82"/>
      <c r="AW201" s="82"/>
      <c r="AX201" s="82"/>
      <c r="AY201" s="82"/>
      <c r="AZ201" s="82"/>
      <c r="BA201" s="82"/>
      <c r="BB201" s="82"/>
      <c r="BC201" s="82"/>
      <c r="BD201" s="82"/>
      <c r="BE201" s="82"/>
      <c r="BF201" s="82"/>
      <c r="BG201" s="82"/>
      <c r="BH201" s="82"/>
      <c r="BI201" s="82"/>
      <c r="BJ201" s="82"/>
      <c r="BK201" s="82"/>
      <c r="BL201" s="82"/>
      <c r="BM201" s="82"/>
      <c r="BN201" s="82"/>
      <c r="BO201" s="82"/>
      <c r="BP201" s="82"/>
      <c r="BQ201" s="82"/>
      <c r="BR201" s="82"/>
      <c r="BS201" s="82"/>
      <c r="BT201" s="82"/>
      <c r="BU201" s="82"/>
      <c r="BV201" s="82"/>
      <c r="BW201" s="82"/>
      <c r="BX201" s="82"/>
      <c r="BY201" s="82"/>
    </row>
    <row r="202" spans="1:77" x14ac:dyDescent="0.2">
      <c r="A202" s="82"/>
      <c r="B202" s="82"/>
      <c r="C202" s="82"/>
      <c r="D202" s="82"/>
      <c r="E202" s="82"/>
      <c r="F202" s="82"/>
      <c r="G202" s="82"/>
      <c r="H202" s="82"/>
      <c r="I202" s="82"/>
      <c r="J202" s="82"/>
      <c r="K202" s="82"/>
      <c r="L202" s="82"/>
      <c r="M202" s="82"/>
      <c r="N202" s="82"/>
      <c r="O202" s="82"/>
      <c r="P202" s="82"/>
      <c r="Q202" s="82"/>
      <c r="R202" s="82"/>
      <c r="S202" s="82"/>
      <c r="T202" s="82"/>
      <c r="U202" s="82"/>
      <c r="V202" s="82"/>
      <c r="W202" s="82"/>
      <c r="X202" s="82"/>
      <c r="Y202" s="82"/>
      <c r="Z202" s="82"/>
      <c r="AA202" s="82"/>
      <c r="AB202" s="82"/>
      <c r="AC202" s="82"/>
      <c r="AD202" s="82"/>
      <c r="AE202" s="82"/>
      <c r="AF202" s="82"/>
      <c r="AG202" s="82"/>
      <c r="AH202" s="82"/>
      <c r="AI202" s="82"/>
      <c r="AJ202" s="82"/>
      <c r="AK202" s="82"/>
      <c r="AL202" s="82"/>
      <c r="AM202" s="82"/>
      <c r="AN202" s="82"/>
      <c r="AO202" s="82"/>
      <c r="AP202" s="82"/>
      <c r="AQ202" s="82"/>
      <c r="AR202" s="82"/>
      <c r="AS202" s="82"/>
      <c r="AT202" s="82"/>
      <c r="AU202" s="82"/>
      <c r="AV202" s="82"/>
      <c r="AW202" s="82"/>
      <c r="AX202" s="82"/>
      <c r="AY202" s="82"/>
      <c r="AZ202" s="82"/>
      <c r="BA202" s="82"/>
      <c r="BB202" s="82"/>
      <c r="BC202" s="82"/>
      <c r="BD202" s="82"/>
      <c r="BE202" s="82"/>
      <c r="BF202" s="82"/>
      <c r="BG202" s="82"/>
      <c r="BH202" s="82"/>
      <c r="BI202" s="82"/>
      <c r="BJ202" s="82"/>
      <c r="BK202" s="82"/>
      <c r="BL202" s="82"/>
      <c r="BM202" s="82"/>
      <c r="BN202" s="82"/>
      <c r="BO202" s="82"/>
      <c r="BP202" s="82"/>
      <c r="BQ202" s="82"/>
      <c r="BR202" s="82"/>
      <c r="BS202" s="82"/>
      <c r="BT202" s="82"/>
      <c r="BU202" s="82"/>
      <c r="BV202" s="82"/>
      <c r="BW202" s="82"/>
      <c r="BX202" s="82"/>
      <c r="BY202" s="82"/>
    </row>
    <row r="203" spans="1:77" x14ac:dyDescent="0.2">
      <c r="A203" s="82"/>
      <c r="B203" s="82"/>
      <c r="C203" s="82"/>
      <c r="D203" s="82"/>
      <c r="E203" s="82"/>
      <c r="F203" s="82"/>
      <c r="G203" s="82"/>
      <c r="H203" s="82"/>
      <c r="I203" s="82"/>
      <c r="J203" s="82"/>
      <c r="K203" s="82"/>
      <c r="L203" s="82"/>
      <c r="M203" s="82"/>
      <c r="N203" s="82"/>
      <c r="O203" s="82"/>
      <c r="P203" s="82"/>
      <c r="Q203" s="82"/>
      <c r="R203" s="82"/>
      <c r="S203" s="82"/>
      <c r="T203" s="82"/>
      <c r="U203" s="82"/>
      <c r="V203" s="82"/>
      <c r="W203" s="82"/>
      <c r="X203" s="82"/>
      <c r="Y203" s="82"/>
      <c r="Z203" s="82"/>
      <c r="AA203" s="82"/>
      <c r="AB203" s="82"/>
      <c r="AC203" s="82"/>
      <c r="AD203" s="82"/>
      <c r="AE203" s="82"/>
      <c r="AF203" s="82"/>
      <c r="AG203" s="82"/>
      <c r="AH203" s="82"/>
      <c r="AI203" s="82"/>
      <c r="AJ203" s="82"/>
      <c r="AK203" s="82"/>
      <c r="AL203" s="82"/>
      <c r="AM203" s="82"/>
      <c r="AN203" s="82"/>
      <c r="AO203" s="82"/>
      <c r="AP203" s="82"/>
      <c r="AQ203" s="82"/>
      <c r="AR203" s="82"/>
      <c r="AS203" s="82"/>
      <c r="AT203" s="82"/>
      <c r="AU203" s="82"/>
      <c r="AV203" s="82"/>
      <c r="AW203" s="82"/>
      <c r="AX203" s="82"/>
      <c r="AY203" s="82"/>
      <c r="AZ203" s="82"/>
      <c r="BA203" s="82"/>
      <c r="BB203" s="82"/>
      <c r="BC203" s="82"/>
      <c r="BD203" s="82"/>
      <c r="BE203" s="82"/>
      <c r="BF203" s="82"/>
      <c r="BG203" s="82"/>
      <c r="BH203" s="82"/>
      <c r="BI203" s="82"/>
      <c r="BJ203" s="82"/>
      <c r="BK203" s="82"/>
      <c r="BL203" s="82"/>
      <c r="BM203" s="82"/>
      <c r="BN203" s="82"/>
      <c r="BO203" s="82"/>
      <c r="BP203" s="82"/>
      <c r="BQ203" s="82"/>
      <c r="BR203" s="82"/>
      <c r="BS203" s="82"/>
      <c r="BT203" s="82"/>
      <c r="BU203" s="82"/>
      <c r="BV203" s="82"/>
      <c r="BW203" s="82"/>
      <c r="BX203" s="82"/>
      <c r="BY203" s="82"/>
    </row>
    <row r="204" spans="1:77" x14ac:dyDescent="0.2">
      <c r="A204" s="82"/>
      <c r="B204" s="82"/>
      <c r="C204" s="82"/>
      <c r="D204" s="82"/>
      <c r="E204" s="82"/>
      <c r="F204" s="82"/>
      <c r="G204" s="82"/>
      <c r="H204" s="82"/>
      <c r="I204" s="82"/>
      <c r="J204" s="82"/>
      <c r="K204" s="82"/>
      <c r="L204" s="82"/>
      <c r="M204" s="82"/>
      <c r="N204" s="82"/>
      <c r="O204" s="82"/>
      <c r="P204" s="82"/>
      <c r="Q204" s="82"/>
      <c r="R204" s="82"/>
      <c r="S204" s="82"/>
      <c r="T204" s="82"/>
      <c r="U204" s="82"/>
      <c r="V204" s="82"/>
      <c r="W204" s="82"/>
      <c r="X204" s="82"/>
      <c r="Y204" s="82"/>
      <c r="Z204" s="82"/>
      <c r="AA204" s="82"/>
      <c r="AB204" s="82"/>
      <c r="AC204" s="82"/>
      <c r="AD204" s="82"/>
      <c r="AE204" s="82"/>
      <c r="AF204" s="82"/>
      <c r="AG204" s="82"/>
      <c r="AH204" s="82"/>
      <c r="AI204" s="82"/>
      <c r="AJ204" s="82"/>
      <c r="AK204" s="82"/>
      <c r="AL204" s="82"/>
      <c r="AM204" s="82"/>
      <c r="AN204" s="82"/>
      <c r="AO204" s="82"/>
      <c r="AP204" s="82"/>
      <c r="AQ204" s="82"/>
      <c r="AR204" s="82"/>
      <c r="AS204" s="82"/>
      <c r="AT204" s="82"/>
      <c r="AU204" s="82"/>
      <c r="AV204" s="82"/>
      <c r="AW204" s="82"/>
      <c r="AX204" s="82"/>
      <c r="AY204" s="82"/>
      <c r="AZ204" s="82"/>
      <c r="BA204" s="82"/>
      <c r="BB204" s="82"/>
      <c r="BC204" s="82"/>
      <c r="BD204" s="82"/>
      <c r="BE204" s="82"/>
      <c r="BF204" s="82"/>
      <c r="BG204" s="82"/>
      <c r="BH204" s="82"/>
      <c r="BI204" s="82"/>
      <c r="BJ204" s="82"/>
      <c r="BK204" s="82"/>
      <c r="BL204" s="82"/>
      <c r="BM204" s="82"/>
      <c r="BN204" s="82"/>
      <c r="BO204" s="82"/>
      <c r="BP204" s="82"/>
      <c r="BQ204" s="82"/>
      <c r="BR204" s="82"/>
      <c r="BS204" s="82"/>
      <c r="BT204" s="82"/>
      <c r="BU204" s="82"/>
      <c r="BV204" s="82"/>
      <c r="BW204" s="82"/>
      <c r="BX204" s="82"/>
      <c r="BY204" s="82"/>
    </row>
    <row r="205" spans="1:77" x14ac:dyDescent="0.2">
      <c r="A205" s="82"/>
      <c r="B205" s="82"/>
      <c r="C205" s="82"/>
      <c r="D205" s="82"/>
      <c r="E205" s="82"/>
      <c r="F205" s="82"/>
      <c r="G205" s="82"/>
      <c r="H205" s="82"/>
      <c r="I205" s="82"/>
      <c r="J205" s="82"/>
      <c r="K205" s="82"/>
      <c r="L205" s="82"/>
      <c r="M205" s="82"/>
      <c r="N205" s="82"/>
      <c r="O205" s="82"/>
      <c r="P205" s="82"/>
      <c r="Q205" s="82"/>
      <c r="R205" s="82"/>
      <c r="S205" s="82"/>
      <c r="T205" s="82"/>
      <c r="U205" s="82"/>
      <c r="V205" s="82"/>
      <c r="W205" s="82"/>
      <c r="X205" s="82"/>
      <c r="Y205" s="82"/>
      <c r="Z205" s="82"/>
      <c r="AA205" s="82"/>
      <c r="AB205" s="82"/>
      <c r="AC205" s="82"/>
      <c r="AD205" s="82"/>
      <c r="AE205" s="82"/>
      <c r="AF205" s="82"/>
      <c r="AG205" s="82"/>
      <c r="AH205" s="82"/>
      <c r="AI205" s="82"/>
      <c r="AJ205" s="82"/>
      <c r="AK205" s="82"/>
      <c r="AL205" s="82"/>
      <c r="AM205" s="82"/>
      <c r="AN205" s="82"/>
      <c r="AO205" s="82"/>
      <c r="AP205" s="82"/>
      <c r="AQ205" s="82"/>
      <c r="AR205" s="82"/>
      <c r="AS205" s="82"/>
      <c r="AT205" s="82"/>
      <c r="AU205" s="82"/>
      <c r="AV205" s="82"/>
      <c r="AW205" s="82"/>
      <c r="AX205" s="82"/>
      <c r="AY205" s="82"/>
      <c r="AZ205" s="82"/>
      <c r="BA205" s="82"/>
      <c r="BB205" s="82"/>
      <c r="BC205" s="82"/>
      <c r="BD205" s="82"/>
      <c r="BE205" s="82"/>
      <c r="BF205" s="82"/>
      <c r="BG205" s="82"/>
      <c r="BH205" s="82"/>
      <c r="BI205" s="82"/>
      <c r="BJ205" s="82"/>
      <c r="BK205" s="82"/>
      <c r="BL205" s="82"/>
      <c r="BM205" s="82"/>
      <c r="BN205" s="82"/>
      <c r="BO205" s="82"/>
      <c r="BP205" s="82"/>
      <c r="BQ205" s="82"/>
      <c r="BR205" s="82"/>
      <c r="BS205" s="82"/>
      <c r="BT205" s="82"/>
      <c r="BU205" s="82"/>
      <c r="BV205" s="82"/>
      <c r="BW205" s="82"/>
      <c r="BX205" s="82"/>
      <c r="BY205" s="82"/>
    </row>
    <row r="206" spans="1:77" x14ac:dyDescent="0.2">
      <c r="A206" s="82"/>
      <c r="B206" s="82"/>
      <c r="C206" s="82"/>
      <c r="D206" s="82"/>
      <c r="E206" s="82"/>
      <c r="F206" s="82"/>
      <c r="G206" s="82"/>
      <c r="H206" s="82"/>
      <c r="I206" s="82"/>
      <c r="J206" s="82"/>
      <c r="K206" s="82"/>
      <c r="L206" s="82"/>
      <c r="M206" s="82"/>
      <c r="N206" s="82"/>
      <c r="O206" s="82"/>
      <c r="P206" s="82"/>
      <c r="Q206" s="82"/>
      <c r="R206" s="82"/>
      <c r="S206" s="82"/>
      <c r="T206" s="82"/>
      <c r="U206" s="82"/>
      <c r="V206" s="82"/>
      <c r="W206" s="82"/>
      <c r="X206" s="82"/>
      <c r="Y206" s="82"/>
      <c r="Z206" s="82"/>
      <c r="AA206" s="82"/>
      <c r="AB206" s="82"/>
      <c r="AC206" s="82"/>
      <c r="AD206" s="82"/>
      <c r="AE206" s="82"/>
      <c r="AF206" s="82"/>
      <c r="AG206" s="82"/>
      <c r="AH206" s="82"/>
      <c r="AI206" s="82"/>
      <c r="AJ206" s="82"/>
      <c r="AK206" s="82"/>
      <c r="AL206" s="82"/>
      <c r="AM206" s="82"/>
      <c r="AN206" s="82"/>
      <c r="AO206" s="82"/>
      <c r="AP206" s="82"/>
      <c r="AQ206" s="82"/>
      <c r="AR206" s="82"/>
      <c r="AS206" s="82"/>
      <c r="AT206" s="82"/>
      <c r="AU206" s="82"/>
      <c r="AV206" s="82"/>
      <c r="AW206" s="82"/>
      <c r="AX206" s="82"/>
      <c r="AY206" s="82"/>
      <c r="AZ206" s="82"/>
      <c r="BA206" s="82"/>
      <c r="BB206" s="82"/>
      <c r="BC206" s="82"/>
      <c r="BD206" s="82"/>
      <c r="BE206" s="82"/>
      <c r="BF206" s="82"/>
      <c r="BG206" s="82"/>
      <c r="BH206" s="82"/>
      <c r="BI206" s="82"/>
      <c r="BJ206" s="82"/>
      <c r="BK206" s="82"/>
      <c r="BL206" s="82"/>
      <c r="BM206" s="82"/>
      <c r="BN206" s="82"/>
      <c r="BO206" s="82"/>
      <c r="BP206" s="82"/>
      <c r="BQ206" s="82"/>
      <c r="BR206" s="82"/>
      <c r="BS206" s="82"/>
      <c r="BT206" s="82"/>
      <c r="BU206" s="82"/>
      <c r="BV206" s="82"/>
      <c r="BW206" s="82"/>
      <c r="BX206" s="82"/>
      <c r="BY206" s="82"/>
    </row>
    <row r="207" spans="1:77" x14ac:dyDescent="0.2">
      <c r="A207" s="82"/>
      <c r="B207" s="82"/>
      <c r="C207" s="82"/>
      <c r="D207" s="82"/>
      <c r="E207" s="82"/>
      <c r="F207" s="82"/>
      <c r="G207" s="82"/>
      <c r="H207" s="82"/>
      <c r="I207" s="82"/>
      <c r="J207" s="82"/>
      <c r="K207" s="82"/>
      <c r="L207" s="82"/>
      <c r="M207" s="82"/>
      <c r="N207" s="82"/>
      <c r="O207" s="82"/>
      <c r="P207" s="82"/>
      <c r="Q207" s="82"/>
      <c r="R207" s="82"/>
      <c r="S207" s="82"/>
      <c r="T207" s="82"/>
      <c r="U207" s="82"/>
      <c r="V207" s="82"/>
      <c r="W207" s="82"/>
      <c r="X207" s="82"/>
      <c r="Y207" s="82"/>
      <c r="Z207" s="82"/>
      <c r="AA207" s="82"/>
      <c r="AB207" s="82"/>
      <c r="AC207" s="82"/>
      <c r="AD207" s="82"/>
      <c r="AE207" s="82"/>
      <c r="AF207" s="82"/>
      <c r="AG207" s="82"/>
      <c r="AH207" s="82"/>
      <c r="AI207" s="82"/>
      <c r="AJ207" s="82"/>
      <c r="AK207" s="82"/>
      <c r="AL207" s="82"/>
      <c r="AM207" s="82"/>
      <c r="AN207" s="82"/>
      <c r="AO207" s="82"/>
      <c r="AP207" s="82"/>
      <c r="AQ207" s="82"/>
      <c r="AR207" s="82"/>
      <c r="AS207" s="82"/>
      <c r="AT207" s="82"/>
      <c r="AU207" s="82"/>
      <c r="AV207" s="82"/>
      <c r="AW207" s="82"/>
      <c r="AX207" s="82"/>
      <c r="AY207" s="82"/>
      <c r="AZ207" s="82"/>
      <c r="BA207" s="82"/>
      <c r="BB207" s="82"/>
      <c r="BC207" s="82"/>
      <c r="BD207" s="82"/>
      <c r="BE207" s="82"/>
      <c r="BF207" s="82"/>
      <c r="BG207" s="82"/>
      <c r="BH207" s="82"/>
      <c r="BI207" s="82"/>
      <c r="BJ207" s="82"/>
      <c r="BK207" s="82"/>
      <c r="BL207" s="82"/>
      <c r="BM207" s="82"/>
      <c r="BN207" s="82"/>
      <c r="BO207" s="82"/>
      <c r="BP207" s="82"/>
      <c r="BQ207" s="82"/>
      <c r="BR207" s="82"/>
      <c r="BS207" s="82"/>
      <c r="BT207" s="82"/>
      <c r="BU207" s="82"/>
      <c r="BV207" s="82"/>
      <c r="BW207" s="82"/>
      <c r="BX207" s="82"/>
      <c r="BY207" s="82"/>
    </row>
    <row r="208" spans="1:77" x14ac:dyDescent="0.2">
      <c r="A208" s="82"/>
      <c r="B208" s="82"/>
      <c r="C208" s="82"/>
      <c r="D208" s="82"/>
      <c r="E208" s="82"/>
      <c r="F208" s="82"/>
      <c r="G208" s="82"/>
      <c r="H208" s="82"/>
      <c r="I208" s="82"/>
      <c r="J208" s="82"/>
      <c r="K208" s="82"/>
      <c r="L208" s="82"/>
      <c r="M208" s="82"/>
      <c r="N208" s="82"/>
      <c r="O208" s="82"/>
      <c r="P208" s="82"/>
      <c r="Q208" s="82"/>
      <c r="R208" s="82"/>
      <c r="S208" s="82"/>
      <c r="T208" s="82"/>
      <c r="U208" s="82"/>
      <c r="V208" s="82"/>
      <c r="W208" s="82"/>
      <c r="X208" s="82"/>
      <c r="Y208" s="82"/>
      <c r="Z208" s="82"/>
      <c r="AA208" s="82"/>
      <c r="AB208" s="82"/>
      <c r="AC208" s="82"/>
      <c r="AD208" s="82"/>
      <c r="AE208" s="82"/>
      <c r="AF208" s="82"/>
      <c r="AG208" s="82"/>
      <c r="AH208" s="82"/>
      <c r="AI208" s="82"/>
      <c r="AJ208" s="82"/>
      <c r="AK208" s="82"/>
      <c r="AL208" s="82"/>
      <c r="AM208" s="82"/>
      <c r="AN208" s="82"/>
      <c r="AO208" s="82"/>
      <c r="AP208" s="82"/>
      <c r="AQ208" s="82"/>
      <c r="AR208" s="82"/>
      <c r="AS208" s="82"/>
      <c r="AT208" s="82"/>
      <c r="AU208" s="82"/>
      <c r="AV208" s="82"/>
      <c r="AW208" s="82"/>
      <c r="AX208" s="82"/>
      <c r="AY208" s="82"/>
      <c r="AZ208" s="82"/>
      <c r="BA208" s="82"/>
      <c r="BB208" s="82"/>
      <c r="BC208" s="82"/>
      <c r="BD208" s="82"/>
      <c r="BE208" s="82"/>
      <c r="BF208" s="82"/>
      <c r="BG208" s="82"/>
      <c r="BH208" s="82"/>
      <c r="BI208" s="82"/>
      <c r="BJ208" s="82"/>
      <c r="BK208" s="82"/>
      <c r="BL208" s="82"/>
      <c r="BM208" s="82"/>
      <c r="BN208" s="82"/>
      <c r="BO208" s="82"/>
      <c r="BP208" s="82"/>
      <c r="BQ208" s="82"/>
      <c r="BR208" s="82"/>
      <c r="BS208" s="82"/>
      <c r="BT208" s="82"/>
      <c r="BU208" s="82"/>
      <c r="BV208" s="82"/>
      <c r="BW208" s="82"/>
      <c r="BX208" s="82"/>
      <c r="BY208" s="82"/>
    </row>
    <row r="209" spans="1:77" x14ac:dyDescent="0.2">
      <c r="A209" s="82"/>
      <c r="B209" s="82"/>
      <c r="C209" s="82"/>
      <c r="D209" s="82"/>
      <c r="E209" s="82"/>
      <c r="F209" s="82"/>
      <c r="G209" s="82"/>
      <c r="H209" s="82"/>
      <c r="I209" s="82"/>
      <c r="J209" s="82"/>
      <c r="K209" s="82"/>
      <c r="L209" s="82"/>
      <c r="M209" s="82"/>
      <c r="N209" s="82"/>
      <c r="O209" s="82"/>
      <c r="P209" s="82"/>
      <c r="Q209" s="82"/>
      <c r="R209" s="82"/>
      <c r="S209" s="82"/>
      <c r="T209" s="82"/>
      <c r="U209" s="82"/>
      <c r="V209" s="82"/>
      <c r="W209" s="82"/>
      <c r="X209" s="82"/>
      <c r="Y209" s="82"/>
      <c r="Z209" s="82"/>
      <c r="AA209" s="82"/>
      <c r="AB209" s="82"/>
      <c r="AC209" s="82"/>
      <c r="AD209" s="82"/>
      <c r="AE209" s="82"/>
      <c r="AF209" s="82"/>
      <c r="AG209" s="82"/>
      <c r="AH209" s="82"/>
      <c r="AI209" s="82"/>
      <c r="AJ209" s="82"/>
      <c r="AK209" s="82"/>
      <c r="AL209" s="82"/>
      <c r="AM209" s="82"/>
      <c r="AN209" s="82"/>
      <c r="AO209" s="82"/>
      <c r="AP209" s="82"/>
      <c r="AQ209" s="82"/>
      <c r="AR209" s="82"/>
      <c r="AS209" s="82"/>
      <c r="AT209" s="82"/>
      <c r="AU209" s="82"/>
      <c r="AV209" s="82"/>
      <c r="AW209" s="82"/>
      <c r="AX209" s="82"/>
      <c r="AY209" s="82"/>
      <c r="AZ209" s="82"/>
      <c r="BA209" s="82"/>
      <c r="BB209" s="82"/>
      <c r="BC209" s="82"/>
      <c r="BD209" s="82"/>
      <c r="BE209" s="82"/>
      <c r="BF209" s="82"/>
      <c r="BG209" s="82"/>
      <c r="BH209" s="82"/>
      <c r="BI209" s="82"/>
      <c r="BJ209" s="82"/>
      <c r="BK209" s="82"/>
      <c r="BL209" s="82"/>
      <c r="BM209" s="82"/>
      <c r="BN209" s="82"/>
      <c r="BO209" s="82"/>
      <c r="BP209" s="82"/>
      <c r="BQ209" s="82"/>
      <c r="BR209" s="82"/>
      <c r="BS209" s="82"/>
      <c r="BT209" s="82"/>
      <c r="BU209" s="82"/>
      <c r="BV209" s="82"/>
      <c r="BW209" s="82"/>
      <c r="BX209" s="82"/>
      <c r="BY209" s="82"/>
    </row>
    <row r="210" spans="1:77" x14ac:dyDescent="0.2">
      <c r="A210" s="82"/>
      <c r="B210" s="82"/>
      <c r="C210" s="82"/>
      <c r="D210" s="82"/>
      <c r="E210" s="82"/>
      <c r="F210" s="82"/>
      <c r="G210" s="82"/>
      <c r="H210" s="82"/>
      <c r="I210" s="82"/>
      <c r="J210" s="82"/>
      <c r="K210" s="82"/>
      <c r="L210" s="82"/>
      <c r="M210" s="82"/>
      <c r="N210" s="82"/>
      <c r="O210" s="82"/>
      <c r="P210" s="82"/>
      <c r="Q210" s="82"/>
      <c r="R210" s="82"/>
      <c r="S210" s="82"/>
      <c r="T210" s="82"/>
      <c r="U210" s="82"/>
      <c r="V210" s="82"/>
      <c r="W210" s="82"/>
      <c r="X210" s="82"/>
      <c r="Y210" s="82"/>
      <c r="Z210" s="82"/>
      <c r="AA210" s="82"/>
      <c r="AB210" s="82"/>
      <c r="AC210" s="82"/>
      <c r="AD210" s="82"/>
      <c r="AE210" s="82"/>
      <c r="AF210" s="82"/>
      <c r="AG210" s="82"/>
      <c r="AH210" s="82"/>
      <c r="AI210" s="82"/>
      <c r="AJ210" s="82"/>
      <c r="AK210" s="82"/>
      <c r="AL210" s="82"/>
      <c r="AM210" s="82"/>
      <c r="AN210" s="82"/>
      <c r="AO210" s="82"/>
      <c r="AP210" s="82"/>
      <c r="AQ210" s="82"/>
      <c r="AR210" s="82"/>
      <c r="AS210" s="82"/>
      <c r="AT210" s="82"/>
      <c r="AU210" s="82"/>
      <c r="AV210" s="82"/>
      <c r="AW210" s="82"/>
      <c r="AX210" s="82"/>
      <c r="AY210" s="82"/>
      <c r="AZ210" s="82"/>
      <c r="BA210" s="82"/>
      <c r="BB210" s="82"/>
      <c r="BC210" s="82"/>
      <c r="BD210" s="82"/>
      <c r="BE210" s="82"/>
      <c r="BF210" s="82"/>
      <c r="BG210" s="82"/>
      <c r="BH210" s="82"/>
      <c r="BI210" s="82"/>
      <c r="BJ210" s="82"/>
      <c r="BK210" s="82"/>
      <c r="BL210" s="82"/>
      <c r="BM210" s="82"/>
      <c r="BN210" s="82"/>
      <c r="BO210" s="82"/>
      <c r="BP210" s="82"/>
      <c r="BQ210" s="82"/>
      <c r="BR210" s="82"/>
      <c r="BS210" s="82"/>
      <c r="BT210" s="82"/>
      <c r="BU210" s="82"/>
      <c r="BV210" s="82"/>
      <c r="BW210" s="82"/>
      <c r="BX210" s="82"/>
      <c r="BY210" s="82"/>
    </row>
    <row r="211" spans="1:77" x14ac:dyDescent="0.2">
      <c r="A211" s="82"/>
      <c r="B211" s="82"/>
      <c r="C211" s="82"/>
      <c r="D211" s="82"/>
      <c r="E211" s="82"/>
      <c r="F211" s="82"/>
      <c r="G211" s="82"/>
      <c r="H211" s="82"/>
      <c r="I211" s="82"/>
      <c r="J211" s="82"/>
      <c r="K211" s="82"/>
      <c r="L211" s="82"/>
      <c r="M211" s="82"/>
      <c r="N211" s="82"/>
      <c r="O211" s="82"/>
      <c r="P211" s="82"/>
      <c r="Q211" s="82"/>
      <c r="R211" s="82"/>
      <c r="S211" s="82"/>
      <c r="T211" s="82"/>
      <c r="U211" s="82"/>
      <c r="V211" s="82"/>
      <c r="W211" s="82"/>
      <c r="X211" s="82"/>
      <c r="Y211" s="82"/>
      <c r="Z211" s="82"/>
      <c r="AA211" s="82"/>
      <c r="AB211" s="82"/>
      <c r="AC211" s="82"/>
      <c r="AD211" s="82"/>
      <c r="AE211" s="82"/>
      <c r="AF211" s="82"/>
      <c r="AG211" s="82"/>
      <c r="AH211" s="82"/>
      <c r="AI211" s="82"/>
      <c r="AJ211" s="82"/>
      <c r="AK211" s="82"/>
      <c r="AL211" s="82"/>
      <c r="AM211" s="82"/>
      <c r="AN211" s="82"/>
      <c r="AO211" s="82"/>
      <c r="AP211" s="82"/>
      <c r="AQ211" s="82"/>
      <c r="AR211" s="82"/>
      <c r="AS211" s="82"/>
      <c r="AT211" s="82"/>
      <c r="AU211" s="82"/>
      <c r="AV211" s="82"/>
      <c r="AW211" s="82"/>
      <c r="AX211" s="82"/>
      <c r="AY211" s="82"/>
      <c r="AZ211" s="82"/>
      <c r="BA211" s="82"/>
      <c r="BB211" s="82"/>
      <c r="BC211" s="82"/>
      <c r="BD211" s="82"/>
      <c r="BE211" s="82"/>
      <c r="BF211" s="82"/>
      <c r="BG211" s="82"/>
      <c r="BH211" s="82"/>
      <c r="BI211" s="82"/>
      <c r="BJ211" s="82"/>
      <c r="BK211" s="82"/>
      <c r="BL211" s="82"/>
      <c r="BM211" s="82"/>
      <c r="BN211" s="82"/>
      <c r="BO211" s="82"/>
      <c r="BP211" s="82"/>
      <c r="BQ211" s="82"/>
      <c r="BR211" s="82"/>
      <c r="BS211" s="82"/>
      <c r="BT211" s="82"/>
      <c r="BU211" s="82"/>
      <c r="BV211" s="82"/>
      <c r="BW211" s="82"/>
      <c r="BX211" s="82"/>
      <c r="BY211" s="82"/>
    </row>
    <row r="212" spans="1:77" x14ac:dyDescent="0.2">
      <c r="A212" s="82"/>
      <c r="B212" s="82"/>
      <c r="C212" s="82"/>
      <c r="D212" s="82"/>
      <c r="E212" s="82"/>
      <c r="F212" s="82"/>
      <c r="G212" s="82"/>
      <c r="H212" s="82"/>
      <c r="I212" s="82"/>
      <c r="J212" s="82"/>
      <c r="K212" s="82"/>
      <c r="L212" s="82"/>
      <c r="M212" s="82"/>
      <c r="N212" s="82"/>
      <c r="O212" s="82"/>
      <c r="P212" s="82"/>
      <c r="Q212" s="82"/>
      <c r="R212" s="82"/>
      <c r="S212" s="82"/>
      <c r="T212" s="82"/>
      <c r="U212" s="82"/>
      <c r="V212" s="82"/>
      <c r="W212" s="82"/>
      <c r="X212" s="82"/>
      <c r="Y212" s="82"/>
      <c r="Z212" s="82"/>
      <c r="AA212" s="82"/>
      <c r="AB212" s="82"/>
      <c r="AC212" s="82"/>
      <c r="AD212" s="82"/>
      <c r="AE212" s="82"/>
      <c r="AF212" s="82"/>
      <c r="AG212" s="82"/>
      <c r="AH212" s="82"/>
      <c r="AI212" s="82"/>
      <c r="AJ212" s="82"/>
      <c r="AK212" s="82"/>
      <c r="AL212" s="82"/>
      <c r="AM212" s="82"/>
      <c r="AN212" s="82"/>
      <c r="AO212" s="82"/>
      <c r="AP212" s="82"/>
      <c r="AQ212" s="82"/>
      <c r="AR212" s="82"/>
      <c r="AS212" s="82"/>
      <c r="AT212" s="82"/>
      <c r="AU212" s="82"/>
      <c r="AV212" s="82"/>
      <c r="AW212" s="82"/>
      <c r="AX212" s="82"/>
      <c r="AY212" s="82"/>
      <c r="AZ212" s="82"/>
      <c r="BA212" s="82"/>
      <c r="BB212" s="82"/>
      <c r="BC212" s="82"/>
      <c r="BD212" s="82"/>
      <c r="BE212" s="82"/>
      <c r="BF212" s="82"/>
      <c r="BG212" s="82"/>
      <c r="BH212" s="82"/>
      <c r="BI212" s="82"/>
      <c r="BJ212" s="82"/>
      <c r="BK212" s="82"/>
      <c r="BL212" s="82"/>
      <c r="BM212" s="82"/>
      <c r="BN212" s="82"/>
      <c r="BO212" s="82"/>
      <c r="BP212" s="82"/>
      <c r="BQ212" s="82"/>
      <c r="BR212" s="82"/>
      <c r="BS212" s="82"/>
      <c r="BT212" s="82"/>
      <c r="BU212" s="82"/>
      <c r="BV212" s="82"/>
      <c r="BW212" s="82"/>
      <c r="BX212" s="82"/>
      <c r="BY212" s="82"/>
    </row>
    <row r="213" spans="1:77" x14ac:dyDescent="0.2">
      <c r="A213" s="82"/>
      <c r="B213" s="82"/>
      <c r="C213" s="82"/>
      <c r="D213" s="82"/>
      <c r="E213" s="82"/>
      <c r="F213" s="82"/>
      <c r="G213" s="82"/>
      <c r="H213" s="82"/>
      <c r="I213" s="82"/>
      <c r="J213" s="82"/>
      <c r="K213" s="82"/>
      <c r="L213" s="82"/>
      <c r="M213" s="82"/>
      <c r="N213" s="82"/>
      <c r="O213" s="82"/>
      <c r="P213" s="82"/>
      <c r="Q213" s="82"/>
      <c r="R213" s="82"/>
      <c r="S213" s="82"/>
      <c r="T213" s="82"/>
      <c r="U213" s="82"/>
      <c r="V213" s="82"/>
      <c r="W213" s="82"/>
      <c r="X213" s="82"/>
      <c r="Y213" s="82"/>
      <c r="Z213" s="82"/>
      <c r="AA213" s="82"/>
      <c r="AB213" s="82"/>
      <c r="AC213" s="82"/>
      <c r="AD213" s="82"/>
      <c r="AE213" s="82"/>
      <c r="AF213" s="82"/>
      <c r="AG213" s="82"/>
      <c r="AH213" s="82"/>
      <c r="AI213" s="82"/>
      <c r="AJ213" s="82"/>
      <c r="AK213" s="82"/>
      <c r="AL213" s="82"/>
      <c r="AM213" s="82"/>
      <c r="AN213" s="82"/>
      <c r="AO213" s="82"/>
      <c r="AP213" s="82"/>
      <c r="AQ213" s="82"/>
      <c r="AR213" s="82"/>
      <c r="AS213" s="82"/>
      <c r="AT213" s="82"/>
      <c r="AU213" s="82"/>
      <c r="AV213" s="82"/>
      <c r="AW213" s="82"/>
      <c r="AX213" s="82"/>
      <c r="AY213" s="82"/>
      <c r="AZ213" s="82"/>
      <c r="BA213" s="82"/>
      <c r="BB213" s="82"/>
      <c r="BC213" s="82"/>
      <c r="BD213" s="82"/>
      <c r="BE213" s="82"/>
      <c r="BF213" s="82"/>
      <c r="BG213" s="82"/>
      <c r="BH213" s="82"/>
      <c r="BI213" s="82"/>
      <c r="BJ213" s="82"/>
      <c r="BK213" s="82"/>
      <c r="BL213" s="82"/>
      <c r="BM213" s="82"/>
      <c r="BN213" s="82"/>
      <c r="BO213" s="82"/>
      <c r="BP213" s="82"/>
      <c r="BQ213" s="82"/>
      <c r="BR213" s="82"/>
      <c r="BS213" s="82"/>
      <c r="BT213" s="82"/>
      <c r="BU213" s="82"/>
      <c r="BV213" s="82"/>
      <c r="BW213" s="82"/>
      <c r="BX213" s="82"/>
      <c r="BY213" s="82"/>
    </row>
    <row r="214" spans="1:77" x14ac:dyDescent="0.2">
      <c r="A214" s="82"/>
      <c r="B214" s="82"/>
      <c r="C214" s="82"/>
      <c r="D214" s="82"/>
      <c r="E214" s="82"/>
      <c r="F214" s="82"/>
      <c r="G214" s="82"/>
      <c r="H214" s="82"/>
      <c r="I214" s="82"/>
      <c r="J214" s="82"/>
      <c r="K214" s="82"/>
      <c r="L214" s="82"/>
      <c r="M214" s="82"/>
      <c r="N214" s="82"/>
      <c r="O214" s="82"/>
      <c r="P214" s="82"/>
      <c r="Q214" s="82"/>
      <c r="R214" s="82"/>
      <c r="S214" s="82"/>
      <c r="T214" s="82"/>
      <c r="U214" s="82"/>
      <c r="V214" s="82"/>
      <c r="W214" s="82"/>
      <c r="X214" s="82"/>
      <c r="Y214" s="82"/>
      <c r="Z214" s="82"/>
      <c r="AA214" s="82"/>
      <c r="AB214" s="82"/>
      <c r="AC214" s="82"/>
      <c r="AD214" s="82"/>
      <c r="AE214" s="82"/>
      <c r="AF214" s="82"/>
      <c r="AG214" s="82"/>
      <c r="AH214" s="82"/>
      <c r="AI214" s="82"/>
      <c r="AJ214" s="82"/>
      <c r="AK214" s="82"/>
      <c r="AL214" s="82"/>
      <c r="AM214" s="82"/>
      <c r="AN214" s="82"/>
      <c r="AO214" s="82"/>
      <c r="AP214" s="82"/>
      <c r="AQ214" s="82"/>
      <c r="AR214" s="82"/>
      <c r="AS214" s="82"/>
      <c r="AT214" s="82"/>
      <c r="AU214" s="82"/>
      <c r="AV214" s="82"/>
      <c r="AW214" s="82"/>
      <c r="AX214" s="82"/>
      <c r="AY214" s="82"/>
      <c r="AZ214" s="82"/>
      <c r="BA214" s="82"/>
      <c r="BB214" s="82"/>
      <c r="BC214" s="82"/>
      <c r="BD214" s="82"/>
      <c r="BE214" s="82"/>
      <c r="BF214" s="82"/>
      <c r="BG214" s="82"/>
      <c r="BH214" s="82"/>
      <c r="BI214" s="82"/>
      <c r="BJ214" s="82"/>
      <c r="BK214" s="82"/>
      <c r="BL214" s="82"/>
      <c r="BM214" s="82"/>
      <c r="BN214" s="82"/>
      <c r="BO214" s="82"/>
      <c r="BP214" s="82"/>
      <c r="BQ214" s="82"/>
      <c r="BR214" s="82"/>
      <c r="BS214" s="82"/>
      <c r="BT214" s="82"/>
      <c r="BU214" s="82"/>
      <c r="BV214" s="82"/>
      <c r="BW214" s="82"/>
      <c r="BX214" s="82"/>
      <c r="BY214" s="82"/>
    </row>
    <row r="215" spans="1:77" x14ac:dyDescent="0.2">
      <c r="A215" s="82"/>
      <c r="B215" s="82"/>
      <c r="C215" s="82"/>
      <c r="D215" s="82"/>
      <c r="E215" s="82"/>
      <c r="F215" s="82"/>
      <c r="G215" s="82"/>
      <c r="H215" s="82"/>
      <c r="I215" s="82"/>
      <c r="J215" s="82"/>
      <c r="K215" s="82"/>
      <c r="L215" s="82"/>
      <c r="M215" s="82"/>
      <c r="N215" s="82"/>
      <c r="O215" s="82"/>
      <c r="P215" s="82"/>
      <c r="Q215" s="82"/>
      <c r="R215" s="82"/>
      <c r="S215" s="82"/>
      <c r="T215" s="82"/>
      <c r="U215" s="82"/>
      <c r="V215" s="82"/>
      <c r="W215" s="82"/>
      <c r="X215" s="82"/>
      <c r="Y215" s="82"/>
      <c r="Z215" s="82"/>
      <c r="AA215" s="82"/>
      <c r="AB215" s="82"/>
      <c r="AC215" s="82"/>
      <c r="AD215" s="82"/>
      <c r="AE215" s="82"/>
      <c r="AF215" s="82"/>
      <c r="AG215" s="82"/>
      <c r="AH215" s="82"/>
      <c r="AI215" s="82"/>
      <c r="AJ215" s="82"/>
      <c r="AK215" s="82"/>
      <c r="AL215" s="82"/>
      <c r="AM215" s="82"/>
      <c r="AN215" s="82"/>
      <c r="AO215" s="82"/>
      <c r="AP215" s="82"/>
      <c r="AQ215" s="82"/>
      <c r="AR215" s="82"/>
      <c r="AS215" s="82"/>
      <c r="AT215" s="82"/>
      <c r="AU215" s="82"/>
      <c r="AV215" s="82"/>
      <c r="AW215" s="82"/>
      <c r="AX215" s="82"/>
      <c r="AY215" s="82"/>
      <c r="AZ215" s="82"/>
      <c r="BA215" s="82"/>
      <c r="BB215" s="82"/>
      <c r="BC215" s="82"/>
      <c r="BD215" s="82"/>
      <c r="BE215" s="82"/>
      <c r="BF215" s="82"/>
      <c r="BG215" s="82"/>
      <c r="BH215" s="82"/>
      <c r="BI215" s="82"/>
      <c r="BJ215" s="82"/>
      <c r="BK215" s="82"/>
      <c r="BL215" s="82"/>
      <c r="BM215" s="82"/>
      <c r="BN215" s="82"/>
      <c r="BO215" s="82"/>
      <c r="BP215" s="82"/>
      <c r="BQ215" s="82"/>
      <c r="BR215" s="82"/>
      <c r="BS215" s="82"/>
      <c r="BT215" s="82"/>
      <c r="BU215" s="82"/>
      <c r="BV215" s="82"/>
      <c r="BW215" s="82"/>
      <c r="BX215" s="82"/>
      <c r="BY215" s="82"/>
    </row>
    <row r="216" spans="1:77" x14ac:dyDescent="0.2">
      <c r="A216" s="82"/>
      <c r="B216" s="82"/>
      <c r="C216" s="82"/>
      <c r="D216" s="82"/>
      <c r="E216" s="82"/>
      <c r="F216" s="82"/>
      <c r="G216" s="82"/>
      <c r="H216" s="82"/>
      <c r="I216" s="82"/>
      <c r="J216" s="82"/>
      <c r="K216" s="82"/>
      <c r="L216" s="82"/>
      <c r="M216" s="82"/>
      <c r="N216" s="82"/>
      <c r="O216" s="82"/>
      <c r="P216" s="82"/>
      <c r="Q216" s="82"/>
      <c r="R216" s="82"/>
      <c r="S216" s="82"/>
      <c r="T216" s="82"/>
      <c r="U216" s="82"/>
      <c r="V216" s="82"/>
      <c r="W216" s="82"/>
      <c r="X216" s="82"/>
      <c r="Y216" s="82"/>
      <c r="Z216" s="82"/>
      <c r="AA216" s="82"/>
      <c r="AB216" s="82"/>
      <c r="AC216" s="82"/>
      <c r="AD216" s="82"/>
      <c r="AE216" s="82"/>
      <c r="AF216" s="82"/>
      <c r="AG216" s="82"/>
      <c r="AH216" s="82"/>
      <c r="AI216" s="82"/>
      <c r="AJ216" s="82"/>
      <c r="AK216" s="82"/>
      <c r="AL216" s="82"/>
      <c r="AM216" s="82"/>
      <c r="AN216" s="82"/>
      <c r="AO216" s="82"/>
      <c r="AP216" s="82"/>
      <c r="AQ216" s="82"/>
      <c r="AR216" s="82"/>
      <c r="AS216" s="82"/>
      <c r="AT216" s="82"/>
      <c r="AU216" s="82"/>
      <c r="AV216" s="82"/>
      <c r="AW216" s="82"/>
      <c r="AX216" s="82"/>
      <c r="AY216" s="82"/>
      <c r="AZ216" s="82"/>
      <c r="BA216" s="82"/>
      <c r="BB216" s="82"/>
      <c r="BC216" s="82"/>
      <c r="BD216" s="82"/>
      <c r="BE216" s="82"/>
      <c r="BF216" s="82"/>
      <c r="BG216" s="82"/>
      <c r="BH216" s="82"/>
      <c r="BI216" s="82"/>
      <c r="BJ216" s="82"/>
      <c r="BK216" s="82"/>
      <c r="BL216" s="82"/>
      <c r="BM216" s="82"/>
      <c r="BN216" s="82"/>
      <c r="BO216" s="82"/>
      <c r="BP216" s="82"/>
      <c r="BQ216" s="82"/>
      <c r="BR216" s="82"/>
      <c r="BS216" s="82"/>
      <c r="BT216" s="82"/>
      <c r="BU216" s="82"/>
      <c r="BV216" s="82"/>
      <c r="BW216" s="82"/>
      <c r="BX216" s="82"/>
      <c r="BY216" s="82"/>
    </row>
    <row r="217" spans="1:77" x14ac:dyDescent="0.2">
      <c r="A217" s="82"/>
      <c r="B217" s="82"/>
      <c r="C217" s="82"/>
      <c r="D217" s="82"/>
      <c r="E217" s="82"/>
      <c r="F217" s="82"/>
      <c r="G217" s="82"/>
      <c r="H217" s="82"/>
      <c r="I217" s="82"/>
      <c r="J217" s="82"/>
      <c r="K217" s="82"/>
      <c r="L217" s="82"/>
      <c r="M217" s="82"/>
      <c r="N217" s="82"/>
      <c r="O217" s="82"/>
      <c r="P217" s="82"/>
      <c r="Q217" s="82"/>
      <c r="R217" s="82"/>
      <c r="S217" s="82"/>
      <c r="T217" s="82"/>
      <c r="U217" s="82"/>
      <c r="V217" s="82"/>
      <c r="W217" s="82"/>
      <c r="X217" s="82"/>
      <c r="Y217" s="82"/>
      <c r="Z217" s="82"/>
      <c r="AA217" s="82"/>
      <c r="AB217" s="82"/>
      <c r="AC217" s="82"/>
      <c r="AD217" s="82"/>
      <c r="AE217" s="82"/>
      <c r="AF217" s="82"/>
      <c r="AG217" s="82"/>
      <c r="AH217" s="82"/>
      <c r="AI217" s="82"/>
      <c r="AJ217" s="82"/>
      <c r="AK217" s="82"/>
      <c r="AL217" s="82"/>
      <c r="AM217" s="82"/>
      <c r="AN217" s="82"/>
      <c r="AO217" s="82"/>
      <c r="AP217" s="82"/>
      <c r="AQ217" s="82"/>
      <c r="AR217" s="82"/>
      <c r="AS217" s="82"/>
      <c r="AT217" s="82"/>
      <c r="AU217" s="82"/>
      <c r="AV217" s="82"/>
      <c r="AW217" s="82"/>
      <c r="AX217" s="82"/>
      <c r="AY217" s="82"/>
      <c r="AZ217" s="82"/>
      <c r="BA217" s="82"/>
      <c r="BB217" s="82"/>
      <c r="BC217" s="82"/>
      <c r="BD217" s="82"/>
      <c r="BE217" s="82"/>
      <c r="BF217" s="82"/>
      <c r="BG217" s="82"/>
      <c r="BH217" s="82"/>
      <c r="BI217" s="82"/>
      <c r="BJ217" s="82"/>
      <c r="BK217" s="82"/>
      <c r="BL217" s="82"/>
      <c r="BM217" s="82"/>
      <c r="BN217" s="82"/>
      <c r="BO217" s="82"/>
      <c r="BP217" s="82"/>
      <c r="BQ217" s="82"/>
      <c r="BR217" s="82"/>
      <c r="BS217" s="82"/>
      <c r="BT217" s="82"/>
      <c r="BU217" s="82"/>
      <c r="BV217" s="82"/>
      <c r="BW217" s="82"/>
      <c r="BX217" s="82"/>
      <c r="BY217" s="82"/>
    </row>
    <row r="218" spans="1:77" x14ac:dyDescent="0.2">
      <c r="A218" s="82"/>
      <c r="B218" s="82"/>
      <c r="C218" s="82"/>
      <c r="D218" s="82"/>
      <c r="E218" s="82"/>
      <c r="F218" s="82"/>
      <c r="G218" s="82"/>
      <c r="H218" s="82"/>
      <c r="I218" s="82"/>
      <c r="J218" s="82"/>
      <c r="K218" s="82"/>
      <c r="L218" s="82"/>
      <c r="M218" s="82"/>
      <c r="N218" s="82"/>
      <c r="O218" s="82"/>
      <c r="P218" s="82"/>
      <c r="Q218" s="82"/>
      <c r="R218" s="82"/>
      <c r="S218" s="82"/>
      <c r="T218" s="82"/>
      <c r="U218" s="82"/>
      <c r="V218" s="82"/>
      <c r="W218" s="82"/>
      <c r="X218" s="82"/>
      <c r="Y218" s="82"/>
      <c r="Z218" s="82"/>
      <c r="AA218" s="82"/>
      <c r="AB218" s="82"/>
      <c r="AC218" s="82"/>
      <c r="AD218" s="82"/>
      <c r="AE218" s="82"/>
      <c r="AF218" s="82"/>
      <c r="AG218" s="82"/>
      <c r="AH218" s="82"/>
      <c r="AI218" s="82"/>
      <c r="AJ218" s="82"/>
      <c r="AK218" s="82"/>
      <c r="AL218" s="82"/>
      <c r="AM218" s="82"/>
      <c r="AN218" s="82"/>
      <c r="AO218" s="82"/>
      <c r="AP218" s="82"/>
      <c r="AQ218" s="82"/>
      <c r="AR218" s="82"/>
      <c r="AS218" s="82"/>
      <c r="AT218" s="82"/>
      <c r="AU218" s="82"/>
      <c r="AV218" s="82"/>
      <c r="AW218" s="82"/>
      <c r="AX218" s="82"/>
      <c r="AY218" s="82"/>
      <c r="AZ218" s="82"/>
      <c r="BA218" s="82"/>
      <c r="BB218" s="82"/>
      <c r="BC218" s="82"/>
      <c r="BD218" s="82"/>
      <c r="BE218" s="82"/>
      <c r="BF218" s="82"/>
      <c r="BG218" s="82"/>
      <c r="BH218" s="82"/>
      <c r="BI218" s="82"/>
      <c r="BJ218" s="82"/>
      <c r="BK218" s="82"/>
      <c r="BL218" s="82"/>
      <c r="BM218" s="82"/>
      <c r="BN218" s="82"/>
      <c r="BO218" s="82"/>
      <c r="BP218" s="82"/>
      <c r="BQ218" s="82"/>
      <c r="BR218" s="82"/>
      <c r="BS218" s="82"/>
      <c r="BT218" s="82"/>
      <c r="BU218" s="82"/>
      <c r="BV218" s="82"/>
      <c r="BW218" s="82"/>
      <c r="BX218" s="82"/>
      <c r="BY218" s="82"/>
    </row>
    <row r="219" spans="1:77" x14ac:dyDescent="0.2">
      <c r="A219" s="82"/>
      <c r="B219" s="82"/>
      <c r="C219" s="82"/>
      <c r="D219" s="82"/>
      <c r="E219" s="82"/>
      <c r="F219" s="82"/>
      <c r="G219" s="82"/>
      <c r="H219" s="82"/>
      <c r="I219" s="82"/>
      <c r="J219" s="82"/>
      <c r="K219" s="82"/>
      <c r="L219" s="82"/>
      <c r="M219" s="82"/>
      <c r="N219" s="82"/>
      <c r="O219" s="82"/>
      <c r="P219" s="82"/>
      <c r="Q219" s="82"/>
      <c r="R219" s="82"/>
      <c r="S219" s="82"/>
      <c r="T219" s="82"/>
      <c r="U219" s="82"/>
      <c r="V219" s="82"/>
      <c r="W219" s="82"/>
      <c r="X219" s="82"/>
      <c r="Y219" s="82"/>
      <c r="Z219" s="82"/>
      <c r="AA219" s="82"/>
      <c r="AB219" s="82"/>
      <c r="AC219" s="82"/>
      <c r="AD219" s="82"/>
      <c r="AE219" s="82"/>
      <c r="AF219" s="82"/>
      <c r="AG219" s="82"/>
      <c r="AH219" s="82"/>
      <c r="AI219" s="82"/>
      <c r="AJ219" s="82"/>
      <c r="AK219" s="82"/>
      <c r="AL219" s="82"/>
      <c r="AM219" s="82"/>
      <c r="AN219" s="82"/>
      <c r="AO219" s="82"/>
      <c r="AP219" s="82"/>
      <c r="AQ219" s="82"/>
      <c r="AR219" s="82"/>
      <c r="AS219" s="82"/>
      <c r="AT219" s="82"/>
      <c r="AU219" s="82"/>
      <c r="AV219" s="82"/>
      <c r="AW219" s="82"/>
      <c r="AX219" s="82"/>
      <c r="AY219" s="82"/>
      <c r="AZ219" s="82"/>
      <c r="BA219" s="82"/>
      <c r="BB219" s="82"/>
      <c r="BC219" s="82"/>
      <c r="BD219" s="82"/>
      <c r="BE219" s="82"/>
      <c r="BF219" s="82"/>
      <c r="BG219" s="82"/>
      <c r="BH219" s="82"/>
      <c r="BI219" s="82"/>
      <c r="BJ219" s="82"/>
      <c r="BK219" s="82"/>
      <c r="BL219" s="82"/>
      <c r="BM219" s="82"/>
      <c r="BN219" s="82"/>
      <c r="BO219" s="82"/>
      <c r="BP219" s="82"/>
      <c r="BQ219" s="82"/>
      <c r="BR219" s="82"/>
      <c r="BS219" s="82"/>
      <c r="BT219" s="82"/>
      <c r="BU219" s="82"/>
      <c r="BV219" s="82"/>
      <c r="BW219" s="82"/>
      <c r="BX219" s="82"/>
      <c r="BY219" s="82"/>
    </row>
    <row r="220" spans="1:77" x14ac:dyDescent="0.2">
      <c r="A220" s="82"/>
      <c r="B220" s="82"/>
      <c r="C220" s="82"/>
      <c r="D220" s="82"/>
      <c r="E220" s="82"/>
      <c r="F220" s="82"/>
      <c r="G220" s="82"/>
      <c r="H220" s="82"/>
      <c r="I220" s="82"/>
      <c r="J220" s="82"/>
      <c r="K220" s="82"/>
      <c r="L220" s="82"/>
      <c r="M220" s="82"/>
      <c r="N220" s="82"/>
      <c r="O220" s="82"/>
      <c r="P220" s="82"/>
      <c r="Q220" s="82"/>
      <c r="R220" s="82"/>
      <c r="S220" s="82"/>
      <c r="T220" s="82"/>
      <c r="U220" s="82"/>
      <c r="V220" s="82"/>
      <c r="W220" s="82"/>
      <c r="X220" s="82"/>
      <c r="Y220" s="82"/>
      <c r="Z220" s="82"/>
      <c r="AA220" s="82"/>
      <c r="AB220" s="82"/>
      <c r="AC220" s="82"/>
      <c r="AD220" s="82"/>
      <c r="AE220" s="82"/>
      <c r="AF220" s="82"/>
      <c r="AG220" s="82"/>
      <c r="AH220" s="82"/>
      <c r="AI220" s="82"/>
      <c r="AJ220" s="82"/>
      <c r="AK220" s="82"/>
      <c r="AL220" s="82"/>
      <c r="AM220" s="82"/>
      <c r="AN220" s="82"/>
      <c r="AO220" s="82"/>
      <c r="AP220" s="82"/>
      <c r="AQ220" s="82"/>
      <c r="AR220" s="82"/>
      <c r="AS220" s="82"/>
      <c r="AT220" s="82"/>
      <c r="AU220" s="82"/>
      <c r="AV220" s="82"/>
      <c r="AW220" s="82"/>
      <c r="AX220" s="82"/>
      <c r="AY220" s="82"/>
      <c r="AZ220" s="82"/>
      <c r="BA220" s="82"/>
      <c r="BB220" s="82"/>
      <c r="BC220" s="82"/>
      <c r="BD220" s="82"/>
      <c r="BE220" s="82"/>
      <c r="BF220" s="82"/>
      <c r="BG220" s="82"/>
      <c r="BH220" s="82"/>
      <c r="BI220" s="82"/>
      <c r="BJ220" s="82"/>
      <c r="BK220" s="82"/>
      <c r="BL220" s="82"/>
      <c r="BM220" s="82"/>
      <c r="BN220" s="82"/>
      <c r="BO220" s="82"/>
      <c r="BP220" s="82"/>
      <c r="BQ220" s="82"/>
      <c r="BR220" s="82"/>
      <c r="BS220" s="82"/>
      <c r="BT220" s="82"/>
      <c r="BU220" s="82"/>
      <c r="BV220" s="82"/>
      <c r="BW220" s="82"/>
      <c r="BX220" s="82"/>
      <c r="BY220" s="82"/>
    </row>
    <row r="221" spans="1:77" x14ac:dyDescent="0.2">
      <c r="A221" s="82"/>
      <c r="B221" s="82"/>
      <c r="C221" s="82"/>
      <c r="D221" s="82"/>
      <c r="E221" s="82"/>
      <c r="F221" s="82"/>
      <c r="G221" s="82"/>
      <c r="H221" s="82"/>
      <c r="I221" s="82"/>
      <c r="J221" s="82"/>
      <c r="K221" s="82"/>
      <c r="L221" s="82"/>
      <c r="M221" s="82"/>
      <c r="N221" s="82"/>
      <c r="O221" s="82"/>
      <c r="P221" s="82"/>
      <c r="Q221" s="82"/>
      <c r="R221" s="82"/>
      <c r="S221" s="82"/>
      <c r="T221" s="82"/>
      <c r="U221" s="82"/>
      <c r="V221" s="82"/>
      <c r="W221" s="82"/>
      <c r="X221" s="82"/>
      <c r="Y221" s="82"/>
      <c r="Z221" s="82"/>
      <c r="AA221" s="82"/>
      <c r="AB221" s="82"/>
      <c r="AC221" s="82"/>
      <c r="AD221" s="82"/>
      <c r="AE221" s="82"/>
      <c r="AF221" s="82"/>
      <c r="AG221" s="82"/>
      <c r="AH221" s="82"/>
      <c r="AI221" s="82"/>
      <c r="AJ221" s="82"/>
      <c r="AK221" s="82"/>
      <c r="AL221" s="82"/>
      <c r="AM221" s="82"/>
      <c r="AN221" s="82"/>
      <c r="AO221" s="82"/>
      <c r="AP221" s="82"/>
      <c r="AQ221" s="82"/>
      <c r="AR221" s="82"/>
      <c r="AS221" s="82"/>
      <c r="AT221" s="82"/>
      <c r="AU221" s="82"/>
      <c r="AV221" s="82"/>
      <c r="AW221" s="82"/>
      <c r="AX221" s="82"/>
      <c r="AY221" s="82"/>
      <c r="AZ221" s="82"/>
      <c r="BA221" s="82"/>
      <c r="BB221" s="82"/>
      <c r="BC221" s="82"/>
      <c r="BD221" s="82"/>
      <c r="BE221" s="82"/>
      <c r="BF221" s="82"/>
      <c r="BG221" s="82"/>
      <c r="BH221" s="82"/>
      <c r="BI221" s="82"/>
      <c r="BJ221" s="82"/>
      <c r="BK221" s="82"/>
      <c r="BL221" s="82"/>
      <c r="BM221" s="82"/>
      <c r="BN221" s="82"/>
      <c r="BO221" s="82"/>
      <c r="BP221" s="82"/>
      <c r="BQ221" s="82"/>
      <c r="BR221" s="82"/>
      <c r="BS221" s="82"/>
      <c r="BT221" s="82"/>
      <c r="BU221" s="82"/>
      <c r="BV221" s="82"/>
      <c r="BW221" s="82"/>
      <c r="BX221" s="82"/>
      <c r="BY221" s="82"/>
    </row>
    <row r="222" spans="1:77" x14ac:dyDescent="0.2">
      <c r="A222" s="82"/>
      <c r="B222" s="82"/>
      <c r="C222" s="82"/>
      <c r="D222" s="82"/>
      <c r="E222" s="82"/>
      <c r="F222" s="82"/>
      <c r="G222" s="82"/>
      <c r="H222" s="82"/>
      <c r="I222" s="82"/>
      <c r="J222" s="82"/>
      <c r="K222" s="82"/>
      <c r="L222" s="82"/>
      <c r="M222" s="82"/>
      <c r="N222" s="82"/>
      <c r="O222" s="82"/>
      <c r="P222" s="82"/>
      <c r="Q222" s="82"/>
      <c r="R222" s="82"/>
      <c r="S222" s="82"/>
      <c r="T222" s="82"/>
      <c r="U222" s="82"/>
      <c r="V222" s="82"/>
      <c r="W222" s="82"/>
      <c r="X222" s="82"/>
      <c r="Y222" s="82"/>
      <c r="Z222" s="82"/>
      <c r="AA222" s="82"/>
      <c r="AB222" s="82"/>
      <c r="AC222" s="82"/>
      <c r="AD222" s="82"/>
      <c r="AE222" s="82"/>
      <c r="AF222" s="82"/>
      <c r="AG222" s="82"/>
      <c r="AH222" s="82"/>
      <c r="AI222" s="82"/>
      <c r="AJ222" s="82"/>
      <c r="AK222" s="82"/>
      <c r="AL222" s="82"/>
      <c r="AM222" s="82"/>
      <c r="AN222" s="82"/>
      <c r="AO222" s="82"/>
      <c r="AP222" s="82"/>
      <c r="AQ222" s="82"/>
      <c r="AR222" s="82"/>
      <c r="AS222" s="82"/>
      <c r="AT222" s="82"/>
      <c r="AU222" s="82"/>
      <c r="AV222" s="82"/>
      <c r="AW222" s="82"/>
      <c r="AX222" s="82"/>
      <c r="AY222" s="82"/>
      <c r="AZ222" s="82"/>
      <c r="BA222" s="82"/>
      <c r="BB222" s="82"/>
      <c r="BC222" s="82"/>
      <c r="BD222" s="82"/>
      <c r="BE222" s="82"/>
      <c r="BF222" s="82"/>
      <c r="BG222" s="82"/>
      <c r="BH222" s="82"/>
      <c r="BI222" s="82"/>
      <c r="BJ222" s="82"/>
      <c r="BK222" s="82"/>
      <c r="BL222" s="82"/>
      <c r="BM222" s="82"/>
      <c r="BN222" s="82"/>
      <c r="BO222" s="82"/>
      <c r="BP222" s="82"/>
      <c r="BQ222" s="82"/>
      <c r="BR222" s="82"/>
      <c r="BS222" s="82"/>
      <c r="BT222" s="82"/>
      <c r="BU222" s="82"/>
      <c r="BV222" s="82"/>
      <c r="BW222" s="82"/>
      <c r="BX222" s="82"/>
      <c r="BY222" s="82"/>
    </row>
    <row r="223" spans="1:77" x14ac:dyDescent="0.2">
      <c r="A223" s="82"/>
      <c r="B223" s="82"/>
      <c r="C223" s="82"/>
      <c r="D223" s="82"/>
      <c r="E223" s="82"/>
      <c r="F223" s="82"/>
      <c r="G223" s="82"/>
      <c r="H223" s="82"/>
      <c r="I223" s="82"/>
      <c r="J223" s="82"/>
      <c r="K223" s="82"/>
      <c r="L223" s="82"/>
      <c r="M223" s="82"/>
      <c r="N223" s="82"/>
      <c r="O223" s="82"/>
      <c r="P223" s="82"/>
      <c r="Q223" s="82"/>
      <c r="R223" s="82"/>
      <c r="S223" s="82"/>
      <c r="T223" s="82"/>
      <c r="U223" s="82"/>
      <c r="V223" s="82"/>
      <c r="W223" s="82"/>
      <c r="X223" s="82"/>
      <c r="Y223" s="82"/>
      <c r="Z223" s="82"/>
      <c r="AA223" s="82"/>
      <c r="AB223" s="82"/>
      <c r="AC223" s="82"/>
      <c r="AD223" s="82"/>
      <c r="AE223" s="82"/>
      <c r="AF223" s="82"/>
      <c r="AG223" s="82"/>
      <c r="AH223" s="82"/>
      <c r="AI223" s="82"/>
      <c r="AJ223" s="82"/>
      <c r="AK223" s="82"/>
      <c r="AL223" s="82"/>
      <c r="AM223" s="82"/>
      <c r="AN223" s="82"/>
      <c r="AO223" s="82"/>
      <c r="AP223" s="82"/>
      <c r="AQ223" s="82"/>
      <c r="AR223" s="82"/>
      <c r="AS223" s="82"/>
      <c r="AT223" s="82"/>
      <c r="AU223" s="82"/>
      <c r="AV223" s="82"/>
      <c r="AW223" s="82"/>
      <c r="AX223" s="82"/>
      <c r="AY223" s="82"/>
      <c r="AZ223" s="82"/>
      <c r="BA223" s="82"/>
      <c r="BB223" s="82"/>
      <c r="BC223" s="82"/>
      <c r="BD223" s="82"/>
      <c r="BE223" s="82"/>
      <c r="BF223" s="82"/>
      <c r="BG223" s="82"/>
      <c r="BH223" s="82"/>
      <c r="BI223" s="82"/>
      <c r="BJ223" s="82"/>
      <c r="BK223" s="82"/>
      <c r="BL223" s="82"/>
      <c r="BM223" s="82"/>
      <c r="BN223" s="82"/>
      <c r="BO223" s="82"/>
      <c r="BP223" s="82"/>
      <c r="BQ223" s="82"/>
      <c r="BR223" s="82"/>
      <c r="BS223" s="82"/>
      <c r="BT223" s="82"/>
      <c r="BU223" s="82"/>
      <c r="BV223" s="82"/>
      <c r="BW223" s="82"/>
      <c r="BX223" s="82"/>
      <c r="BY223" s="82"/>
    </row>
    <row r="224" spans="1:77" x14ac:dyDescent="0.2">
      <c r="A224" s="82"/>
      <c r="B224" s="82"/>
      <c r="C224" s="82"/>
      <c r="D224" s="82"/>
      <c r="E224" s="82"/>
      <c r="F224" s="82"/>
      <c r="G224" s="82"/>
      <c r="H224" s="82"/>
      <c r="I224" s="82"/>
      <c r="J224" s="82"/>
      <c r="K224" s="82"/>
      <c r="L224" s="82"/>
      <c r="M224" s="82"/>
      <c r="N224" s="82"/>
      <c r="O224" s="82"/>
      <c r="P224" s="82"/>
      <c r="Q224" s="82"/>
      <c r="R224" s="82"/>
      <c r="S224" s="82"/>
      <c r="T224" s="82"/>
      <c r="U224" s="82"/>
      <c r="V224" s="82"/>
      <c r="W224" s="82"/>
      <c r="X224" s="82"/>
      <c r="Y224" s="82"/>
      <c r="Z224" s="82"/>
      <c r="AA224" s="82"/>
      <c r="AB224" s="82"/>
      <c r="AC224" s="82"/>
      <c r="AD224" s="82"/>
      <c r="AE224" s="82"/>
      <c r="AF224" s="82"/>
      <c r="AG224" s="82"/>
      <c r="AH224" s="82"/>
      <c r="AI224" s="82"/>
      <c r="AJ224" s="82"/>
      <c r="AK224" s="82"/>
      <c r="AL224" s="82"/>
      <c r="AM224" s="82"/>
      <c r="AN224" s="82"/>
      <c r="AO224" s="82"/>
      <c r="AP224" s="82"/>
      <c r="AQ224" s="82"/>
      <c r="AR224" s="82"/>
      <c r="AS224" s="82"/>
      <c r="AT224" s="82"/>
      <c r="AU224" s="82"/>
      <c r="AV224" s="82"/>
      <c r="AW224" s="82"/>
      <c r="AX224" s="82"/>
      <c r="AY224" s="82"/>
      <c r="AZ224" s="82"/>
      <c r="BA224" s="82"/>
      <c r="BB224" s="82"/>
      <c r="BC224" s="82"/>
      <c r="BD224" s="82"/>
      <c r="BE224" s="82"/>
      <c r="BF224" s="82"/>
      <c r="BG224" s="82"/>
      <c r="BH224" s="82"/>
      <c r="BI224" s="82"/>
      <c r="BJ224" s="82"/>
      <c r="BK224" s="82"/>
      <c r="BL224" s="82"/>
      <c r="BM224" s="82"/>
      <c r="BN224" s="82"/>
      <c r="BO224" s="82"/>
      <c r="BP224" s="82"/>
      <c r="BQ224" s="82"/>
      <c r="BR224" s="82"/>
      <c r="BS224" s="82"/>
      <c r="BT224" s="82"/>
      <c r="BU224" s="82"/>
      <c r="BV224" s="82"/>
      <c r="BW224" s="82"/>
      <c r="BX224" s="82"/>
      <c r="BY224" s="82"/>
    </row>
    <row r="225" spans="1:77" x14ac:dyDescent="0.2">
      <c r="A225" s="82"/>
      <c r="B225" s="82"/>
      <c r="C225" s="82"/>
      <c r="D225" s="82"/>
      <c r="E225" s="82"/>
      <c r="F225" s="82"/>
      <c r="G225" s="82"/>
      <c r="H225" s="82"/>
      <c r="I225" s="82"/>
      <c r="J225" s="82"/>
      <c r="K225" s="82"/>
      <c r="L225" s="82"/>
      <c r="M225" s="82"/>
      <c r="N225" s="82"/>
      <c r="O225" s="82"/>
      <c r="P225" s="82"/>
      <c r="Q225" s="82"/>
      <c r="R225" s="82"/>
      <c r="S225" s="82"/>
      <c r="T225" s="82"/>
      <c r="U225" s="82"/>
      <c r="V225" s="82"/>
      <c r="W225" s="82"/>
      <c r="X225" s="82"/>
      <c r="Y225" s="82"/>
      <c r="Z225" s="82"/>
      <c r="AA225" s="82"/>
      <c r="AB225" s="82"/>
      <c r="AC225" s="82"/>
      <c r="AD225" s="82"/>
      <c r="AE225" s="82"/>
      <c r="AF225" s="82"/>
      <c r="AG225" s="82"/>
      <c r="AH225" s="82"/>
      <c r="AI225" s="82"/>
      <c r="AJ225" s="82"/>
      <c r="AK225" s="82"/>
      <c r="AL225" s="82"/>
      <c r="AM225" s="82"/>
      <c r="AN225" s="82"/>
      <c r="AO225" s="82"/>
      <c r="AP225" s="82"/>
      <c r="AQ225" s="82"/>
      <c r="AR225" s="82"/>
      <c r="AS225" s="82"/>
      <c r="AT225" s="82"/>
      <c r="AU225" s="82"/>
      <c r="AV225" s="82"/>
      <c r="AW225" s="82"/>
      <c r="AX225" s="82"/>
      <c r="AY225" s="82"/>
      <c r="AZ225" s="82"/>
      <c r="BA225" s="82"/>
      <c r="BB225" s="82"/>
      <c r="BC225" s="82"/>
      <c r="BD225" s="82"/>
      <c r="BE225" s="82"/>
      <c r="BF225" s="82"/>
      <c r="BG225" s="82"/>
      <c r="BH225" s="82"/>
      <c r="BI225" s="82"/>
      <c r="BJ225" s="82"/>
      <c r="BK225" s="82"/>
      <c r="BL225" s="82"/>
      <c r="BM225" s="82"/>
      <c r="BN225" s="82"/>
      <c r="BO225" s="82"/>
      <c r="BP225" s="82"/>
      <c r="BQ225" s="82"/>
      <c r="BR225" s="82"/>
      <c r="BS225" s="82"/>
      <c r="BT225" s="82"/>
      <c r="BU225" s="82"/>
      <c r="BV225" s="82"/>
      <c r="BW225" s="82"/>
      <c r="BX225" s="82"/>
      <c r="BY225" s="82"/>
    </row>
    <row r="226" spans="1:77" x14ac:dyDescent="0.2">
      <c r="A226" s="82"/>
      <c r="B226" s="82"/>
      <c r="C226" s="82"/>
      <c r="D226" s="82"/>
      <c r="E226" s="82"/>
      <c r="F226" s="82"/>
      <c r="G226" s="82"/>
      <c r="H226" s="82"/>
      <c r="I226" s="82"/>
      <c r="J226" s="82"/>
      <c r="K226" s="82"/>
      <c r="L226" s="82"/>
      <c r="M226" s="82"/>
      <c r="N226" s="82"/>
      <c r="O226" s="82"/>
      <c r="P226" s="82"/>
      <c r="Q226" s="82"/>
      <c r="R226" s="82"/>
      <c r="S226" s="82"/>
      <c r="T226" s="82"/>
      <c r="U226" s="82"/>
      <c r="V226" s="82"/>
      <c r="W226" s="82"/>
      <c r="X226" s="82"/>
      <c r="Y226" s="82"/>
      <c r="Z226" s="82"/>
      <c r="AA226" s="82"/>
      <c r="AB226" s="82"/>
      <c r="AC226" s="82"/>
      <c r="AD226" s="82"/>
      <c r="AE226" s="82"/>
      <c r="AF226" s="82"/>
      <c r="AG226" s="82"/>
      <c r="AH226" s="82"/>
      <c r="AI226" s="82"/>
      <c r="AJ226" s="82"/>
      <c r="AK226" s="82"/>
      <c r="AL226" s="82"/>
      <c r="AM226" s="82"/>
      <c r="AN226" s="82"/>
      <c r="AO226" s="82"/>
      <c r="AP226" s="82"/>
      <c r="AQ226" s="82"/>
      <c r="AR226" s="82"/>
      <c r="AS226" s="82"/>
      <c r="AT226" s="82"/>
      <c r="AU226" s="82"/>
      <c r="AV226" s="82"/>
      <c r="AW226" s="82"/>
      <c r="AX226" s="82"/>
      <c r="AY226" s="82"/>
      <c r="AZ226" s="82"/>
      <c r="BA226" s="82"/>
      <c r="BB226" s="82"/>
      <c r="BC226" s="82"/>
      <c r="BD226" s="82"/>
      <c r="BE226" s="82"/>
      <c r="BF226" s="82"/>
      <c r="BG226" s="82"/>
      <c r="BH226" s="82"/>
      <c r="BI226" s="82"/>
      <c r="BJ226" s="82"/>
      <c r="BK226" s="82"/>
      <c r="BL226" s="82"/>
      <c r="BM226" s="82"/>
      <c r="BN226" s="82"/>
      <c r="BO226" s="82"/>
      <c r="BP226" s="82"/>
      <c r="BQ226" s="82"/>
      <c r="BR226" s="82"/>
      <c r="BS226" s="82"/>
      <c r="BT226" s="82"/>
      <c r="BU226" s="82"/>
      <c r="BV226" s="82"/>
      <c r="BW226" s="82"/>
      <c r="BX226" s="82"/>
      <c r="BY226" s="82"/>
    </row>
    <row r="227" spans="1:77" x14ac:dyDescent="0.2">
      <c r="A227" s="82"/>
      <c r="B227" s="82"/>
      <c r="C227" s="82"/>
      <c r="D227" s="82"/>
      <c r="E227" s="82"/>
      <c r="F227" s="82"/>
      <c r="G227" s="82"/>
      <c r="H227" s="82"/>
      <c r="I227" s="82"/>
      <c r="J227" s="82"/>
      <c r="K227" s="82"/>
      <c r="L227" s="82"/>
      <c r="M227" s="82"/>
      <c r="N227" s="82"/>
      <c r="O227" s="82"/>
      <c r="P227" s="82"/>
      <c r="Q227" s="82"/>
      <c r="R227" s="82"/>
      <c r="S227" s="82"/>
      <c r="T227" s="82"/>
      <c r="U227" s="82"/>
      <c r="V227" s="82"/>
      <c r="W227" s="82"/>
      <c r="X227" s="82"/>
      <c r="Y227" s="82"/>
      <c r="Z227" s="82"/>
      <c r="AA227" s="82"/>
      <c r="AB227" s="82"/>
      <c r="AC227" s="82"/>
      <c r="AD227" s="82"/>
      <c r="AE227" s="82"/>
      <c r="AF227" s="82"/>
      <c r="AG227" s="82"/>
      <c r="AH227" s="82"/>
      <c r="AI227" s="82"/>
      <c r="AJ227" s="82"/>
      <c r="AK227" s="82"/>
      <c r="AL227" s="82"/>
      <c r="AM227" s="82"/>
      <c r="AN227" s="82"/>
      <c r="AO227" s="82"/>
      <c r="AP227" s="82"/>
      <c r="AQ227" s="82"/>
      <c r="AR227" s="82"/>
      <c r="AS227" s="82"/>
      <c r="AT227" s="82"/>
      <c r="AU227" s="82"/>
      <c r="AV227" s="82"/>
      <c r="AW227" s="82"/>
      <c r="AX227" s="82"/>
      <c r="AY227" s="82"/>
      <c r="AZ227" s="82"/>
      <c r="BA227" s="82"/>
      <c r="BB227" s="82"/>
      <c r="BC227" s="82"/>
      <c r="BD227" s="82"/>
      <c r="BE227" s="82"/>
      <c r="BF227" s="82"/>
      <c r="BG227" s="82"/>
      <c r="BH227" s="82"/>
      <c r="BI227" s="82"/>
      <c r="BJ227" s="82"/>
      <c r="BK227" s="82"/>
      <c r="BL227" s="82"/>
      <c r="BM227" s="82"/>
      <c r="BN227" s="82"/>
      <c r="BO227" s="82"/>
      <c r="BP227" s="82"/>
      <c r="BQ227" s="82"/>
      <c r="BR227" s="82"/>
      <c r="BS227" s="82"/>
      <c r="BT227" s="82"/>
      <c r="BU227" s="82"/>
      <c r="BV227" s="82"/>
      <c r="BW227" s="82"/>
      <c r="BX227" s="82"/>
      <c r="BY227" s="82"/>
    </row>
    <row r="228" spans="1:77" x14ac:dyDescent="0.2">
      <c r="A228" s="82"/>
      <c r="B228" s="82"/>
      <c r="C228" s="82"/>
      <c r="D228" s="82"/>
      <c r="E228" s="82"/>
      <c r="F228" s="82"/>
      <c r="G228" s="82"/>
      <c r="H228" s="82"/>
      <c r="I228" s="82"/>
      <c r="J228" s="82"/>
      <c r="K228" s="82"/>
      <c r="L228" s="82"/>
      <c r="M228" s="82"/>
      <c r="N228" s="82"/>
      <c r="O228" s="82"/>
      <c r="P228" s="82"/>
      <c r="Q228" s="82"/>
      <c r="R228" s="82"/>
      <c r="S228" s="82"/>
      <c r="T228" s="82"/>
      <c r="U228" s="82"/>
      <c r="V228" s="82"/>
      <c r="W228" s="82"/>
      <c r="X228" s="82"/>
      <c r="Y228" s="82"/>
      <c r="Z228" s="82"/>
      <c r="AA228" s="82"/>
      <c r="AB228" s="82"/>
      <c r="AC228" s="82"/>
      <c r="AD228" s="82"/>
      <c r="AE228" s="82"/>
      <c r="AF228" s="82"/>
      <c r="AG228" s="82"/>
      <c r="AH228" s="82"/>
      <c r="AI228" s="82"/>
      <c r="AJ228" s="82"/>
      <c r="AK228" s="82"/>
      <c r="AL228" s="82"/>
      <c r="AM228" s="82"/>
      <c r="AN228" s="82"/>
      <c r="AO228" s="82"/>
      <c r="AP228" s="82"/>
      <c r="AQ228" s="82"/>
      <c r="AR228" s="82"/>
      <c r="AS228" s="82"/>
      <c r="AT228" s="82"/>
      <c r="AU228" s="82"/>
      <c r="AV228" s="82"/>
      <c r="AW228" s="82"/>
      <c r="AX228" s="82"/>
      <c r="AY228" s="82"/>
      <c r="AZ228" s="82"/>
      <c r="BA228" s="82"/>
      <c r="BB228" s="82"/>
      <c r="BC228" s="82"/>
      <c r="BD228" s="82"/>
      <c r="BE228" s="82"/>
      <c r="BF228" s="82"/>
      <c r="BG228" s="82"/>
      <c r="BH228" s="82"/>
      <c r="BI228" s="82"/>
      <c r="BJ228" s="82"/>
      <c r="BK228" s="82"/>
      <c r="BL228" s="82"/>
      <c r="BM228" s="82"/>
      <c r="BN228" s="82"/>
      <c r="BO228" s="82"/>
      <c r="BP228" s="82"/>
      <c r="BQ228" s="82"/>
      <c r="BR228" s="82"/>
      <c r="BS228" s="82"/>
      <c r="BT228" s="82"/>
      <c r="BU228" s="82"/>
      <c r="BV228" s="82"/>
      <c r="BW228" s="82"/>
      <c r="BX228" s="82"/>
      <c r="BY228" s="82"/>
    </row>
    <row r="229" spans="1:77" x14ac:dyDescent="0.2">
      <c r="A229" s="82"/>
      <c r="B229" s="82"/>
      <c r="C229" s="82"/>
      <c r="D229" s="82"/>
      <c r="E229" s="82"/>
      <c r="F229" s="82"/>
      <c r="G229" s="82"/>
      <c r="H229" s="82"/>
      <c r="I229" s="82"/>
      <c r="J229" s="82"/>
      <c r="K229" s="82"/>
      <c r="L229" s="82"/>
      <c r="M229" s="82"/>
      <c r="N229" s="82"/>
      <c r="O229" s="82"/>
      <c r="P229" s="82"/>
      <c r="Q229" s="82"/>
      <c r="R229" s="82"/>
      <c r="S229" s="82"/>
      <c r="T229" s="82"/>
      <c r="U229" s="82"/>
      <c r="V229" s="82"/>
      <c r="W229" s="82"/>
      <c r="X229" s="82"/>
      <c r="Y229" s="82"/>
      <c r="Z229" s="82"/>
      <c r="AA229" s="82"/>
      <c r="AB229" s="82"/>
      <c r="AC229" s="82"/>
      <c r="AD229" s="82"/>
      <c r="AE229" s="82"/>
      <c r="AF229" s="82"/>
      <c r="AG229" s="82"/>
      <c r="AH229" s="82"/>
      <c r="AI229" s="82"/>
      <c r="AJ229" s="82"/>
      <c r="AK229" s="82"/>
      <c r="AL229" s="82"/>
      <c r="AM229" s="82"/>
      <c r="AN229" s="82"/>
      <c r="AO229" s="82"/>
      <c r="AP229" s="82"/>
      <c r="AQ229" s="82"/>
      <c r="AR229" s="82"/>
      <c r="AS229" s="82"/>
      <c r="AT229" s="82"/>
      <c r="AU229" s="82"/>
      <c r="AV229" s="82"/>
      <c r="AW229" s="82"/>
      <c r="AX229" s="82"/>
      <c r="AY229" s="82"/>
      <c r="AZ229" s="82"/>
      <c r="BA229" s="82"/>
      <c r="BB229" s="82"/>
      <c r="BC229" s="82"/>
      <c r="BD229" s="82"/>
      <c r="BE229" s="82"/>
      <c r="BF229" s="82"/>
      <c r="BG229" s="82"/>
      <c r="BH229" s="82"/>
      <c r="BI229" s="82"/>
      <c r="BJ229" s="82"/>
      <c r="BK229" s="82"/>
      <c r="BL229" s="82"/>
      <c r="BM229" s="82"/>
      <c r="BN229" s="82"/>
      <c r="BO229" s="82"/>
      <c r="BP229" s="82"/>
      <c r="BQ229" s="82"/>
      <c r="BR229" s="82"/>
      <c r="BS229" s="82"/>
      <c r="BT229" s="82"/>
      <c r="BU229" s="82"/>
      <c r="BV229" s="82"/>
      <c r="BW229" s="82"/>
      <c r="BX229" s="82"/>
      <c r="BY229" s="82"/>
    </row>
    <row r="230" spans="1:77" x14ac:dyDescent="0.2">
      <c r="A230" s="82"/>
      <c r="B230" s="82"/>
      <c r="C230" s="82"/>
      <c r="D230" s="82"/>
      <c r="E230" s="82"/>
      <c r="F230" s="82"/>
      <c r="G230" s="82"/>
      <c r="H230" s="82"/>
      <c r="I230" s="82"/>
      <c r="J230" s="82"/>
      <c r="K230" s="82"/>
      <c r="L230" s="82"/>
      <c r="M230" s="82"/>
      <c r="N230" s="82"/>
      <c r="O230" s="82"/>
      <c r="P230" s="82"/>
      <c r="Q230" s="82"/>
      <c r="R230" s="82"/>
      <c r="S230" s="82"/>
      <c r="T230" s="82"/>
      <c r="U230" s="82"/>
      <c r="V230" s="82"/>
      <c r="W230" s="82"/>
      <c r="X230" s="82"/>
      <c r="Y230" s="82"/>
      <c r="Z230" s="82"/>
      <c r="AA230" s="82"/>
      <c r="AB230" s="82"/>
      <c r="AC230" s="82"/>
      <c r="AD230" s="82"/>
      <c r="AE230" s="82"/>
      <c r="AF230" s="82"/>
      <c r="AG230" s="82"/>
      <c r="AH230" s="82"/>
      <c r="AI230" s="82"/>
      <c r="AJ230" s="82"/>
      <c r="AK230" s="82"/>
      <c r="AL230" s="82"/>
      <c r="AM230" s="82"/>
      <c r="AN230" s="82"/>
      <c r="AO230" s="82"/>
      <c r="AP230" s="82"/>
      <c r="AQ230" s="82"/>
      <c r="AR230" s="82"/>
      <c r="AS230" s="82"/>
      <c r="AT230" s="82"/>
      <c r="AU230" s="82"/>
      <c r="AV230" s="82"/>
      <c r="AW230" s="82"/>
      <c r="AX230" s="82"/>
      <c r="AY230" s="82"/>
      <c r="AZ230" s="82"/>
      <c r="BA230" s="82"/>
      <c r="BB230" s="82"/>
      <c r="BC230" s="82"/>
      <c r="BD230" s="82"/>
      <c r="BE230" s="82"/>
      <c r="BF230" s="82"/>
      <c r="BG230" s="82"/>
      <c r="BH230" s="82"/>
      <c r="BI230" s="82"/>
      <c r="BJ230" s="82"/>
      <c r="BK230" s="82"/>
      <c r="BL230" s="82"/>
      <c r="BM230" s="82"/>
      <c r="BN230" s="82"/>
      <c r="BO230" s="82"/>
      <c r="BP230" s="82"/>
      <c r="BQ230" s="82"/>
      <c r="BR230" s="82"/>
      <c r="BS230" s="82"/>
      <c r="BT230" s="82"/>
      <c r="BU230" s="82"/>
      <c r="BV230" s="82"/>
      <c r="BW230" s="82"/>
      <c r="BX230" s="82"/>
      <c r="BY230" s="82"/>
    </row>
    <row r="231" spans="1:77" x14ac:dyDescent="0.2">
      <c r="A231" s="82"/>
      <c r="B231" s="82"/>
      <c r="C231" s="82"/>
      <c r="D231" s="82"/>
      <c r="E231" s="82"/>
      <c r="F231" s="82"/>
      <c r="G231" s="82"/>
      <c r="H231" s="82"/>
      <c r="I231" s="82"/>
      <c r="J231" s="82"/>
      <c r="K231" s="82"/>
      <c r="L231" s="82"/>
      <c r="M231" s="82"/>
      <c r="N231" s="82"/>
      <c r="O231" s="82"/>
      <c r="P231" s="82"/>
      <c r="Q231" s="82"/>
      <c r="R231" s="82"/>
      <c r="S231" s="82"/>
      <c r="T231" s="82"/>
      <c r="U231" s="82"/>
      <c r="V231" s="82"/>
      <c r="W231" s="82"/>
      <c r="X231" s="82"/>
      <c r="Y231" s="82"/>
      <c r="Z231" s="82"/>
      <c r="AA231" s="82"/>
      <c r="AB231" s="82"/>
      <c r="AC231" s="82"/>
      <c r="AD231" s="82"/>
      <c r="AE231" s="82"/>
      <c r="AF231" s="82"/>
      <c r="AG231" s="82"/>
      <c r="AH231" s="82"/>
      <c r="AI231" s="82"/>
      <c r="AJ231" s="82"/>
      <c r="AK231" s="82"/>
      <c r="AL231" s="82"/>
      <c r="AM231" s="82"/>
      <c r="AN231" s="82"/>
      <c r="AO231" s="82"/>
      <c r="AP231" s="82"/>
      <c r="AQ231" s="82"/>
      <c r="AR231" s="82"/>
      <c r="AS231" s="82"/>
      <c r="AT231" s="82"/>
      <c r="AU231" s="82"/>
      <c r="AV231" s="82"/>
      <c r="AW231" s="82"/>
      <c r="AX231" s="82"/>
      <c r="AY231" s="82"/>
      <c r="AZ231" s="82"/>
      <c r="BA231" s="82"/>
      <c r="BB231" s="82"/>
      <c r="BC231" s="82"/>
      <c r="BD231" s="82"/>
      <c r="BE231" s="82"/>
      <c r="BF231" s="82"/>
      <c r="BG231" s="82"/>
      <c r="BH231" s="82"/>
      <c r="BI231" s="82"/>
      <c r="BJ231" s="82"/>
      <c r="BK231" s="82"/>
      <c r="BL231" s="82"/>
      <c r="BM231" s="82"/>
      <c r="BN231" s="82"/>
      <c r="BO231" s="82"/>
      <c r="BP231" s="82"/>
      <c r="BQ231" s="82"/>
      <c r="BR231" s="82"/>
      <c r="BS231" s="82"/>
      <c r="BT231" s="82"/>
      <c r="BU231" s="82"/>
      <c r="BV231" s="82"/>
      <c r="BW231" s="82"/>
      <c r="BX231" s="82"/>
      <c r="BY231" s="82"/>
    </row>
    <row r="232" spans="1:77" x14ac:dyDescent="0.2">
      <c r="A232" s="82"/>
      <c r="B232" s="82"/>
      <c r="C232" s="82"/>
      <c r="D232" s="82"/>
      <c r="E232" s="82"/>
      <c r="F232" s="82"/>
      <c r="G232" s="82"/>
      <c r="H232" s="82"/>
      <c r="I232" s="82"/>
      <c r="J232" s="82"/>
      <c r="K232" s="82"/>
      <c r="L232" s="82"/>
      <c r="M232" s="82"/>
      <c r="N232" s="82"/>
      <c r="O232" s="82"/>
      <c r="P232" s="82"/>
      <c r="Q232" s="82"/>
      <c r="R232" s="82"/>
      <c r="S232" s="82"/>
      <c r="T232" s="82"/>
      <c r="U232" s="82"/>
      <c r="V232" s="82"/>
      <c r="W232" s="82"/>
      <c r="X232" s="82"/>
      <c r="Y232" s="82"/>
      <c r="Z232" s="82"/>
      <c r="AA232" s="82"/>
      <c r="AB232" s="82"/>
      <c r="AC232" s="82"/>
      <c r="AD232" s="82"/>
      <c r="AE232" s="82"/>
      <c r="AF232" s="82"/>
      <c r="AG232" s="82"/>
      <c r="AH232" s="82"/>
      <c r="AI232" s="82"/>
      <c r="AJ232" s="82"/>
      <c r="AK232" s="82"/>
      <c r="AL232" s="82"/>
      <c r="AM232" s="82"/>
      <c r="AN232" s="82"/>
      <c r="AO232" s="82"/>
      <c r="AP232" s="82"/>
      <c r="AQ232" s="82"/>
      <c r="AR232" s="82"/>
      <c r="AS232" s="82"/>
      <c r="AT232" s="82"/>
      <c r="AU232" s="82"/>
      <c r="AV232" s="82"/>
      <c r="AW232" s="82"/>
      <c r="AX232" s="82"/>
      <c r="AY232" s="82"/>
      <c r="AZ232" s="82"/>
      <c r="BA232" s="82"/>
      <c r="BB232" s="82"/>
      <c r="BC232" s="82"/>
      <c r="BD232" s="82"/>
      <c r="BE232" s="82"/>
      <c r="BF232" s="82"/>
      <c r="BG232" s="82"/>
      <c r="BH232" s="82"/>
      <c r="BI232" s="82"/>
      <c r="BJ232" s="82"/>
      <c r="BK232" s="82"/>
      <c r="BL232" s="82"/>
      <c r="BM232" s="82"/>
      <c r="BN232" s="82"/>
      <c r="BO232" s="82"/>
      <c r="BP232" s="82"/>
      <c r="BQ232" s="82"/>
      <c r="BR232" s="82"/>
      <c r="BS232" s="82"/>
      <c r="BT232" s="82"/>
      <c r="BU232" s="82"/>
      <c r="BV232" s="82"/>
      <c r="BW232" s="82"/>
      <c r="BX232" s="82"/>
      <c r="BY232" s="82"/>
    </row>
    <row r="233" spans="1:77" x14ac:dyDescent="0.2">
      <c r="A233" s="82"/>
      <c r="B233" s="82"/>
      <c r="C233" s="82"/>
      <c r="D233" s="82"/>
      <c r="E233" s="82"/>
      <c r="F233" s="82"/>
      <c r="G233" s="82"/>
      <c r="H233" s="82"/>
      <c r="I233" s="82"/>
      <c r="J233" s="82"/>
      <c r="K233" s="82"/>
      <c r="L233" s="82"/>
      <c r="M233" s="82"/>
      <c r="N233" s="82"/>
      <c r="O233" s="82"/>
      <c r="P233" s="82"/>
      <c r="Q233" s="82"/>
      <c r="R233" s="82"/>
      <c r="S233" s="82"/>
      <c r="T233" s="82"/>
      <c r="U233" s="82"/>
      <c r="V233" s="82"/>
      <c r="W233" s="82"/>
      <c r="X233" s="82"/>
      <c r="Y233" s="82"/>
      <c r="Z233" s="82"/>
      <c r="AA233" s="82"/>
      <c r="AB233" s="82"/>
      <c r="AC233" s="82"/>
      <c r="AD233" s="82"/>
      <c r="AE233" s="82"/>
      <c r="AF233" s="82"/>
      <c r="AG233" s="82"/>
      <c r="AH233" s="82"/>
      <c r="AI233" s="82"/>
      <c r="AJ233" s="82"/>
      <c r="AK233" s="82"/>
      <c r="AL233" s="82"/>
      <c r="AM233" s="82"/>
      <c r="AN233" s="82"/>
      <c r="AO233" s="82"/>
      <c r="AP233" s="82"/>
      <c r="AQ233" s="82"/>
      <c r="AR233" s="82"/>
      <c r="AS233" s="82"/>
      <c r="AT233" s="82"/>
      <c r="AU233" s="82"/>
      <c r="AV233" s="82"/>
      <c r="AW233" s="82"/>
      <c r="AX233" s="82"/>
      <c r="AY233" s="82"/>
      <c r="AZ233" s="82"/>
      <c r="BA233" s="82"/>
      <c r="BB233" s="82"/>
      <c r="BC233" s="82"/>
      <c r="BD233" s="82"/>
      <c r="BE233" s="82"/>
      <c r="BF233" s="82"/>
      <c r="BG233" s="82"/>
      <c r="BH233" s="82"/>
      <c r="BI233" s="82"/>
      <c r="BJ233" s="82"/>
      <c r="BK233" s="82"/>
      <c r="BL233" s="82"/>
      <c r="BM233" s="82"/>
      <c r="BN233" s="82"/>
      <c r="BO233" s="82"/>
      <c r="BP233" s="82"/>
      <c r="BQ233" s="82"/>
      <c r="BR233" s="82"/>
      <c r="BS233" s="82"/>
      <c r="BT233" s="82"/>
      <c r="BU233" s="82"/>
      <c r="BV233" s="82"/>
      <c r="BW233" s="82"/>
      <c r="BX233" s="82"/>
      <c r="BY233" s="82"/>
    </row>
    <row r="234" spans="1:77" x14ac:dyDescent="0.2">
      <c r="A234" s="82"/>
      <c r="B234" s="82"/>
      <c r="C234" s="82"/>
      <c r="D234" s="82"/>
      <c r="E234" s="82"/>
      <c r="F234" s="82"/>
      <c r="G234" s="82"/>
      <c r="H234" s="82"/>
      <c r="I234" s="82"/>
      <c r="J234" s="82"/>
      <c r="K234" s="82"/>
      <c r="L234" s="82"/>
      <c r="M234" s="82"/>
      <c r="N234" s="82"/>
      <c r="O234" s="82"/>
      <c r="P234" s="82"/>
      <c r="Q234" s="82"/>
      <c r="R234" s="82"/>
      <c r="S234" s="82"/>
      <c r="T234" s="82"/>
      <c r="U234" s="82"/>
      <c r="V234" s="82"/>
      <c r="W234" s="82"/>
      <c r="X234" s="82"/>
      <c r="Y234" s="82"/>
      <c r="Z234" s="82"/>
      <c r="AA234" s="82"/>
      <c r="AB234" s="82"/>
      <c r="AC234" s="82"/>
      <c r="AD234" s="82"/>
      <c r="AE234" s="82"/>
      <c r="AF234" s="82"/>
      <c r="AG234" s="82"/>
      <c r="AH234" s="82"/>
      <c r="AI234" s="82"/>
      <c r="AJ234" s="82"/>
      <c r="AK234" s="82"/>
      <c r="AL234" s="82"/>
      <c r="AM234" s="82"/>
      <c r="AN234" s="82"/>
      <c r="AO234" s="82"/>
      <c r="AP234" s="82"/>
      <c r="AQ234" s="82"/>
      <c r="AR234" s="82"/>
      <c r="AS234" s="82"/>
      <c r="AT234" s="82"/>
      <c r="AU234" s="82"/>
      <c r="AV234" s="82"/>
      <c r="AW234" s="82"/>
      <c r="AX234" s="82"/>
      <c r="AY234" s="82"/>
      <c r="AZ234" s="82"/>
      <c r="BA234" s="82"/>
      <c r="BB234" s="82"/>
      <c r="BC234" s="82"/>
      <c r="BD234" s="82"/>
      <c r="BE234" s="82"/>
      <c r="BF234" s="82"/>
      <c r="BG234" s="82"/>
      <c r="BH234" s="82"/>
      <c r="BI234" s="82"/>
      <c r="BJ234" s="82"/>
      <c r="BK234" s="82"/>
      <c r="BL234" s="82"/>
      <c r="BM234" s="82"/>
      <c r="BN234" s="82"/>
      <c r="BO234" s="82"/>
      <c r="BP234" s="82"/>
      <c r="BQ234" s="82"/>
      <c r="BR234" s="82"/>
      <c r="BS234" s="82"/>
      <c r="BT234" s="82"/>
      <c r="BU234" s="82"/>
      <c r="BV234" s="82"/>
      <c r="BW234" s="82"/>
      <c r="BX234" s="82"/>
      <c r="BY234" s="82"/>
    </row>
    <row r="235" spans="1:77" x14ac:dyDescent="0.2">
      <c r="A235" s="82"/>
      <c r="B235" s="82"/>
      <c r="C235" s="82"/>
      <c r="D235" s="82"/>
      <c r="E235" s="82"/>
      <c r="F235" s="82"/>
      <c r="G235" s="82"/>
      <c r="H235" s="82"/>
      <c r="I235" s="82"/>
      <c r="J235" s="82"/>
      <c r="K235" s="82"/>
      <c r="L235" s="82"/>
      <c r="M235" s="82"/>
      <c r="N235" s="82"/>
      <c r="O235" s="82"/>
      <c r="P235" s="82"/>
      <c r="Q235" s="82"/>
      <c r="R235" s="82"/>
      <c r="S235" s="82"/>
      <c r="T235" s="82"/>
      <c r="U235" s="82"/>
      <c r="V235" s="82"/>
      <c r="W235" s="82"/>
      <c r="X235" s="82"/>
      <c r="Y235" s="82"/>
      <c r="Z235" s="82"/>
      <c r="AA235" s="82"/>
      <c r="AB235" s="82"/>
      <c r="AC235" s="82"/>
      <c r="AD235" s="82"/>
      <c r="AE235" s="82"/>
      <c r="AF235" s="82"/>
      <c r="AG235" s="82"/>
      <c r="AH235" s="82"/>
      <c r="AI235" s="82"/>
      <c r="AJ235" s="82"/>
      <c r="AK235" s="82"/>
      <c r="AL235" s="82"/>
      <c r="AM235" s="82"/>
      <c r="AN235" s="82"/>
      <c r="AO235" s="82"/>
      <c r="AP235" s="82"/>
      <c r="AQ235" s="82"/>
      <c r="AR235" s="82"/>
      <c r="AS235" s="82"/>
      <c r="AT235" s="82"/>
      <c r="AU235" s="82"/>
      <c r="AV235" s="82"/>
      <c r="AW235" s="82"/>
      <c r="AX235" s="82"/>
      <c r="AY235" s="82"/>
      <c r="AZ235" s="82"/>
      <c r="BA235" s="82"/>
      <c r="BB235" s="82"/>
      <c r="BC235" s="82"/>
      <c r="BD235" s="82"/>
      <c r="BE235" s="82"/>
      <c r="BF235" s="82"/>
      <c r="BG235" s="82"/>
      <c r="BH235" s="82"/>
      <c r="BI235" s="82"/>
      <c r="BJ235" s="82"/>
      <c r="BK235" s="82"/>
      <c r="BL235" s="82"/>
      <c r="BM235" s="82"/>
      <c r="BN235" s="82"/>
      <c r="BO235" s="82"/>
      <c r="BP235" s="82"/>
      <c r="BQ235" s="82"/>
      <c r="BR235" s="82"/>
      <c r="BS235" s="82"/>
      <c r="BT235" s="82"/>
      <c r="BU235" s="82"/>
      <c r="BV235" s="82"/>
      <c r="BW235" s="82"/>
      <c r="BX235" s="82"/>
      <c r="BY235" s="82"/>
    </row>
    <row r="236" spans="1:77" x14ac:dyDescent="0.2">
      <c r="A236" s="82"/>
      <c r="B236" s="82"/>
      <c r="C236" s="82"/>
      <c r="D236" s="82"/>
      <c r="E236" s="82"/>
      <c r="F236" s="82"/>
      <c r="G236" s="82"/>
      <c r="H236" s="82"/>
      <c r="I236" s="82"/>
      <c r="J236" s="82"/>
      <c r="K236" s="82"/>
      <c r="L236" s="82"/>
      <c r="M236" s="82"/>
      <c r="N236" s="82"/>
      <c r="O236" s="82"/>
      <c r="P236" s="82"/>
      <c r="Q236" s="82"/>
      <c r="R236" s="82"/>
      <c r="S236" s="82"/>
      <c r="T236" s="82"/>
      <c r="U236" s="82"/>
      <c r="V236" s="82"/>
      <c r="W236" s="82"/>
      <c r="X236" s="82"/>
      <c r="Y236" s="82"/>
      <c r="Z236" s="82"/>
      <c r="AA236" s="82"/>
      <c r="AB236" s="82"/>
      <c r="AC236" s="82"/>
      <c r="AD236" s="82"/>
      <c r="AE236" s="82"/>
      <c r="AF236" s="82"/>
      <c r="AG236" s="82"/>
      <c r="AH236" s="82"/>
      <c r="AI236" s="82"/>
      <c r="AJ236" s="82"/>
      <c r="AK236" s="82"/>
      <c r="AL236" s="82"/>
      <c r="AM236" s="82"/>
      <c r="AN236" s="82"/>
      <c r="AO236" s="82"/>
      <c r="AP236" s="82"/>
      <c r="AQ236" s="82"/>
      <c r="AR236" s="82"/>
      <c r="AS236" s="82"/>
      <c r="AT236" s="82"/>
      <c r="AU236" s="82"/>
      <c r="AV236" s="82"/>
      <c r="AW236" s="82"/>
      <c r="AX236" s="82"/>
      <c r="AY236" s="82"/>
      <c r="AZ236" s="82"/>
      <c r="BA236" s="82"/>
      <c r="BB236" s="82"/>
      <c r="BC236" s="82"/>
      <c r="BD236" s="82"/>
      <c r="BE236" s="82"/>
      <c r="BF236" s="82"/>
      <c r="BG236" s="82"/>
      <c r="BH236" s="82"/>
      <c r="BI236" s="82"/>
      <c r="BJ236" s="82"/>
      <c r="BK236" s="82"/>
      <c r="BL236" s="82"/>
      <c r="BM236" s="82"/>
      <c r="BN236" s="82"/>
      <c r="BO236" s="82"/>
      <c r="BP236" s="82"/>
      <c r="BQ236" s="82"/>
      <c r="BR236" s="82"/>
      <c r="BS236" s="82"/>
      <c r="BT236" s="82"/>
      <c r="BU236" s="82"/>
      <c r="BV236" s="82"/>
      <c r="BW236" s="82"/>
      <c r="BX236" s="82"/>
      <c r="BY236" s="82"/>
    </row>
    <row r="237" spans="1:77" x14ac:dyDescent="0.2">
      <c r="A237" s="82"/>
      <c r="B237" s="82"/>
      <c r="C237" s="82"/>
      <c r="D237" s="82"/>
      <c r="E237" s="82"/>
      <c r="F237" s="82"/>
      <c r="G237" s="82"/>
      <c r="H237" s="82"/>
      <c r="I237" s="82"/>
      <c r="J237" s="82"/>
      <c r="K237" s="82"/>
      <c r="L237" s="82"/>
      <c r="M237" s="82"/>
      <c r="N237" s="82"/>
      <c r="O237" s="82"/>
      <c r="P237" s="82"/>
      <c r="Q237" s="82"/>
      <c r="R237" s="82"/>
      <c r="S237" s="82"/>
      <c r="T237" s="82"/>
      <c r="U237" s="82"/>
      <c r="V237" s="82"/>
      <c r="W237" s="82"/>
      <c r="X237" s="82"/>
      <c r="Y237" s="82"/>
      <c r="Z237" s="82"/>
      <c r="AA237" s="82"/>
      <c r="AB237" s="82"/>
      <c r="AC237" s="82"/>
      <c r="AD237" s="82"/>
      <c r="AE237" s="82"/>
      <c r="AF237" s="82"/>
      <c r="AG237" s="82"/>
      <c r="AH237" s="82"/>
      <c r="AI237" s="82"/>
      <c r="AJ237" s="82"/>
      <c r="AK237" s="82"/>
      <c r="AL237" s="82"/>
      <c r="AM237" s="82"/>
      <c r="AN237" s="82"/>
      <c r="AO237" s="82"/>
      <c r="AP237" s="82"/>
      <c r="AQ237" s="82"/>
      <c r="AR237" s="82"/>
      <c r="AS237" s="82"/>
      <c r="AT237" s="82"/>
      <c r="AU237" s="82"/>
      <c r="AV237" s="82"/>
      <c r="AW237" s="82"/>
      <c r="AX237" s="82"/>
      <c r="AY237" s="82"/>
      <c r="AZ237" s="82"/>
      <c r="BA237" s="82"/>
      <c r="BB237" s="82"/>
      <c r="BC237" s="82"/>
      <c r="BD237" s="82"/>
      <c r="BE237" s="82"/>
      <c r="BF237" s="82"/>
      <c r="BG237" s="82"/>
      <c r="BH237" s="82"/>
      <c r="BI237" s="82"/>
      <c r="BJ237" s="82"/>
      <c r="BK237" s="82"/>
      <c r="BL237" s="82"/>
      <c r="BM237" s="82"/>
      <c r="BN237" s="82"/>
      <c r="BO237" s="82"/>
      <c r="BP237" s="82"/>
      <c r="BQ237" s="82"/>
      <c r="BR237" s="82"/>
      <c r="BS237" s="82"/>
      <c r="BT237" s="82"/>
      <c r="BU237" s="82"/>
      <c r="BV237" s="82"/>
      <c r="BW237" s="82"/>
      <c r="BX237" s="82"/>
      <c r="BY237" s="82"/>
    </row>
    <row r="238" spans="1:77" x14ac:dyDescent="0.2">
      <c r="A238" s="82"/>
      <c r="B238" s="82"/>
      <c r="C238" s="82"/>
      <c r="D238" s="82"/>
      <c r="E238" s="82"/>
      <c r="F238" s="82"/>
      <c r="G238" s="82"/>
      <c r="H238" s="82"/>
      <c r="I238" s="82"/>
      <c r="J238" s="82"/>
      <c r="K238" s="82"/>
      <c r="L238" s="82"/>
      <c r="M238" s="82"/>
      <c r="N238" s="82"/>
      <c r="O238" s="82"/>
      <c r="P238" s="82"/>
      <c r="Q238" s="82"/>
      <c r="R238" s="82"/>
      <c r="S238" s="82"/>
      <c r="T238" s="82"/>
      <c r="U238" s="82"/>
      <c r="V238" s="82"/>
      <c r="W238" s="82"/>
      <c r="X238" s="82"/>
      <c r="Y238" s="82"/>
      <c r="Z238" s="82"/>
      <c r="AA238" s="82"/>
      <c r="AB238" s="82"/>
      <c r="AC238" s="82"/>
      <c r="AD238" s="82"/>
      <c r="AE238" s="82"/>
      <c r="AF238" s="82"/>
      <c r="AG238" s="82"/>
      <c r="AH238" s="82"/>
      <c r="AI238" s="82"/>
      <c r="AJ238" s="82"/>
      <c r="AK238" s="82"/>
      <c r="AL238" s="82"/>
      <c r="AM238" s="82"/>
      <c r="AN238" s="82"/>
      <c r="AO238" s="82"/>
      <c r="AP238" s="82"/>
      <c r="AQ238" s="82"/>
      <c r="AR238" s="82"/>
      <c r="AS238" s="82"/>
      <c r="AT238" s="82"/>
      <c r="AU238" s="82"/>
      <c r="AV238" s="82"/>
      <c r="AW238" s="82"/>
      <c r="AX238" s="82"/>
      <c r="AY238" s="82"/>
      <c r="AZ238" s="82"/>
      <c r="BA238" s="82"/>
      <c r="BB238" s="82"/>
      <c r="BC238" s="82"/>
      <c r="BD238" s="82"/>
      <c r="BE238" s="82"/>
      <c r="BF238" s="82"/>
      <c r="BG238" s="82"/>
      <c r="BH238" s="82"/>
      <c r="BI238" s="82"/>
      <c r="BJ238" s="82"/>
      <c r="BK238" s="82"/>
      <c r="BL238" s="82"/>
      <c r="BM238" s="82"/>
      <c r="BN238" s="82"/>
      <c r="BO238" s="82"/>
      <c r="BP238" s="82"/>
      <c r="BQ238" s="82"/>
      <c r="BR238" s="82"/>
      <c r="BS238" s="82"/>
      <c r="BT238" s="82"/>
      <c r="BU238" s="82"/>
      <c r="BV238" s="82"/>
      <c r="BW238" s="82"/>
      <c r="BX238" s="82"/>
      <c r="BY238" s="82"/>
    </row>
    <row r="239" spans="1:77" x14ac:dyDescent="0.2">
      <c r="A239" s="82"/>
      <c r="B239" s="82"/>
      <c r="C239" s="82"/>
      <c r="D239" s="82"/>
      <c r="E239" s="82"/>
      <c r="F239" s="82"/>
      <c r="G239" s="82"/>
      <c r="H239" s="82"/>
      <c r="I239" s="82"/>
      <c r="J239" s="82"/>
      <c r="K239" s="82"/>
      <c r="L239" s="82"/>
      <c r="M239" s="82"/>
      <c r="N239" s="82"/>
      <c r="O239" s="82"/>
      <c r="P239" s="82"/>
      <c r="Q239" s="82"/>
      <c r="R239" s="82"/>
      <c r="S239" s="82"/>
      <c r="T239" s="82"/>
      <c r="U239" s="82"/>
      <c r="V239" s="82"/>
      <c r="W239" s="82"/>
      <c r="X239" s="82"/>
      <c r="Y239" s="82"/>
      <c r="Z239" s="82"/>
      <c r="AA239" s="82"/>
      <c r="AB239" s="82"/>
      <c r="AC239" s="82"/>
      <c r="AD239" s="82"/>
      <c r="AE239" s="82"/>
      <c r="AF239" s="82"/>
      <c r="AG239" s="82"/>
      <c r="AH239" s="82"/>
      <c r="AI239" s="82"/>
      <c r="AJ239" s="82"/>
      <c r="AK239" s="82"/>
      <c r="AL239" s="82"/>
      <c r="AM239" s="82"/>
      <c r="AN239" s="82"/>
      <c r="AO239" s="82"/>
      <c r="AP239" s="82"/>
      <c r="AQ239" s="82"/>
      <c r="AR239" s="82"/>
      <c r="AS239" s="82"/>
      <c r="AT239" s="82"/>
      <c r="AU239" s="82"/>
      <c r="AV239" s="82"/>
      <c r="AW239" s="82"/>
      <c r="AX239" s="82"/>
      <c r="AY239" s="82"/>
      <c r="AZ239" s="82"/>
      <c r="BA239" s="82"/>
      <c r="BB239" s="82"/>
      <c r="BC239" s="82"/>
      <c r="BD239" s="82"/>
      <c r="BE239" s="82"/>
      <c r="BF239" s="82"/>
      <c r="BG239" s="82"/>
      <c r="BH239" s="82"/>
      <c r="BI239" s="82"/>
      <c r="BJ239" s="82"/>
      <c r="BK239" s="82"/>
      <c r="BL239" s="82"/>
      <c r="BM239" s="82"/>
      <c r="BN239" s="82"/>
      <c r="BO239" s="82"/>
      <c r="BP239" s="82"/>
      <c r="BQ239" s="82"/>
      <c r="BR239" s="82"/>
      <c r="BS239" s="82"/>
      <c r="BT239" s="82"/>
      <c r="BU239" s="82"/>
      <c r="BV239" s="82"/>
      <c r="BW239" s="82"/>
      <c r="BX239" s="82"/>
      <c r="BY239" s="82"/>
    </row>
    <row r="240" spans="1:77" x14ac:dyDescent="0.2">
      <c r="A240" s="82"/>
      <c r="B240" s="82"/>
      <c r="C240" s="82"/>
      <c r="D240" s="82"/>
      <c r="E240" s="82"/>
      <c r="F240" s="82"/>
      <c r="G240" s="82"/>
      <c r="H240" s="82"/>
      <c r="I240" s="82"/>
      <c r="J240" s="82"/>
      <c r="K240" s="82"/>
      <c r="L240" s="82"/>
      <c r="M240" s="82"/>
      <c r="N240" s="82"/>
      <c r="O240" s="82"/>
      <c r="P240" s="82"/>
      <c r="Q240" s="82"/>
      <c r="R240" s="82"/>
      <c r="S240" s="82"/>
      <c r="T240" s="82"/>
      <c r="U240" s="82"/>
      <c r="V240" s="82"/>
      <c r="W240" s="82"/>
      <c r="X240" s="82"/>
      <c r="Y240" s="82"/>
      <c r="Z240" s="82"/>
      <c r="AA240" s="82"/>
      <c r="AB240" s="82"/>
      <c r="AC240" s="82"/>
      <c r="AD240" s="82"/>
      <c r="AE240" s="82"/>
      <c r="AF240" s="82"/>
      <c r="AG240" s="82"/>
      <c r="AH240" s="82"/>
      <c r="AI240" s="82"/>
      <c r="AJ240" s="82"/>
      <c r="AK240" s="82"/>
      <c r="AL240" s="82"/>
      <c r="AM240" s="82"/>
      <c r="AN240" s="82"/>
      <c r="AO240" s="82"/>
      <c r="AP240" s="82"/>
      <c r="AQ240" s="82"/>
      <c r="AR240" s="82"/>
      <c r="AS240" s="82"/>
      <c r="AT240" s="82"/>
      <c r="AU240" s="82"/>
      <c r="AV240" s="82"/>
      <c r="AW240" s="82"/>
      <c r="AX240" s="82"/>
      <c r="AY240" s="82"/>
      <c r="AZ240" s="82"/>
      <c r="BA240" s="82"/>
      <c r="BB240" s="82"/>
      <c r="BC240" s="82"/>
      <c r="BD240" s="82"/>
      <c r="BE240" s="82"/>
      <c r="BF240" s="82"/>
      <c r="BG240" s="82"/>
      <c r="BH240" s="82"/>
      <c r="BI240" s="82"/>
      <c r="BJ240" s="82"/>
      <c r="BK240" s="82"/>
      <c r="BL240" s="82"/>
      <c r="BM240" s="82"/>
      <c r="BN240" s="82"/>
      <c r="BO240" s="82"/>
      <c r="BP240" s="82"/>
      <c r="BQ240" s="82"/>
      <c r="BR240" s="82"/>
      <c r="BS240" s="82"/>
      <c r="BT240" s="82"/>
      <c r="BU240" s="82"/>
      <c r="BV240" s="82"/>
      <c r="BW240" s="82"/>
      <c r="BX240" s="82"/>
      <c r="BY240" s="82"/>
    </row>
    <row r="241" spans="1:77" x14ac:dyDescent="0.2">
      <c r="A241" s="82"/>
      <c r="B241" s="82"/>
      <c r="C241" s="82"/>
      <c r="D241" s="82"/>
      <c r="E241" s="82"/>
      <c r="F241" s="82"/>
      <c r="G241" s="82"/>
      <c r="H241" s="82"/>
      <c r="I241" s="82"/>
      <c r="J241" s="82"/>
      <c r="K241" s="82"/>
      <c r="L241" s="82"/>
      <c r="M241" s="82"/>
      <c r="N241" s="82"/>
      <c r="O241" s="82"/>
      <c r="P241" s="82"/>
      <c r="Q241" s="82"/>
      <c r="R241" s="82"/>
      <c r="S241" s="82"/>
      <c r="T241" s="82"/>
      <c r="U241" s="82"/>
      <c r="V241" s="82"/>
      <c r="W241" s="82"/>
      <c r="X241" s="82"/>
      <c r="Y241" s="82"/>
      <c r="Z241" s="82"/>
      <c r="AA241" s="82"/>
      <c r="AB241" s="82"/>
      <c r="AC241" s="82"/>
      <c r="AD241" s="82"/>
      <c r="AE241" s="82"/>
      <c r="AF241" s="82"/>
      <c r="AG241" s="82"/>
      <c r="AH241" s="82"/>
      <c r="AI241" s="82"/>
      <c r="AJ241" s="82"/>
      <c r="AK241" s="82"/>
      <c r="AL241" s="82"/>
      <c r="AM241" s="82"/>
      <c r="AN241" s="82"/>
      <c r="AO241" s="82"/>
      <c r="AP241" s="82"/>
      <c r="AQ241" s="82"/>
      <c r="AR241" s="82"/>
      <c r="AS241" s="82"/>
      <c r="AT241" s="82"/>
      <c r="AU241" s="82"/>
      <c r="AV241" s="82"/>
      <c r="AW241" s="82"/>
      <c r="AX241" s="82"/>
      <c r="AY241" s="82"/>
      <c r="AZ241" s="82"/>
      <c r="BA241" s="82"/>
      <c r="BB241" s="82"/>
      <c r="BC241" s="82"/>
      <c r="BD241" s="82"/>
      <c r="BE241" s="82"/>
      <c r="BF241" s="82"/>
      <c r="BG241" s="82"/>
      <c r="BH241" s="82"/>
      <c r="BI241" s="82"/>
      <c r="BJ241" s="82"/>
      <c r="BK241" s="82"/>
      <c r="BL241" s="82"/>
      <c r="BM241" s="82"/>
      <c r="BN241" s="82"/>
      <c r="BO241" s="82"/>
      <c r="BP241" s="82"/>
      <c r="BQ241" s="82"/>
      <c r="BR241" s="82"/>
      <c r="BS241" s="82"/>
      <c r="BT241" s="82"/>
      <c r="BU241" s="82"/>
      <c r="BV241" s="82"/>
      <c r="BW241" s="82"/>
      <c r="BX241" s="82"/>
      <c r="BY241" s="82"/>
    </row>
    <row r="242" spans="1:77" x14ac:dyDescent="0.2">
      <c r="A242" s="82"/>
      <c r="B242" s="82"/>
      <c r="C242" s="82"/>
      <c r="D242" s="82"/>
      <c r="E242" s="82"/>
      <c r="F242" s="82"/>
      <c r="G242" s="82"/>
      <c r="H242" s="82"/>
      <c r="I242" s="82"/>
      <c r="J242" s="82"/>
      <c r="K242" s="82"/>
      <c r="L242" s="82"/>
      <c r="M242" s="82"/>
      <c r="N242" s="82"/>
      <c r="O242" s="82"/>
      <c r="P242" s="82"/>
      <c r="Q242" s="82"/>
      <c r="R242" s="82"/>
      <c r="S242" s="82"/>
      <c r="T242" s="82"/>
      <c r="U242" s="82"/>
      <c r="V242" s="82"/>
      <c r="W242" s="82"/>
      <c r="X242" s="82"/>
      <c r="Y242" s="82"/>
      <c r="Z242" s="82"/>
      <c r="AA242" s="82"/>
      <c r="AB242" s="82"/>
      <c r="AC242" s="82"/>
      <c r="AD242" s="82"/>
      <c r="AE242" s="82"/>
      <c r="AF242" s="82"/>
      <c r="AG242" s="82"/>
      <c r="AH242" s="82"/>
      <c r="AI242" s="82"/>
      <c r="AJ242" s="82"/>
      <c r="AK242" s="82"/>
      <c r="AL242" s="82"/>
      <c r="AM242" s="82"/>
      <c r="AN242" s="82"/>
      <c r="AO242" s="82"/>
      <c r="AP242" s="82"/>
      <c r="AQ242" s="82"/>
      <c r="AR242" s="82"/>
      <c r="AS242" s="82"/>
      <c r="AT242" s="82"/>
      <c r="AU242" s="82"/>
      <c r="AV242" s="82"/>
      <c r="AW242" s="82"/>
      <c r="AX242" s="82"/>
      <c r="AY242" s="82"/>
      <c r="AZ242" s="82"/>
      <c r="BA242" s="82"/>
      <c r="BB242" s="82"/>
      <c r="BC242" s="82"/>
      <c r="BD242" s="82"/>
      <c r="BE242" s="82"/>
      <c r="BF242" s="82"/>
      <c r="BG242" s="82"/>
      <c r="BH242" s="82"/>
      <c r="BI242" s="82"/>
      <c r="BJ242" s="82"/>
      <c r="BK242" s="82"/>
      <c r="BL242" s="82"/>
      <c r="BM242" s="82"/>
      <c r="BN242" s="82"/>
      <c r="BO242" s="82"/>
      <c r="BP242" s="82"/>
      <c r="BQ242" s="82"/>
      <c r="BR242" s="82"/>
      <c r="BS242" s="82"/>
      <c r="BT242" s="82"/>
      <c r="BU242" s="82"/>
      <c r="BV242" s="82"/>
      <c r="BW242" s="82"/>
      <c r="BX242" s="82"/>
      <c r="BY242" s="82"/>
    </row>
    <row r="243" spans="1:77" x14ac:dyDescent="0.2">
      <c r="A243" s="82"/>
      <c r="B243" s="82"/>
      <c r="C243" s="82"/>
      <c r="D243" s="82"/>
      <c r="E243" s="82"/>
      <c r="F243" s="82"/>
      <c r="G243" s="82"/>
      <c r="H243" s="82"/>
      <c r="I243" s="82"/>
      <c r="J243" s="82"/>
      <c r="K243" s="82"/>
      <c r="L243" s="82"/>
      <c r="M243" s="82"/>
      <c r="N243" s="82"/>
      <c r="O243" s="82"/>
      <c r="P243" s="82"/>
      <c r="Q243" s="82"/>
      <c r="R243" s="82"/>
      <c r="S243" s="82"/>
      <c r="T243" s="82"/>
      <c r="U243" s="82"/>
      <c r="V243" s="82"/>
      <c r="W243" s="82"/>
      <c r="X243" s="82"/>
      <c r="Y243" s="82"/>
      <c r="Z243" s="82"/>
      <c r="AA243" s="82"/>
      <c r="AB243" s="82"/>
      <c r="AC243" s="82"/>
      <c r="AD243" s="82"/>
      <c r="AE243" s="82"/>
      <c r="AF243" s="82"/>
      <c r="AG243" s="82"/>
      <c r="AH243" s="82"/>
      <c r="AI243" s="82"/>
      <c r="AJ243" s="82"/>
      <c r="AK243" s="82"/>
      <c r="AL243" s="82"/>
      <c r="AM243" s="82"/>
      <c r="AN243" s="82"/>
      <c r="AO243" s="82"/>
      <c r="AP243" s="82"/>
      <c r="AQ243" s="82"/>
      <c r="AR243" s="82"/>
      <c r="AS243" s="82"/>
      <c r="AT243" s="82"/>
      <c r="AU243" s="82"/>
      <c r="AV243" s="82"/>
      <c r="AW243" s="82"/>
      <c r="AX243" s="82"/>
      <c r="AY243" s="82"/>
      <c r="AZ243" s="82"/>
      <c r="BA243" s="82"/>
      <c r="BB243" s="82"/>
      <c r="BC243" s="82"/>
      <c r="BD243" s="82"/>
      <c r="BE243" s="82"/>
      <c r="BF243" s="82"/>
      <c r="BG243" s="82"/>
      <c r="BH243" s="82"/>
      <c r="BI243" s="82"/>
      <c r="BJ243" s="82"/>
      <c r="BK243" s="82"/>
      <c r="BL243" s="82"/>
      <c r="BM243" s="82"/>
      <c r="BN243" s="82"/>
      <c r="BO243" s="82"/>
      <c r="BP243" s="82"/>
      <c r="BQ243" s="82"/>
      <c r="BR243" s="82"/>
      <c r="BS243" s="82"/>
      <c r="BT243" s="82"/>
      <c r="BU243" s="82"/>
      <c r="BV243" s="82"/>
      <c r="BW243" s="82"/>
      <c r="BX243" s="82"/>
      <c r="BY243" s="82"/>
    </row>
    <row r="244" spans="1:77" x14ac:dyDescent="0.2">
      <c r="A244" s="82"/>
      <c r="B244" s="82"/>
      <c r="C244" s="82"/>
      <c r="D244" s="82"/>
      <c r="E244" s="82"/>
      <c r="F244" s="82"/>
      <c r="G244" s="82"/>
      <c r="H244" s="82"/>
      <c r="I244" s="82"/>
      <c r="J244" s="82"/>
      <c r="K244" s="82"/>
      <c r="L244" s="82"/>
      <c r="M244" s="82"/>
      <c r="N244" s="82"/>
      <c r="O244" s="82"/>
      <c r="P244" s="82"/>
      <c r="Q244" s="82"/>
      <c r="R244" s="82"/>
      <c r="S244" s="82"/>
      <c r="T244" s="82"/>
      <c r="U244" s="82"/>
      <c r="V244" s="82"/>
      <c r="W244" s="82"/>
      <c r="X244" s="82"/>
      <c r="Y244" s="82"/>
      <c r="Z244" s="82"/>
      <c r="AA244" s="82"/>
      <c r="AB244" s="82"/>
      <c r="AC244" s="82"/>
      <c r="AD244" s="82"/>
      <c r="AE244" s="82"/>
      <c r="AF244" s="82"/>
      <c r="AG244" s="82"/>
      <c r="AH244" s="82"/>
      <c r="AI244" s="82"/>
      <c r="AJ244" s="82"/>
      <c r="AK244" s="82"/>
      <c r="AL244" s="82"/>
      <c r="AM244" s="82"/>
      <c r="AN244" s="82"/>
      <c r="AO244" s="82"/>
      <c r="AP244" s="82"/>
      <c r="AQ244" s="82"/>
      <c r="AR244" s="82"/>
      <c r="AS244" s="82"/>
      <c r="AT244" s="82"/>
      <c r="AU244" s="82"/>
      <c r="AV244" s="82"/>
      <c r="AW244" s="82"/>
      <c r="AX244" s="82"/>
      <c r="AY244" s="82"/>
      <c r="AZ244" s="82"/>
      <c r="BA244" s="82"/>
      <c r="BB244" s="82"/>
      <c r="BC244" s="82"/>
      <c r="BD244" s="82"/>
      <c r="BE244" s="82"/>
      <c r="BF244" s="82"/>
      <c r="BG244" s="82"/>
      <c r="BH244" s="82"/>
      <c r="BI244" s="82"/>
      <c r="BJ244" s="82"/>
      <c r="BK244" s="82"/>
      <c r="BL244" s="82"/>
      <c r="BM244" s="82"/>
      <c r="BN244" s="82"/>
      <c r="BO244" s="82"/>
      <c r="BP244" s="82"/>
      <c r="BQ244" s="82"/>
      <c r="BR244" s="82"/>
      <c r="BS244" s="82"/>
      <c r="BT244" s="82"/>
      <c r="BU244" s="82"/>
      <c r="BV244" s="82"/>
      <c r="BW244" s="82"/>
      <c r="BX244" s="82"/>
      <c r="BY244" s="82"/>
    </row>
    <row r="245" spans="1:77" x14ac:dyDescent="0.2">
      <c r="A245" s="82"/>
      <c r="B245" s="82"/>
      <c r="C245" s="82"/>
      <c r="D245" s="82"/>
      <c r="E245" s="82"/>
      <c r="F245" s="82"/>
      <c r="G245" s="82"/>
      <c r="H245" s="82"/>
      <c r="I245" s="82"/>
      <c r="J245" s="82"/>
      <c r="K245" s="82"/>
      <c r="L245" s="82"/>
      <c r="M245" s="82"/>
      <c r="N245" s="82"/>
      <c r="O245" s="82"/>
      <c r="P245" s="82"/>
      <c r="Q245" s="82"/>
      <c r="R245" s="82"/>
      <c r="S245" s="82"/>
      <c r="T245" s="82"/>
      <c r="U245" s="82"/>
      <c r="V245" s="82"/>
      <c r="W245" s="82"/>
      <c r="X245" s="82"/>
      <c r="Y245" s="82"/>
      <c r="Z245" s="82"/>
      <c r="AA245" s="82"/>
      <c r="AB245" s="82"/>
      <c r="AC245" s="82"/>
      <c r="AD245" s="82"/>
      <c r="AE245" s="82"/>
      <c r="AF245" s="82"/>
      <c r="AG245" s="82"/>
      <c r="AH245" s="82"/>
      <c r="AI245" s="82"/>
      <c r="AJ245" s="82"/>
      <c r="AK245" s="82"/>
      <c r="AL245" s="82"/>
      <c r="AM245" s="82"/>
      <c r="AN245" s="82"/>
      <c r="AO245" s="82"/>
      <c r="AP245" s="82"/>
      <c r="AQ245" s="82"/>
      <c r="AR245" s="82"/>
      <c r="AS245" s="82"/>
      <c r="AT245" s="82"/>
      <c r="AU245" s="82"/>
      <c r="AV245" s="82"/>
      <c r="AW245" s="82"/>
      <c r="AX245" s="82"/>
      <c r="AY245" s="82"/>
      <c r="AZ245" s="82"/>
      <c r="BA245" s="82"/>
      <c r="BB245" s="82"/>
      <c r="BC245" s="82"/>
      <c r="BD245" s="82"/>
      <c r="BE245" s="82"/>
      <c r="BF245" s="82"/>
      <c r="BG245" s="82"/>
      <c r="BH245" s="82"/>
      <c r="BI245" s="82"/>
      <c r="BJ245" s="82"/>
      <c r="BK245" s="82"/>
      <c r="BL245" s="82"/>
      <c r="BM245" s="82"/>
      <c r="BN245" s="82"/>
      <c r="BO245" s="82"/>
      <c r="BP245" s="82"/>
      <c r="BQ245" s="82"/>
      <c r="BR245" s="82"/>
      <c r="BS245" s="82"/>
      <c r="BT245" s="82"/>
      <c r="BU245" s="82"/>
      <c r="BV245" s="82"/>
      <c r="BW245" s="82"/>
      <c r="BX245" s="82"/>
      <c r="BY245" s="82"/>
    </row>
    <row r="246" spans="1:77" x14ac:dyDescent="0.2">
      <c r="A246" s="82"/>
      <c r="B246" s="82"/>
      <c r="C246" s="82"/>
      <c r="D246" s="82"/>
      <c r="E246" s="82"/>
      <c r="F246" s="82"/>
      <c r="G246" s="82"/>
      <c r="H246" s="82"/>
      <c r="I246" s="82"/>
      <c r="J246" s="82"/>
      <c r="K246" s="82"/>
      <c r="L246" s="82"/>
      <c r="M246" s="82"/>
      <c r="N246" s="82"/>
      <c r="O246" s="82"/>
      <c r="P246" s="82"/>
      <c r="Q246" s="82"/>
      <c r="R246" s="82"/>
      <c r="S246" s="82"/>
      <c r="T246" s="82"/>
      <c r="U246" s="82"/>
      <c r="V246" s="82"/>
      <c r="W246" s="82"/>
      <c r="X246" s="82"/>
      <c r="Y246" s="82"/>
      <c r="Z246" s="82"/>
      <c r="AA246" s="82"/>
      <c r="AB246" s="82"/>
      <c r="AC246" s="82"/>
      <c r="AD246" s="82"/>
      <c r="AE246" s="82"/>
      <c r="AF246" s="82"/>
      <c r="AG246" s="82"/>
      <c r="AH246" s="82"/>
      <c r="AI246" s="82"/>
      <c r="AJ246" s="82"/>
      <c r="AK246" s="82"/>
      <c r="AL246" s="82"/>
      <c r="AM246" s="82"/>
      <c r="AN246" s="82"/>
      <c r="AO246" s="82"/>
      <c r="AP246" s="82"/>
      <c r="AQ246" s="82"/>
      <c r="AR246" s="82"/>
      <c r="AS246" s="82"/>
      <c r="AT246" s="82"/>
      <c r="AU246" s="82"/>
      <c r="AV246" s="82"/>
      <c r="AW246" s="82"/>
      <c r="AX246" s="82"/>
      <c r="AY246" s="82"/>
      <c r="AZ246" s="82"/>
      <c r="BA246" s="82"/>
      <c r="BB246" s="82"/>
      <c r="BC246" s="82"/>
      <c r="BD246" s="82"/>
      <c r="BE246" s="82"/>
      <c r="BF246" s="82"/>
      <c r="BG246" s="82"/>
      <c r="BH246" s="82"/>
      <c r="BI246" s="82"/>
      <c r="BJ246" s="82"/>
      <c r="BK246" s="82"/>
      <c r="BL246" s="82"/>
      <c r="BM246" s="82"/>
      <c r="BN246" s="82"/>
      <c r="BO246" s="82"/>
      <c r="BP246" s="82"/>
      <c r="BQ246" s="82"/>
      <c r="BR246" s="82"/>
      <c r="BS246" s="82"/>
      <c r="BT246" s="82"/>
      <c r="BU246" s="82"/>
      <c r="BV246" s="82"/>
      <c r="BW246" s="82"/>
      <c r="BX246" s="82"/>
      <c r="BY246" s="82"/>
    </row>
    <row r="247" spans="1:77" x14ac:dyDescent="0.2">
      <c r="A247" s="82"/>
      <c r="B247" s="82"/>
      <c r="C247" s="82"/>
      <c r="D247" s="82"/>
      <c r="E247" s="82"/>
      <c r="F247" s="82"/>
      <c r="G247" s="82"/>
      <c r="H247" s="82"/>
      <c r="I247" s="82"/>
      <c r="J247" s="82"/>
      <c r="K247" s="82"/>
      <c r="L247" s="82"/>
      <c r="M247" s="82"/>
      <c r="N247" s="82"/>
      <c r="O247" s="82"/>
      <c r="P247" s="82"/>
      <c r="Q247" s="82"/>
      <c r="R247" s="82"/>
      <c r="S247" s="82"/>
      <c r="T247" s="82"/>
      <c r="U247" s="82"/>
      <c r="V247" s="82"/>
      <c r="W247" s="82"/>
      <c r="X247" s="82"/>
      <c r="Y247" s="82"/>
      <c r="Z247" s="82"/>
      <c r="AA247" s="82"/>
      <c r="AB247" s="82"/>
      <c r="AC247" s="82"/>
      <c r="AD247" s="82"/>
      <c r="AE247" s="82"/>
      <c r="AF247" s="82"/>
      <c r="AG247" s="82"/>
      <c r="AH247" s="82"/>
      <c r="AI247" s="82"/>
      <c r="AJ247" s="82"/>
      <c r="AK247" s="82"/>
      <c r="AL247" s="82"/>
      <c r="AM247" s="82"/>
      <c r="AN247" s="82"/>
      <c r="AO247" s="82"/>
      <c r="AP247" s="82"/>
      <c r="AQ247" s="82"/>
      <c r="AR247" s="82"/>
      <c r="AS247" s="82"/>
      <c r="AT247" s="82"/>
      <c r="AU247" s="82"/>
      <c r="AV247" s="82"/>
      <c r="AW247" s="82"/>
      <c r="AX247" s="82"/>
      <c r="AY247" s="82"/>
      <c r="AZ247" s="82"/>
      <c r="BA247" s="82"/>
      <c r="BB247" s="82"/>
      <c r="BC247" s="82"/>
      <c r="BD247" s="82"/>
      <c r="BE247" s="82"/>
      <c r="BF247" s="82"/>
      <c r="BG247" s="82"/>
      <c r="BH247" s="82"/>
      <c r="BI247" s="82"/>
      <c r="BJ247" s="82"/>
      <c r="BK247" s="82"/>
      <c r="BL247" s="82"/>
      <c r="BM247" s="82"/>
      <c r="BN247" s="82"/>
      <c r="BO247" s="82"/>
      <c r="BP247" s="82"/>
      <c r="BQ247" s="82"/>
      <c r="BR247" s="82"/>
      <c r="BS247" s="82"/>
      <c r="BT247" s="82"/>
      <c r="BU247" s="82"/>
      <c r="BV247" s="82"/>
      <c r="BW247" s="82"/>
      <c r="BX247" s="82"/>
      <c r="BY247" s="82"/>
    </row>
    <row r="248" spans="1:77" x14ac:dyDescent="0.2">
      <c r="A248" s="82"/>
      <c r="B248" s="82"/>
      <c r="C248" s="82"/>
      <c r="D248" s="82"/>
      <c r="E248" s="82"/>
      <c r="F248" s="82"/>
      <c r="G248" s="82"/>
      <c r="H248" s="82"/>
      <c r="I248" s="82"/>
      <c r="J248" s="82"/>
      <c r="K248" s="82"/>
      <c r="L248" s="82"/>
      <c r="M248" s="82"/>
      <c r="N248" s="82"/>
      <c r="O248" s="82"/>
      <c r="P248" s="82"/>
      <c r="Q248" s="82"/>
      <c r="R248" s="82"/>
      <c r="S248" s="82"/>
      <c r="T248" s="82"/>
      <c r="U248" s="82"/>
      <c r="V248" s="82"/>
      <c r="W248" s="82"/>
      <c r="X248" s="82"/>
      <c r="Y248" s="82"/>
      <c r="Z248" s="82"/>
      <c r="AA248" s="82"/>
      <c r="AB248" s="82"/>
      <c r="AC248" s="82"/>
      <c r="AD248" s="82"/>
      <c r="AE248" s="82"/>
      <c r="AF248" s="82"/>
      <c r="AG248" s="82"/>
      <c r="AH248" s="82"/>
      <c r="AI248" s="82"/>
      <c r="AJ248" s="82"/>
      <c r="AK248" s="82"/>
      <c r="AL248" s="82"/>
      <c r="AM248" s="82"/>
      <c r="AN248" s="82"/>
      <c r="AO248" s="82"/>
      <c r="AP248" s="82"/>
      <c r="AQ248" s="82"/>
      <c r="AR248" s="82"/>
      <c r="AS248" s="82"/>
      <c r="AT248" s="82"/>
      <c r="AU248" s="82"/>
      <c r="AV248" s="82"/>
      <c r="AW248" s="82"/>
      <c r="AX248" s="82"/>
      <c r="AY248" s="82"/>
      <c r="AZ248" s="82"/>
      <c r="BA248" s="82"/>
      <c r="BB248" s="82"/>
      <c r="BC248" s="82"/>
      <c r="BD248" s="82"/>
      <c r="BE248" s="82"/>
      <c r="BF248" s="82"/>
      <c r="BG248" s="82"/>
      <c r="BH248" s="82"/>
      <c r="BI248" s="82"/>
      <c r="BJ248" s="82"/>
      <c r="BK248" s="82"/>
      <c r="BL248" s="82"/>
      <c r="BM248" s="82"/>
      <c r="BN248" s="82"/>
      <c r="BO248" s="82"/>
      <c r="BP248" s="82"/>
      <c r="BQ248" s="82"/>
      <c r="BR248" s="82"/>
      <c r="BS248" s="82"/>
      <c r="BT248" s="82"/>
      <c r="BU248" s="82"/>
      <c r="BV248" s="82"/>
      <c r="BW248" s="82"/>
      <c r="BX248" s="82"/>
      <c r="BY248" s="82"/>
    </row>
    <row r="249" spans="1:77" x14ac:dyDescent="0.2">
      <c r="A249" s="82"/>
      <c r="B249" s="82"/>
      <c r="C249" s="82"/>
      <c r="D249" s="82"/>
      <c r="E249" s="82"/>
      <c r="F249" s="82"/>
      <c r="G249" s="82"/>
      <c r="H249" s="82"/>
      <c r="I249" s="82"/>
      <c r="J249" s="82"/>
      <c r="K249" s="82"/>
      <c r="L249" s="82"/>
      <c r="M249" s="82"/>
      <c r="N249" s="82"/>
      <c r="O249" s="82"/>
      <c r="P249" s="82"/>
      <c r="Q249" s="82"/>
      <c r="R249" s="82"/>
      <c r="S249" s="82"/>
      <c r="T249" s="82"/>
      <c r="U249" s="82"/>
      <c r="V249" s="82"/>
      <c r="W249" s="82"/>
      <c r="X249" s="82"/>
      <c r="Y249" s="82"/>
      <c r="Z249" s="82"/>
      <c r="AA249" s="82"/>
      <c r="AB249" s="82"/>
      <c r="AC249" s="82"/>
      <c r="AD249" s="82"/>
      <c r="AE249" s="82"/>
      <c r="AF249" s="82"/>
      <c r="AG249" s="82"/>
      <c r="AH249" s="82"/>
      <c r="AI249" s="82"/>
      <c r="AJ249" s="82"/>
      <c r="AK249" s="82"/>
      <c r="AL249" s="82"/>
      <c r="AM249" s="82"/>
      <c r="AN249" s="82"/>
      <c r="AO249" s="82"/>
      <c r="AP249" s="82"/>
      <c r="AQ249" s="82"/>
      <c r="AR249" s="82"/>
      <c r="AS249" s="82"/>
      <c r="AT249" s="82"/>
      <c r="AU249" s="82"/>
      <c r="AV249" s="82"/>
      <c r="AW249" s="82"/>
      <c r="AX249" s="82"/>
      <c r="AY249" s="82"/>
      <c r="AZ249" s="82"/>
      <c r="BA249" s="82"/>
      <c r="BB249" s="82"/>
      <c r="BC249" s="82"/>
      <c r="BD249" s="82"/>
      <c r="BE249" s="82"/>
      <c r="BF249" s="82"/>
      <c r="BG249" s="82"/>
      <c r="BH249" s="82"/>
      <c r="BI249" s="82"/>
      <c r="BJ249" s="82"/>
      <c r="BK249" s="82"/>
      <c r="BL249" s="82"/>
      <c r="BM249" s="82"/>
      <c r="BN249" s="82"/>
      <c r="BO249" s="82"/>
      <c r="BP249" s="82"/>
      <c r="BQ249" s="82"/>
      <c r="BR249" s="82"/>
      <c r="BS249" s="82"/>
      <c r="BT249" s="82"/>
      <c r="BU249" s="82"/>
      <c r="BV249" s="82"/>
      <c r="BW249" s="82"/>
      <c r="BX249" s="82"/>
      <c r="BY249" s="82"/>
    </row>
    <row r="250" spans="1:77" x14ac:dyDescent="0.2">
      <c r="A250" s="82"/>
      <c r="B250" s="82"/>
      <c r="C250" s="82"/>
      <c r="D250" s="82"/>
      <c r="E250" s="82"/>
      <c r="F250" s="82"/>
      <c r="G250" s="82"/>
      <c r="H250" s="82"/>
      <c r="I250" s="82"/>
      <c r="J250" s="82"/>
      <c r="K250" s="82"/>
      <c r="L250" s="82"/>
      <c r="M250" s="82"/>
      <c r="N250" s="82"/>
      <c r="O250" s="82"/>
      <c r="P250" s="82"/>
      <c r="Q250" s="82"/>
      <c r="R250" s="82"/>
      <c r="S250" s="82"/>
      <c r="T250" s="82"/>
      <c r="U250" s="82"/>
      <c r="V250" s="82"/>
      <c r="W250" s="82"/>
      <c r="X250" s="82"/>
      <c r="Y250" s="82"/>
      <c r="Z250" s="82"/>
      <c r="AA250" s="82"/>
      <c r="AB250" s="82"/>
      <c r="AC250" s="82"/>
      <c r="AD250" s="82"/>
      <c r="AE250" s="82"/>
      <c r="AF250" s="82"/>
      <c r="AG250" s="82"/>
      <c r="AH250" s="82"/>
      <c r="AI250" s="82"/>
      <c r="AJ250" s="82"/>
      <c r="AK250" s="82"/>
      <c r="AL250" s="82"/>
      <c r="AM250" s="82"/>
      <c r="AN250" s="82"/>
      <c r="AO250" s="82"/>
      <c r="AP250" s="82"/>
      <c r="AQ250" s="82"/>
      <c r="AR250" s="82"/>
      <c r="AS250" s="82"/>
      <c r="AT250" s="82"/>
      <c r="AU250" s="82"/>
      <c r="AV250" s="82"/>
      <c r="AW250" s="82"/>
      <c r="AX250" s="82"/>
      <c r="AY250" s="82"/>
      <c r="AZ250" s="82"/>
      <c r="BA250" s="82"/>
      <c r="BB250" s="82"/>
      <c r="BC250" s="82"/>
      <c r="BD250" s="82"/>
      <c r="BE250" s="82"/>
      <c r="BF250" s="82"/>
      <c r="BG250" s="82"/>
      <c r="BH250" s="82"/>
      <c r="BI250" s="82"/>
      <c r="BJ250" s="82"/>
      <c r="BK250" s="82"/>
      <c r="BL250" s="82"/>
      <c r="BM250" s="82"/>
      <c r="BN250" s="82"/>
      <c r="BO250" s="82"/>
      <c r="BP250" s="82"/>
      <c r="BQ250" s="82"/>
      <c r="BR250" s="82"/>
      <c r="BS250" s="82"/>
      <c r="BT250" s="82"/>
      <c r="BU250" s="82"/>
      <c r="BV250" s="82"/>
      <c r="BW250" s="82"/>
      <c r="BX250" s="82"/>
      <c r="BY250" s="82"/>
    </row>
    <row r="251" spans="1:77" x14ac:dyDescent="0.2">
      <c r="A251" s="82"/>
      <c r="B251" s="82"/>
      <c r="C251" s="82"/>
      <c r="D251" s="82"/>
      <c r="E251" s="82"/>
      <c r="F251" s="82"/>
      <c r="G251" s="82"/>
      <c r="H251" s="82"/>
      <c r="I251" s="82"/>
      <c r="J251" s="82"/>
      <c r="K251" s="82"/>
      <c r="L251" s="82"/>
      <c r="M251" s="82"/>
      <c r="N251" s="82"/>
      <c r="O251" s="82"/>
      <c r="P251" s="82"/>
      <c r="Q251" s="82"/>
      <c r="R251" s="82"/>
      <c r="S251" s="82"/>
      <c r="T251" s="82"/>
      <c r="U251" s="82"/>
      <c r="V251" s="82"/>
      <c r="W251" s="82"/>
      <c r="X251" s="82"/>
      <c r="Y251" s="82"/>
      <c r="Z251" s="82"/>
      <c r="AA251" s="82"/>
      <c r="AB251" s="82"/>
      <c r="AC251" s="82"/>
      <c r="AD251" s="82"/>
      <c r="AE251" s="82"/>
      <c r="AF251" s="82"/>
      <c r="AG251" s="82"/>
      <c r="AH251" s="82"/>
      <c r="AI251" s="82"/>
      <c r="AJ251" s="82"/>
      <c r="AK251" s="82"/>
      <c r="AL251" s="82"/>
      <c r="AM251" s="82"/>
      <c r="AN251" s="82"/>
      <c r="AO251" s="82"/>
      <c r="AP251" s="82"/>
      <c r="AQ251" s="82"/>
      <c r="AR251" s="82"/>
      <c r="AS251" s="82"/>
      <c r="AT251" s="82"/>
      <c r="AU251" s="82"/>
      <c r="AV251" s="82"/>
      <c r="AW251" s="82"/>
      <c r="AX251" s="82"/>
      <c r="AY251" s="82"/>
      <c r="AZ251" s="82"/>
      <c r="BA251" s="82"/>
      <c r="BB251" s="82"/>
      <c r="BC251" s="82"/>
      <c r="BD251" s="82"/>
      <c r="BE251" s="82"/>
      <c r="BF251" s="82"/>
      <c r="BG251" s="82"/>
      <c r="BH251" s="82"/>
      <c r="BI251" s="82"/>
      <c r="BJ251" s="82"/>
      <c r="BK251" s="82"/>
      <c r="BL251" s="82"/>
      <c r="BM251" s="82"/>
      <c r="BN251" s="82"/>
      <c r="BO251" s="82"/>
      <c r="BP251" s="82"/>
      <c r="BQ251" s="82"/>
      <c r="BR251" s="82"/>
      <c r="BS251" s="82"/>
      <c r="BT251" s="82"/>
      <c r="BU251" s="82"/>
      <c r="BV251" s="82"/>
      <c r="BW251" s="82"/>
      <c r="BX251" s="82"/>
      <c r="BY251" s="82"/>
    </row>
    <row r="252" spans="1:77" x14ac:dyDescent="0.2">
      <c r="A252" s="82"/>
      <c r="B252" s="82"/>
      <c r="C252" s="82"/>
      <c r="D252" s="82"/>
      <c r="E252" s="82"/>
      <c r="F252" s="82"/>
      <c r="G252" s="82"/>
      <c r="H252" s="82"/>
      <c r="I252" s="82"/>
      <c r="J252" s="82"/>
      <c r="K252" s="82"/>
      <c r="L252" s="82"/>
      <c r="M252" s="82"/>
      <c r="N252" s="82"/>
      <c r="O252" s="82"/>
      <c r="P252" s="82"/>
      <c r="Q252" s="82"/>
      <c r="R252" s="82"/>
      <c r="S252" s="82"/>
      <c r="T252" s="82"/>
      <c r="U252" s="82"/>
      <c r="V252" s="82"/>
      <c r="W252" s="82"/>
      <c r="X252" s="82"/>
      <c r="Y252" s="82"/>
      <c r="Z252" s="82"/>
      <c r="AA252" s="82"/>
      <c r="AB252" s="82"/>
      <c r="AC252" s="82"/>
      <c r="AD252" s="82"/>
      <c r="AE252" s="82"/>
      <c r="AF252" s="82"/>
      <c r="AG252" s="82"/>
      <c r="AH252" s="82"/>
      <c r="AI252" s="82"/>
      <c r="AJ252" s="82"/>
      <c r="AK252" s="82"/>
      <c r="AL252" s="82"/>
      <c r="AM252" s="82"/>
      <c r="AN252" s="82"/>
      <c r="AO252" s="82"/>
      <c r="AP252" s="82"/>
      <c r="AQ252" s="82"/>
      <c r="AR252" s="82"/>
      <c r="AS252" s="82"/>
      <c r="AT252" s="82"/>
      <c r="AU252" s="82"/>
      <c r="AV252" s="82"/>
      <c r="AW252" s="82"/>
      <c r="AX252" s="82"/>
      <c r="AY252" s="82"/>
      <c r="AZ252" s="82"/>
      <c r="BA252" s="82"/>
      <c r="BB252" s="82"/>
      <c r="BC252" s="82"/>
      <c r="BD252" s="82"/>
      <c r="BE252" s="82"/>
      <c r="BF252" s="82"/>
      <c r="BG252" s="82"/>
      <c r="BH252" s="82"/>
      <c r="BI252" s="82"/>
      <c r="BJ252" s="82"/>
      <c r="BK252" s="82"/>
      <c r="BL252" s="82"/>
      <c r="BM252" s="82"/>
      <c r="BN252" s="82"/>
      <c r="BO252" s="82"/>
      <c r="BP252" s="82"/>
      <c r="BQ252" s="82"/>
      <c r="BR252" s="82"/>
      <c r="BS252" s="82"/>
      <c r="BT252" s="82"/>
      <c r="BU252" s="82"/>
      <c r="BV252" s="82"/>
      <c r="BW252" s="82"/>
      <c r="BX252" s="82"/>
      <c r="BY252" s="82"/>
    </row>
    <row r="253" spans="1:77" x14ac:dyDescent="0.2">
      <c r="A253" s="82"/>
      <c r="B253" s="82"/>
      <c r="C253" s="82"/>
      <c r="D253" s="82"/>
      <c r="E253" s="82"/>
      <c r="F253" s="82"/>
      <c r="G253" s="82"/>
      <c r="H253" s="82"/>
      <c r="I253" s="82"/>
      <c r="J253" s="82"/>
      <c r="K253" s="82"/>
      <c r="L253" s="82"/>
      <c r="M253" s="82"/>
      <c r="N253" s="82"/>
      <c r="O253" s="82"/>
      <c r="P253" s="82"/>
      <c r="Q253" s="82"/>
      <c r="R253" s="82"/>
      <c r="S253" s="82"/>
      <c r="T253" s="82"/>
      <c r="U253" s="82"/>
      <c r="V253" s="82"/>
      <c r="W253" s="82"/>
      <c r="X253" s="82"/>
      <c r="Y253" s="82"/>
      <c r="Z253" s="82"/>
      <c r="AA253" s="82"/>
      <c r="AB253" s="82"/>
      <c r="AC253" s="82"/>
      <c r="AD253" s="82"/>
      <c r="AE253" s="82"/>
      <c r="AF253" s="82"/>
      <c r="AG253" s="82"/>
      <c r="AH253" s="82"/>
      <c r="AI253" s="82"/>
      <c r="AJ253" s="82"/>
      <c r="AK253" s="82"/>
      <c r="AL253" s="82"/>
      <c r="AM253" s="82"/>
      <c r="AN253" s="82"/>
      <c r="AO253" s="82"/>
      <c r="AP253" s="82"/>
      <c r="AQ253" s="82"/>
      <c r="AR253" s="82"/>
      <c r="AS253" s="82"/>
      <c r="AT253" s="82"/>
      <c r="AU253" s="82"/>
      <c r="AV253" s="82"/>
      <c r="AW253" s="82"/>
      <c r="AX253" s="82"/>
      <c r="AY253" s="82"/>
      <c r="AZ253" s="82"/>
      <c r="BA253" s="82"/>
      <c r="BB253" s="82"/>
      <c r="BC253" s="82"/>
      <c r="BD253" s="82"/>
      <c r="BE253" s="82"/>
      <c r="BF253" s="82"/>
      <c r="BG253" s="82"/>
      <c r="BH253" s="82"/>
      <c r="BI253" s="82"/>
      <c r="BJ253" s="82"/>
      <c r="BK253" s="82"/>
      <c r="BL253" s="82"/>
      <c r="BM253" s="82"/>
      <c r="BN253" s="82"/>
      <c r="BO253" s="82"/>
      <c r="BP253" s="82"/>
      <c r="BQ253" s="82"/>
      <c r="BR253" s="82"/>
      <c r="BS253" s="82"/>
      <c r="BT253" s="82"/>
      <c r="BU253" s="82"/>
      <c r="BV253" s="82"/>
      <c r="BW253" s="82"/>
      <c r="BX253" s="82"/>
      <c r="BY253" s="82"/>
    </row>
    <row r="254" spans="1:77" x14ac:dyDescent="0.2">
      <c r="A254" s="82"/>
      <c r="B254" s="82"/>
      <c r="C254" s="82"/>
      <c r="D254" s="82"/>
      <c r="E254" s="82"/>
      <c r="F254" s="82"/>
      <c r="G254" s="82"/>
      <c r="H254" s="82"/>
      <c r="I254" s="82"/>
      <c r="J254" s="82"/>
      <c r="K254" s="82"/>
      <c r="L254" s="82"/>
      <c r="M254" s="82"/>
      <c r="N254" s="82"/>
      <c r="O254" s="82"/>
      <c r="P254" s="82"/>
      <c r="Q254" s="82"/>
      <c r="R254" s="82"/>
      <c r="S254" s="82"/>
      <c r="T254" s="82"/>
      <c r="U254" s="82"/>
      <c r="V254" s="82"/>
      <c r="W254" s="82"/>
      <c r="X254" s="82"/>
      <c r="Y254" s="82"/>
      <c r="Z254" s="82"/>
      <c r="AA254" s="82"/>
      <c r="AB254" s="82"/>
      <c r="AC254" s="82"/>
      <c r="AD254" s="82"/>
      <c r="AE254" s="82"/>
      <c r="AF254" s="82"/>
      <c r="AG254" s="82"/>
      <c r="AH254" s="82"/>
      <c r="AI254" s="82"/>
      <c r="AJ254" s="82"/>
      <c r="AK254" s="82"/>
      <c r="AL254" s="82"/>
      <c r="AM254" s="82"/>
      <c r="AN254" s="82"/>
      <c r="AO254" s="82"/>
      <c r="AP254" s="82"/>
      <c r="AQ254" s="82"/>
      <c r="AR254" s="82"/>
      <c r="AS254" s="82"/>
      <c r="AT254" s="82"/>
      <c r="AU254" s="82"/>
      <c r="AV254" s="82"/>
      <c r="AW254" s="82"/>
      <c r="AX254" s="82"/>
      <c r="AY254" s="82"/>
      <c r="AZ254" s="82"/>
      <c r="BA254" s="82"/>
      <c r="BB254" s="82"/>
      <c r="BC254" s="82"/>
      <c r="BD254" s="82"/>
      <c r="BE254" s="82"/>
      <c r="BF254" s="82"/>
      <c r="BG254" s="82"/>
      <c r="BH254" s="82"/>
      <c r="BI254" s="82"/>
      <c r="BJ254" s="82"/>
      <c r="BK254" s="82"/>
      <c r="BL254" s="82"/>
      <c r="BM254" s="82"/>
      <c r="BN254" s="82"/>
      <c r="BO254" s="82"/>
      <c r="BP254" s="82"/>
      <c r="BQ254" s="82"/>
      <c r="BR254" s="82"/>
      <c r="BS254" s="82"/>
      <c r="BT254" s="82"/>
      <c r="BU254" s="82"/>
      <c r="BV254" s="82"/>
      <c r="BW254" s="82"/>
      <c r="BX254" s="82"/>
      <c r="BY254" s="82"/>
    </row>
    <row r="255" spans="1:77" x14ac:dyDescent="0.2">
      <c r="A255" s="82"/>
      <c r="B255" s="82"/>
      <c r="C255" s="82"/>
      <c r="D255" s="82"/>
      <c r="E255" s="82"/>
      <c r="F255" s="82"/>
      <c r="G255" s="82"/>
      <c r="H255" s="82"/>
      <c r="I255" s="82"/>
      <c r="J255" s="82"/>
      <c r="K255" s="82"/>
      <c r="L255" s="82"/>
      <c r="M255" s="82"/>
      <c r="N255" s="82"/>
      <c r="O255" s="82"/>
      <c r="P255" s="82"/>
      <c r="Q255" s="82"/>
      <c r="R255" s="82"/>
      <c r="S255" s="82"/>
      <c r="T255" s="82"/>
      <c r="U255" s="82"/>
      <c r="V255" s="82"/>
      <c r="W255" s="82"/>
      <c r="X255" s="82"/>
      <c r="Y255" s="82"/>
      <c r="Z255" s="82"/>
      <c r="AA255" s="82"/>
      <c r="AB255" s="82"/>
      <c r="AC255" s="82"/>
      <c r="AD255" s="82"/>
      <c r="AE255" s="82"/>
      <c r="AF255" s="82"/>
      <c r="AG255" s="82"/>
      <c r="AH255" s="82"/>
      <c r="AI255" s="82"/>
      <c r="AJ255" s="82"/>
      <c r="AK255" s="82"/>
      <c r="AL255" s="82"/>
      <c r="AM255" s="82"/>
      <c r="AN255" s="82"/>
      <c r="AO255" s="82"/>
      <c r="AP255" s="82"/>
      <c r="AQ255" s="82"/>
      <c r="AR255" s="82"/>
      <c r="AS255" s="82"/>
      <c r="AT255" s="82"/>
      <c r="AU255" s="82"/>
      <c r="AV255" s="82"/>
      <c r="AW255" s="82"/>
      <c r="AX255" s="82"/>
      <c r="AY255" s="82"/>
      <c r="AZ255" s="82"/>
      <c r="BA255" s="82"/>
      <c r="BB255" s="82"/>
      <c r="BC255" s="82"/>
      <c r="BD255" s="82"/>
      <c r="BE255" s="82"/>
      <c r="BF255" s="82"/>
      <c r="BG255" s="82"/>
      <c r="BH255" s="82"/>
      <c r="BI255" s="82"/>
      <c r="BJ255" s="82"/>
      <c r="BK255" s="82"/>
      <c r="BL255" s="82"/>
      <c r="BM255" s="82"/>
      <c r="BN255" s="82"/>
      <c r="BO255" s="82"/>
      <c r="BP255" s="82"/>
      <c r="BQ255" s="82"/>
      <c r="BR255" s="82"/>
      <c r="BS255" s="82"/>
      <c r="BT255" s="82"/>
      <c r="BU255" s="82"/>
      <c r="BV255" s="82"/>
      <c r="BW255" s="82"/>
      <c r="BX255" s="82"/>
      <c r="BY255" s="82"/>
    </row>
    <row r="256" spans="1:77" x14ac:dyDescent="0.2">
      <c r="A256" s="82"/>
      <c r="B256" s="82"/>
      <c r="C256" s="82"/>
      <c r="D256" s="82"/>
      <c r="E256" s="82"/>
      <c r="F256" s="82"/>
      <c r="G256" s="82"/>
      <c r="H256" s="82"/>
      <c r="I256" s="82"/>
      <c r="J256" s="82"/>
      <c r="K256" s="82"/>
      <c r="L256" s="82"/>
      <c r="M256" s="82"/>
      <c r="N256" s="82"/>
      <c r="O256" s="82"/>
      <c r="P256" s="82"/>
      <c r="Q256" s="82"/>
      <c r="R256" s="82"/>
      <c r="S256" s="82"/>
      <c r="T256" s="82"/>
      <c r="U256" s="82"/>
      <c r="V256" s="82"/>
      <c r="W256" s="82"/>
      <c r="X256" s="82"/>
      <c r="Y256" s="82"/>
      <c r="Z256" s="82"/>
      <c r="AA256" s="82"/>
      <c r="AB256" s="82"/>
      <c r="AC256" s="82"/>
      <c r="AD256" s="82"/>
      <c r="AE256" s="82"/>
      <c r="AF256" s="82"/>
      <c r="AG256" s="82"/>
      <c r="AH256" s="82"/>
      <c r="AI256" s="82"/>
      <c r="AJ256" s="82"/>
      <c r="AK256" s="82"/>
      <c r="AL256" s="82"/>
      <c r="AM256" s="82"/>
      <c r="AN256" s="82"/>
      <c r="AO256" s="82"/>
      <c r="AP256" s="82"/>
      <c r="AQ256" s="82"/>
      <c r="AR256" s="82"/>
      <c r="AS256" s="82"/>
      <c r="AT256" s="82"/>
      <c r="AU256" s="82"/>
      <c r="AV256" s="82"/>
      <c r="AW256" s="82"/>
      <c r="AX256" s="82"/>
      <c r="AY256" s="82"/>
      <c r="AZ256" s="82"/>
      <c r="BA256" s="82"/>
      <c r="BB256" s="82"/>
      <c r="BC256" s="82"/>
      <c r="BD256" s="82"/>
      <c r="BE256" s="82"/>
      <c r="BF256" s="82"/>
      <c r="BG256" s="82"/>
      <c r="BH256" s="82"/>
      <c r="BI256" s="82"/>
      <c r="BJ256" s="82"/>
      <c r="BK256" s="82"/>
      <c r="BL256" s="82"/>
      <c r="BM256" s="82"/>
      <c r="BN256" s="82"/>
      <c r="BO256" s="82"/>
      <c r="BP256" s="82"/>
      <c r="BQ256" s="82"/>
      <c r="BR256" s="82"/>
      <c r="BS256" s="82"/>
      <c r="BT256" s="82"/>
      <c r="BU256" s="82"/>
      <c r="BV256" s="82"/>
      <c r="BW256" s="82"/>
      <c r="BX256" s="82"/>
      <c r="BY256" s="82"/>
    </row>
    <row r="257" spans="1:77" x14ac:dyDescent="0.2">
      <c r="A257" s="82"/>
      <c r="B257" s="82"/>
      <c r="C257" s="82"/>
      <c r="D257" s="82"/>
      <c r="E257" s="82"/>
      <c r="F257" s="82"/>
      <c r="G257" s="82"/>
      <c r="H257" s="82"/>
      <c r="I257" s="82"/>
      <c r="J257" s="82"/>
      <c r="K257" s="82"/>
      <c r="L257" s="82"/>
      <c r="M257" s="82"/>
      <c r="N257" s="82"/>
      <c r="O257" s="82"/>
      <c r="P257" s="82"/>
      <c r="Q257" s="82"/>
      <c r="R257" s="82"/>
      <c r="S257" s="82"/>
      <c r="T257" s="82"/>
      <c r="U257" s="82"/>
      <c r="V257" s="82"/>
      <c r="W257" s="82"/>
      <c r="X257" s="82"/>
      <c r="Y257" s="82"/>
      <c r="Z257" s="82"/>
      <c r="AA257" s="82"/>
      <c r="AB257" s="82"/>
      <c r="AC257" s="82"/>
      <c r="AD257" s="82"/>
      <c r="AE257" s="82"/>
      <c r="AF257" s="82"/>
      <c r="AG257" s="82"/>
      <c r="AH257" s="82"/>
      <c r="AI257" s="82"/>
      <c r="AJ257" s="82"/>
      <c r="AK257" s="82"/>
      <c r="AL257" s="82"/>
      <c r="AM257" s="82"/>
      <c r="AN257" s="82"/>
      <c r="AO257" s="82"/>
      <c r="AP257" s="82"/>
      <c r="AQ257" s="82"/>
      <c r="AR257" s="82"/>
      <c r="AS257" s="82"/>
      <c r="AT257" s="82"/>
      <c r="AU257" s="82"/>
      <c r="AV257" s="82"/>
      <c r="AW257" s="82"/>
      <c r="AX257" s="82"/>
      <c r="AY257" s="82"/>
      <c r="AZ257" s="82"/>
      <c r="BA257" s="82"/>
      <c r="BB257" s="82"/>
      <c r="BC257" s="82"/>
      <c r="BD257" s="82"/>
      <c r="BE257" s="82"/>
      <c r="BF257" s="82"/>
      <c r="BG257" s="82"/>
      <c r="BH257" s="82"/>
      <c r="BI257" s="82"/>
      <c r="BJ257" s="82"/>
      <c r="BK257" s="82"/>
      <c r="BL257" s="82"/>
      <c r="BM257" s="82"/>
      <c r="BN257" s="82"/>
      <c r="BO257" s="82"/>
      <c r="BP257" s="82"/>
      <c r="BQ257" s="82"/>
      <c r="BR257" s="82"/>
      <c r="BS257" s="82"/>
      <c r="BT257" s="82"/>
      <c r="BU257" s="82"/>
      <c r="BV257" s="82"/>
      <c r="BW257" s="82"/>
      <c r="BX257" s="82"/>
      <c r="BY257" s="82"/>
    </row>
    <row r="258" spans="1:77" x14ac:dyDescent="0.2">
      <c r="A258" s="82"/>
      <c r="B258" s="82"/>
      <c r="C258" s="82"/>
      <c r="D258" s="82"/>
      <c r="E258" s="82"/>
      <c r="F258" s="82"/>
      <c r="G258" s="82"/>
      <c r="H258" s="82"/>
      <c r="I258" s="82"/>
      <c r="J258" s="82"/>
      <c r="K258" s="82"/>
      <c r="L258" s="82"/>
      <c r="M258" s="82"/>
      <c r="N258" s="82"/>
      <c r="O258" s="82"/>
      <c r="P258" s="82"/>
      <c r="Q258" s="82"/>
      <c r="R258" s="82"/>
      <c r="S258" s="82"/>
      <c r="T258" s="82"/>
      <c r="U258" s="82"/>
      <c r="V258" s="82"/>
      <c r="W258" s="82"/>
      <c r="X258" s="82"/>
      <c r="Y258" s="82"/>
      <c r="Z258" s="82"/>
      <c r="AA258" s="82"/>
      <c r="AB258" s="82"/>
      <c r="AC258" s="82"/>
      <c r="AD258" s="82"/>
      <c r="AE258" s="82"/>
      <c r="AF258" s="82"/>
      <c r="AG258" s="82"/>
      <c r="AH258" s="82"/>
      <c r="AI258" s="82"/>
      <c r="AJ258" s="82"/>
      <c r="AK258" s="82"/>
      <c r="AL258" s="82"/>
      <c r="AM258" s="82"/>
      <c r="AN258" s="82"/>
      <c r="AO258" s="82"/>
      <c r="AP258" s="82"/>
      <c r="AQ258" s="82"/>
      <c r="AR258" s="82"/>
      <c r="AS258" s="82"/>
      <c r="AT258" s="82"/>
      <c r="AU258" s="82"/>
      <c r="AV258" s="82"/>
      <c r="AW258" s="82"/>
      <c r="AX258" s="82"/>
      <c r="AY258" s="82"/>
      <c r="AZ258" s="82"/>
      <c r="BA258" s="82"/>
      <c r="BB258" s="82"/>
      <c r="BC258" s="82"/>
      <c r="BD258" s="82"/>
      <c r="BE258" s="82"/>
      <c r="BF258" s="82"/>
      <c r="BG258" s="82"/>
      <c r="BH258" s="82"/>
      <c r="BI258" s="82"/>
      <c r="BJ258" s="82"/>
      <c r="BK258" s="82"/>
      <c r="BL258" s="82"/>
      <c r="BM258" s="82"/>
      <c r="BN258" s="82"/>
      <c r="BO258" s="82"/>
      <c r="BP258" s="82"/>
      <c r="BQ258" s="82"/>
      <c r="BR258" s="82"/>
      <c r="BS258" s="82"/>
      <c r="BT258" s="82"/>
      <c r="BU258" s="82"/>
      <c r="BV258" s="82"/>
      <c r="BW258" s="82"/>
      <c r="BX258" s="82"/>
      <c r="BY258" s="82"/>
    </row>
    <row r="259" spans="1:77" x14ac:dyDescent="0.2">
      <c r="A259" s="82"/>
      <c r="B259" s="82"/>
      <c r="C259" s="82"/>
      <c r="D259" s="82"/>
      <c r="E259" s="82"/>
      <c r="F259" s="82"/>
      <c r="G259" s="82"/>
      <c r="H259" s="82"/>
      <c r="I259" s="82"/>
      <c r="J259" s="82"/>
      <c r="K259" s="82"/>
      <c r="L259" s="82"/>
      <c r="M259" s="82"/>
      <c r="N259" s="82"/>
      <c r="O259" s="82"/>
      <c r="P259" s="82"/>
      <c r="Q259" s="82"/>
      <c r="R259" s="82"/>
      <c r="S259" s="82"/>
      <c r="T259" s="82"/>
      <c r="U259" s="82"/>
      <c r="V259" s="82"/>
      <c r="W259" s="82"/>
      <c r="X259" s="82"/>
      <c r="Y259" s="82"/>
      <c r="Z259" s="82"/>
      <c r="AA259" s="82"/>
      <c r="AB259" s="82"/>
      <c r="AC259" s="82"/>
      <c r="AD259" s="82"/>
      <c r="AE259" s="82"/>
      <c r="AF259" s="82"/>
      <c r="AG259" s="82"/>
      <c r="AH259" s="82"/>
      <c r="AI259" s="82"/>
      <c r="AJ259" s="82"/>
      <c r="AK259" s="82"/>
      <c r="AL259" s="82"/>
      <c r="AM259" s="82"/>
      <c r="AN259" s="82"/>
      <c r="AO259" s="82"/>
      <c r="AP259" s="82"/>
      <c r="AQ259" s="82"/>
      <c r="AR259" s="82"/>
      <c r="AS259" s="82"/>
      <c r="AT259" s="82"/>
      <c r="AU259" s="82"/>
      <c r="AV259" s="82"/>
      <c r="AW259" s="82"/>
      <c r="AX259" s="82"/>
      <c r="AY259" s="82"/>
      <c r="AZ259" s="82"/>
      <c r="BA259" s="82"/>
      <c r="BB259" s="82"/>
      <c r="BC259" s="82"/>
      <c r="BD259" s="82"/>
      <c r="BE259" s="82"/>
      <c r="BF259" s="82"/>
      <c r="BG259" s="82"/>
      <c r="BH259" s="82"/>
      <c r="BI259" s="82"/>
      <c r="BJ259" s="82"/>
      <c r="BK259" s="82"/>
      <c r="BL259" s="82"/>
      <c r="BM259" s="82"/>
      <c r="BN259" s="82"/>
      <c r="BO259" s="82"/>
      <c r="BP259" s="82"/>
      <c r="BQ259" s="82"/>
      <c r="BR259" s="82"/>
      <c r="BS259" s="82"/>
      <c r="BT259" s="82"/>
      <c r="BU259" s="82"/>
      <c r="BV259" s="82"/>
      <c r="BW259" s="82"/>
      <c r="BX259" s="82"/>
      <c r="BY259" s="82"/>
    </row>
    <row r="260" spans="1:77" x14ac:dyDescent="0.2">
      <c r="A260" s="82"/>
      <c r="B260" s="82"/>
      <c r="C260" s="82"/>
      <c r="D260" s="82"/>
      <c r="E260" s="82"/>
      <c r="F260" s="82"/>
      <c r="G260" s="82"/>
      <c r="H260" s="82"/>
      <c r="I260" s="82"/>
      <c r="J260" s="82"/>
      <c r="K260" s="82"/>
      <c r="L260" s="82"/>
      <c r="M260" s="82"/>
      <c r="N260" s="82"/>
      <c r="O260" s="82"/>
      <c r="P260" s="82"/>
      <c r="Q260" s="82"/>
      <c r="R260" s="82"/>
      <c r="S260" s="82"/>
      <c r="T260" s="82"/>
      <c r="U260" s="82"/>
      <c r="V260" s="82"/>
      <c r="W260" s="82"/>
      <c r="X260" s="82"/>
      <c r="Y260" s="82"/>
      <c r="Z260" s="82"/>
      <c r="AA260" s="82"/>
      <c r="AB260" s="82"/>
      <c r="AC260" s="82"/>
      <c r="AD260" s="82"/>
      <c r="AE260" s="82"/>
      <c r="AF260" s="82"/>
      <c r="AG260" s="82"/>
      <c r="AH260" s="82"/>
      <c r="AI260" s="82"/>
      <c r="AJ260" s="82"/>
      <c r="AK260" s="82"/>
      <c r="AL260" s="82"/>
      <c r="AM260" s="82"/>
      <c r="AN260" s="82"/>
      <c r="AO260" s="82"/>
      <c r="AP260" s="82"/>
      <c r="AQ260" s="82"/>
      <c r="AR260" s="82"/>
      <c r="AS260" s="82"/>
      <c r="AT260" s="82"/>
      <c r="AU260" s="82"/>
      <c r="AV260" s="82"/>
      <c r="AW260" s="82"/>
      <c r="AX260" s="82"/>
      <c r="AY260" s="82"/>
      <c r="AZ260" s="82"/>
      <c r="BA260" s="82"/>
      <c r="BB260" s="82"/>
      <c r="BC260" s="82"/>
      <c r="BD260" s="82"/>
      <c r="BE260" s="82"/>
      <c r="BF260" s="82"/>
      <c r="BG260" s="82"/>
      <c r="BH260" s="82"/>
      <c r="BI260" s="82"/>
      <c r="BJ260" s="82"/>
      <c r="BK260" s="82"/>
      <c r="BL260" s="82"/>
      <c r="BM260" s="82"/>
      <c r="BN260" s="82"/>
      <c r="BO260" s="82"/>
      <c r="BP260" s="82"/>
      <c r="BQ260" s="82"/>
      <c r="BR260" s="82"/>
      <c r="BS260" s="82"/>
      <c r="BT260" s="82"/>
      <c r="BU260" s="82"/>
      <c r="BV260" s="82"/>
      <c r="BW260" s="82"/>
      <c r="BX260" s="82"/>
      <c r="BY260" s="82"/>
    </row>
    <row r="261" spans="1:77" x14ac:dyDescent="0.2">
      <c r="A261" s="82"/>
      <c r="B261" s="82"/>
      <c r="C261" s="82"/>
      <c r="D261" s="82"/>
      <c r="E261" s="82"/>
      <c r="F261" s="82"/>
      <c r="G261" s="82"/>
      <c r="H261" s="82"/>
      <c r="I261" s="82"/>
      <c r="J261" s="82"/>
      <c r="K261" s="82"/>
      <c r="L261" s="82"/>
      <c r="M261" s="82"/>
      <c r="N261" s="82"/>
      <c r="O261" s="82"/>
      <c r="P261" s="82"/>
      <c r="Q261" s="82"/>
      <c r="R261" s="82"/>
      <c r="S261" s="82"/>
      <c r="T261" s="82"/>
      <c r="U261" s="82"/>
      <c r="V261" s="82"/>
      <c r="W261" s="82"/>
      <c r="X261" s="82"/>
      <c r="Y261" s="82"/>
      <c r="Z261" s="82"/>
      <c r="AA261" s="82"/>
      <c r="AB261" s="82"/>
      <c r="AC261" s="82"/>
      <c r="AD261" s="82"/>
      <c r="AE261" s="82"/>
      <c r="AF261" s="82"/>
      <c r="AG261" s="82"/>
      <c r="AH261" s="82"/>
      <c r="AI261" s="82"/>
      <c r="AJ261" s="82"/>
      <c r="AK261" s="82"/>
      <c r="AL261" s="82"/>
      <c r="AM261" s="82"/>
      <c r="AN261" s="82"/>
      <c r="AO261" s="82"/>
      <c r="AP261" s="82"/>
      <c r="AQ261" s="82"/>
      <c r="AR261" s="82"/>
      <c r="AS261" s="82"/>
      <c r="AT261" s="82"/>
      <c r="AU261" s="82"/>
      <c r="AV261" s="82"/>
      <c r="AW261" s="82"/>
      <c r="AX261" s="82"/>
      <c r="AY261" s="82"/>
      <c r="AZ261" s="82"/>
      <c r="BA261" s="82"/>
      <c r="BB261" s="82"/>
      <c r="BC261" s="82"/>
      <c r="BD261" s="82"/>
      <c r="BE261" s="82"/>
      <c r="BF261" s="82"/>
      <c r="BG261" s="82"/>
      <c r="BH261" s="82"/>
      <c r="BI261" s="82"/>
      <c r="BJ261" s="82"/>
      <c r="BK261" s="82"/>
      <c r="BL261" s="82"/>
      <c r="BM261" s="82"/>
      <c r="BN261" s="82"/>
      <c r="BO261" s="82"/>
      <c r="BP261" s="82"/>
      <c r="BQ261" s="82"/>
      <c r="BR261" s="82"/>
      <c r="BS261" s="82"/>
      <c r="BT261" s="82"/>
      <c r="BU261" s="82"/>
      <c r="BV261" s="82"/>
      <c r="BW261" s="82"/>
      <c r="BX261" s="82"/>
      <c r="BY261" s="82"/>
    </row>
    <row r="262" spans="1:77" x14ac:dyDescent="0.2">
      <c r="A262" s="82"/>
      <c r="B262" s="82"/>
      <c r="C262" s="82"/>
      <c r="D262" s="82"/>
      <c r="E262" s="82"/>
      <c r="F262" s="82"/>
      <c r="G262" s="82"/>
      <c r="H262" s="82"/>
      <c r="I262" s="82"/>
      <c r="J262" s="82"/>
      <c r="K262" s="82"/>
      <c r="L262" s="82"/>
      <c r="M262" s="82"/>
      <c r="N262" s="82"/>
      <c r="O262" s="82"/>
      <c r="P262" s="82"/>
      <c r="Q262" s="82"/>
      <c r="R262" s="82"/>
      <c r="S262" s="82"/>
      <c r="T262" s="82"/>
      <c r="U262" s="82"/>
      <c r="V262" s="82"/>
      <c r="W262" s="82"/>
      <c r="X262" s="82"/>
      <c r="Y262" s="82"/>
      <c r="Z262" s="82"/>
      <c r="AA262" s="82"/>
      <c r="AB262" s="82"/>
      <c r="AC262" s="82"/>
      <c r="AD262" s="82"/>
      <c r="AE262" s="82"/>
      <c r="AF262" s="82"/>
      <c r="AG262" s="82"/>
      <c r="AH262" s="82"/>
      <c r="AI262" s="82"/>
      <c r="AJ262" s="82"/>
      <c r="AK262" s="82"/>
      <c r="AL262" s="82"/>
      <c r="AM262" s="82"/>
      <c r="AN262" s="82"/>
      <c r="AO262" s="82"/>
      <c r="AP262" s="82"/>
      <c r="AQ262" s="82"/>
      <c r="AR262" s="82"/>
      <c r="AS262" s="82"/>
      <c r="AT262" s="82"/>
      <c r="AU262" s="82"/>
      <c r="AV262" s="82"/>
      <c r="AW262" s="82"/>
      <c r="AX262" s="82"/>
      <c r="AY262" s="82"/>
      <c r="AZ262" s="82"/>
      <c r="BA262" s="82"/>
      <c r="BB262" s="82"/>
      <c r="BC262" s="82"/>
      <c r="BD262" s="82"/>
      <c r="BE262" s="82"/>
      <c r="BF262" s="82"/>
      <c r="BG262" s="82"/>
      <c r="BH262" s="82"/>
      <c r="BI262" s="82"/>
      <c r="BJ262" s="82"/>
      <c r="BK262" s="82"/>
      <c r="BL262" s="82"/>
      <c r="BM262" s="82"/>
      <c r="BN262" s="82"/>
      <c r="BO262" s="82"/>
      <c r="BP262" s="82"/>
      <c r="BQ262" s="82"/>
      <c r="BR262" s="82"/>
      <c r="BS262" s="82"/>
      <c r="BT262" s="82"/>
      <c r="BU262" s="82"/>
      <c r="BV262" s="82"/>
      <c r="BW262" s="82"/>
      <c r="BX262" s="82"/>
      <c r="BY262" s="82"/>
    </row>
    <row r="263" spans="1:77" x14ac:dyDescent="0.2">
      <c r="A263" s="82"/>
      <c r="B263" s="82"/>
      <c r="C263" s="82"/>
      <c r="D263" s="82"/>
      <c r="E263" s="82"/>
      <c r="F263" s="82"/>
      <c r="G263" s="82"/>
      <c r="H263" s="82"/>
      <c r="I263" s="82"/>
      <c r="J263" s="82"/>
      <c r="K263" s="82"/>
      <c r="L263" s="82"/>
      <c r="M263" s="82"/>
      <c r="N263" s="82"/>
      <c r="O263" s="82"/>
      <c r="P263" s="82"/>
      <c r="Q263" s="82"/>
      <c r="R263" s="82"/>
      <c r="S263" s="82"/>
      <c r="T263" s="82"/>
      <c r="U263" s="82"/>
      <c r="V263" s="82"/>
      <c r="W263" s="82"/>
      <c r="X263" s="82"/>
      <c r="Y263" s="82"/>
      <c r="Z263" s="82"/>
      <c r="AA263" s="82"/>
      <c r="AB263" s="82"/>
      <c r="AC263" s="82"/>
      <c r="AD263" s="82"/>
      <c r="AE263" s="82"/>
      <c r="AF263" s="82"/>
      <c r="AG263" s="82"/>
      <c r="AH263" s="82"/>
      <c r="AI263" s="82"/>
      <c r="AJ263" s="82"/>
      <c r="AK263" s="82"/>
      <c r="AL263" s="82"/>
      <c r="AM263" s="82"/>
      <c r="AN263" s="82"/>
      <c r="AO263" s="82"/>
      <c r="AP263" s="82"/>
      <c r="AQ263" s="82"/>
      <c r="AR263" s="82"/>
      <c r="AS263" s="82"/>
      <c r="AT263" s="82"/>
      <c r="AU263" s="82"/>
      <c r="AV263" s="82"/>
      <c r="AW263" s="82"/>
      <c r="AX263" s="82"/>
      <c r="AY263" s="82"/>
      <c r="AZ263" s="82"/>
      <c r="BA263" s="82"/>
      <c r="BB263" s="82"/>
      <c r="BC263" s="82"/>
      <c r="BD263" s="82"/>
      <c r="BE263" s="82"/>
      <c r="BF263" s="82"/>
      <c r="BG263" s="82"/>
      <c r="BH263" s="82"/>
      <c r="BI263" s="82"/>
      <c r="BJ263" s="82"/>
      <c r="BK263" s="82"/>
      <c r="BL263" s="82"/>
      <c r="BM263" s="82"/>
      <c r="BN263" s="82"/>
      <c r="BO263" s="82"/>
      <c r="BP263" s="82"/>
      <c r="BQ263" s="82"/>
      <c r="BR263" s="82"/>
      <c r="BS263" s="82"/>
      <c r="BT263" s="82"/>
      <c r="BU263" s="82"/>
      <c r="BV263" s="82"/>
      <c r="BW263" s="82"/>
      <c r="BX263" s="82"/>
      <c r="BY263" s="82"/>
    </row>
    <row r="264" spans="1:77" x14ac:dyDescent="0.2">
      <c r="A264" s="82"/>
      <c r="B264" s="82"/>
      <c r="C264" s="82"/>
      <c r="D264" s="82"/>
      <c r="E264" s="82"/>
      <c r="F264" s="82"/>
      <c r="G264" s="82"/>
      <c r="H264" s="82"/>
      <c r="I264" s="82"/>
      <c r="J264" s="82"/>
      <c r="K264" s="82"/>
      <c r="L264" s="82"/>
      <c r="M264" s="82"/>
      <c r="N264" s="82"/>
      <c r="O264" s="82"/>
      <c r="P264" s="82"/>
      <c r="Q264" s="82"/>
      <c r="R264" s="82"/>
      <c r="S264" s="82"/>
      <c r="T264" s="82"/>
      <c r="U264" s="82"/>
      <c r="V264" s="82"/>
      <c r="W264" s="82"/>
      <c r="X264" s="82"/>
      <c r="Y264" s="82"/>
      <c r="Z264" s="82"/>
      <c r="AA264" s="82"/>
      <c r="AB264" s="82"/>
      <c r="AC264" s="82"/>
      <c r="AD264" s="82"/>
      <c r="AE264" s="82"/>
      <c r="AF264" s="82"/>
      <c r="AG264" s="82"/>
      <c r="AH264" s="82"/>
      <c r="AI264" s="82"/>
      <c r="AJ264" s="82"/>
      <c r="AK264" s="82"/>
      <c r="AL264" s="82"/>
      <c r="AM264" s="82"/>
      <c r="AN264" s="82"/>
      <c r="AO264" s="82"/>
      <c r="AP264" s="82"/>
      <c r="AQ264" s="82"/>
      <c r="AR264" s="82"/>
      <c r="AS264" s="82"/>
      <c r="AT264" s="82"/>
      <c r="AU264" s="82"/>
      <c r="AV264" s="82"/>
      <c r="AW264" s="82"/>
      <c r="AX264" s="82"/>
      <c r="AY264" s="82"/>
      <c r="AZ264" s="82"/>
      <c r="BA264" s="82"/>
      <c r="BB264" s="82"/>
      <c r="BC264" s="82"/>
      <c r="BD264" s="82"/>
      <c r="BE264" s="82"/>
      <c r="BF264" s="82"/>
      <c r="BG264" s="82"/>
      <c r="BH264" s="82"/>
      <c r="BI264" s="82"/>
      <c r="BJ264" s="82"/>
      <c r="BK264" s="82"/>
      <c r="BL264" s="82"/>
      <c r="BM264" s="82"/>
      <c r="BN264" s="82"/>
      <c r="BO264" s="82"/>
      <c r="BP264" s="82"/>
      <c r="BQ264" s="82"/>
      <c r="BR264" s="82"/>
      <c r="BS264" s="82"/>
      <c r="BT264" s="82"/>
      <c r="BU264" s="82"/>
      <c r="BV264" s="82"/>
      <c r="BW264" s="82"/>
      <c r="BX264" s="82"/>
      <c r="BY264" s="82"/>
    </row>
    <row r="265" spans="1:77" x14ac:dyDescent="0.2">
      <c r="A265" s="82"/>
      <c r="B265" s="82"/>
      <c r="C265" s="82"/>
      <c r="D265" s="82"/>
      <c r="E265" s="82"/>
      <c r="F265" s="82"/>
      <c r="G265" s="82"/>
      <c r="H265" s="82"/>
      <c r="I265" s="82"/>
      <c r="J265" s="82"/>
      <c r="K265" s="82"/>
      <c r="L265" s="82"/>
      <c r="M265" s="82"/>
      <c r="N265" s="82"/>
      <c r="O265" s="82"/>
      <c r="P265" s="82"/>
      <c r="Q265" s="82"/>
      <c r="R265" s="82"/>
      <c r="S265" s="82"/>
      <c r="T265" s="82"/>
      <c r="U265" s="82"/>
      <c r="V265" s="82"/>
      <c r="W265" s="82"/>
      <c r="X265" s="82"/>
      <c r="Y265" s="82"/>
      <c r="Z265" s="82"/>
      <c r="AA265" s="82"/>
      <c r="AB265" s="82"/>
      <c r="AC265" s="82"/>
      <c r="AD265" s="82"/>
      <c r="AE265" s="82"/>
      <c r="AF265" s="82"/>
      <c r="AG265" s="82"/>
      <c r="AH265" s="82"/>
      <c r="AI265" s="82"/>
      <c r="AJ265" s="82"/>
      <c r="AK265" s="82"/>
      <c r="AL265" s="82"/>
      <c r="AM265" s="82"/>
      <c r="AN265" s="82"/>
      <c r="AO265" s="82"/>
      <c r="AP265" s="82"/>
      <c r="AQ265" s="82"/>
      <c r="AR265" s="82"/>
      <c r="AS265" s="82"/>
      <c r="AT265" s="82"/>
      <c r="AU265" s="82"/>
      <c r="AV265" s="82"/>
      <c r="AW265" s="82"/>
      <c r="AX265" s="82"/>
      <c r="AY265" s="82"/>
      <c r="AZ265" s="82"/>
      <c r="BA265" s="82"/>
      <c r="BB265" s="82"/>
      <c r="BC265" s="82"/>
      <c r="BD265" s="82"/>
      <c r="BE265" s="82"/>
      <c r="BF265" s="82"/>
      <c r="BG265" s="82"/>
      <c r="BH265" s="82"/>
      <c r="BI265" s="82"/>
      <c r="BJ265" s="82"/>
      <c r="BK265" s="82"/>
      <c r="BL265" s="82"/>
      <c r="BM265" s="82"/>
      <c r="BN265" s="82"/>
      <c r="BO265" s="82"/>
      <c r="BP265" s="82"/>
      <c r="BQ265" s="82"/>
      <c r="BR265" s="82"/>
      <c r="BS265" s="82"/>
      <c r="BT265" s="82"/>
      <c r="BU265" s="82"/>
      <c r="BV265" s="82"/>
      <c r="BW265" s="82"/>
      <c r="BX265" s="82"/>
      <c r="BY265" s="82"/>
    </row>
    <row r="266" spans="1:77" x14ac:dyDescent="0.2">
      <c r="A266" s="82"/>
      <c r="B266" s="82"/>
      <c r="C266" s="82"/>
      <c r="D266" s="82"/>
      <c r="E266" s="82"/>
      <c r="F266" s="82"/>
      <c r="G266" s="82"/>
      <c r="H266" s="82"/>
      <c r="I266" s="82"/>
      <c r="J266" s="82"/>
      <c r="K266" s="82"/>
      <c r="L266" s="82"/>
      <c r="M266" s="82"/>
      <c r="N266" s="82"/>
      <c r="O266" s="82"/>
      <c r="P266" s="82"/>
      <c r="Q266" s="82"/>
      <c r="R266" s="82"/>
      <c r="S266" s="82"/>
      <c r="T266" s="82"/>
      <c r="U266" s="82"/>
      <c r="V266" s="82"/>
      <c r="W266" s="82"/>
      <c r="X266" s="82"/>
      <c r="Y266" s="82"/>
      <c r="Z266" s="82"/>
      <c r="AA266" s="82"/>
      <c r="AB266" s="82"/>
      <c r="AC266" s="82"/>
      <c r="AD266" s="82"/>
      <c r="AE266" s="82"/>
      <c r="AF266" s="82"/>
      <c r="AG266" s="82"/>
      <c r="AH266" s="82"/>
      <c r="AI266" s="82"/>
      <c r="AJ266" s="82"/>
      <c r="AK266" s="82"/>
      <c r="AL266" s="82"/>
      <c r="AM266" s="82"/>
      <c r="AN266" s="82"/>
      <c r="AO266" s="82"/>
      <c r="AP266" s="82"/>
      <c r="AQ266" s="82"/>
      <c r="AR266" s="82"/>
      <c r="AS266" s="82"/>
      <c r="AT266" s="82"/>
      <c r="AU266" s="82"/>
      <c r="AV266" s="82"/>
      <c r="AW266" s="82"/>
      <c r="AX266" s="82"/>
      <c r="AY266" s="82"/>
      <c r="AZ266" s="82"/>
      <c r="BA266" s="82"/>
      <c r="BB266" s="82"/>
      <c r="BC266" s="82"/>
      <c r="BD266" s="82"/>
      <c r="BE266" s="82"/>
      <c r="BF266" s="82"/>
      <c r="BG266" s="82"/>
      <c r="BH266" s="82"/>
      <c r="BI266" s="82"/>
      <c r="BJ266" s="82"/>
      <c r="BK266" s="82"/>
      <c r="BL266" s="82"/>
      <c r="BM266" s="82"/>
      <c r="BN266" s="82"/>
      <c r="BO266" s="82"/>
      <c r="BP266" s="82"/>
      <c r="BQ266" s="82"/>
      <c r="BR266" s="82"/>
      <c r="BS266" s="82"/>
      <c r="BT266" s="82"/>
      <c r="BU266" s="82"/>
      <c r="BV266" s="82"/>
      <c r="BW266" s="82"/>
      <c r="BX266" s="82"/>
      <c r="BY266" s="82"/>
    </row>
    <row r="267" spans="1:77" x14ac:dyDescent="0.2">
      <c r="A267" s="82"/>
      <c r="B267" s="82"/>
      <c r="C267" s="82"/>
      <c r="D267" s="82"/>
      <c r="E267" s="82"/>
      <c r="F267" s="82"/>
      <c r="G267" s="82"/>
      <c r="H267" s="82"/>
      <c r="I267" s="82"/>
      <c r="J267" s="82"/>
      <c r="K267" s="82"/>
      <c r="L267" s="82"/>
      <c r="M267" s="82"/>
      <c r="N267" s="82"/>
      <c r="O267" s="82"/>
      <c r="P267" s="82"/>
      <c r="Q267" s="82"/>
      <c r="R267" s="82"/>
      <c r="S267" s="82"/>
      <c r="T267" s="82"/>
      <c r="U267" s="82"/>
      <c r="V267" s="82"/>
      <c r="W267" s="82"/>
      <c r="X267" s="82"/>
      <c r="Y267" s="82"/>
      <c r="Z267" s="82"/>
      <c r="AA267" s="82"/>
      <c r="AB267" s="82"/>
      <c r="AC267" s="82"/>
      <c r="AD267" s="82"/>
      <c r="AE267" s="82"/>
      <c r="AF267" s="82"/>
      <c r="AG267" s="82"/>
      <c r="AH267" s="82"/>
      <c r="AI267" s="82"/>
      <c r="AJ267" s="82"/>
      <c r="AK267" s="82"/>
      <c r="AL267" s="82"/>
      <c r="AM267" s="82"/>
      <c r="AN267" s="82"/>
      <c r="AO267" s="82"/>
      <c r="AP267" s="82"/>
      <c r="AQ267" s="82"/>
      <c r="AR267" s="82"/>
      <c r="AS267" s="82"/>
      <c r="AT267" s="82"/>
      <c r="AU267" s="82"/>
      <c r="AV267" s="82"/>
      <c r="AW267" s="82"/>
      <c r="AX267" s="82"/>
      <c r="AY267" s="82"/>
      <c r="AZ267" s="82"/>
      <c r="BA267" s="82"/>
      <c r="BB267" s="82"/>
      <c r="BC267" s="82"/>
      <c r="BD267" s="82"/>
      <c r="BE267" s="82"/>
      <c r="BF267" s="82"/>
      <c r="BG267" s="82"/>
      <c r="BH267" s="82"/>
      <c r="BI267" s="82"/>
      <c r="BJ267" s="82"/>
      <c r="BK267" s="82"/>
      <c r="BL267" s="82"/>
      <c r="BM267" s="82"/>
      <c r="BN267" s="82"/>
      <c r="BO267" s="82"/>
      <c r="BP267" s="82"/>
      <c r="BQ267" s="82"/>
      <c r="BR267" s="82"/>
      <c r="BS267" s="82"/>
      <c r="BT267" s="82"/>
      <c r="BU267" s="82"/>
      <c r="BV267" s="82"/>
      <c r="BW267" s="82"/>
      <c r="BX267" s="82"/>
      <c r="BY267" s="82"/>
    </row>
    <row r="268" spans="1:77" x14ac:dyDescent="0.2">
      <c r="A268" s="82"/>
      <c r="B268" s="82"/>
      <c r="C268" s="82"/>
      <c r="D268" s="82"/>
      <c r="E268" s="82"/>
      <c r="F268" s="82"/>
      <c r="G268" s="82"/>
      <c r="H268" s="82"/>
      <c r="I268" s="82"/>
      <c r="J268" s="82"/>
      <c r="K268" s="82"/>
      <c r="L268" s="82"/>
      <c r="M268" s="82"/>
      <c r="N268" s="82"/>
      <c r="O268" s="82"/>
      <c r="P268" s="82"/>
      <c r="Q268" s="82"/>
      <c r="R268" s="82"/>
      <c r="S268" s="82"/>
      <c r="T268" s="82"/>
      <c r="U268" s="82"/>
      <c r="V268" s="82"/>
      <c r="W268" s="82"/>
      <c r="X268" s="82"/>
      <c r="Y268" s="82"/>
      <c r="Z268" s="82"/>
      <c r="AA268" s="82"/>
      <c r="AB268" s="82"/>
      <c r="AC268" s="82"/>
      <c r="AD268" s="82"/>
      <c r="AE268" s="82"/>
      <c r="AF268" s="82"/>
      <c r="AG268" s="82"/>
      <c r="AH268" s="82"/>
      <c r="AI268" s="82"/>
      <c r="AJ268" s="82"/>
      <c r="AK268" s="82"/>
      <c r="AL268" s="82"/>
      <c r="AM268" s="82"/>
      <c r="AN268" s="82"/>
      <c r="AO268" s="82"/>
      <c r="AP268" s="82"/>
      <c r="AQ268" s="82"/>
      <c r="AR268" s="82"/>
      <c r="AS268" s="82"/>
      <c r="AT268" s="82"/>
      <c r="AU268" s="82"/>
      <c r="AV268" s="82"/>
      <c r="AW268" s="82"/>
      <c r="AX268" s="82"/>
      <c r="AY268" s="82"/>
      <c r="AZ268" s="82"/>
      <c r="BA268" s="82"/>
      <c r="BB268" s="82"/>
      <c r="BC268" s="82"/>
      <c r="BD268" s="82"/>
      <c r="BE268" s="82"/>
      <c r="BF268" s="82"/>
      <c r="BG268" s="82"/>
      <c r="BH268" s="82"/>
      <c r="BI268" s="82"/>
      <c r="BJ268" s="82"/>
      <c r="BK268" s="82"/>
      <c r="BL268" s="82"/>
      <c r="BM268" s="82"/>
      <c r="BN268" s="82"/>
      <c r="BO268" s="82"/>
      <c r="BP268" s="82"/>
      <c r="BQ268" s="82"/>
      <c r="BR268" s="82"/>
      <c r="BS268" s="82"/>
      <c r="BT268" s="82"/>
      <c r="BU268" s="82"/>
      <c r="BV268" s="82"/>
      <c r="BW268" s="82"/>
      <c r="BX268" s="82"/>
      <c r="BY268" s="82"/>
    </row>
    <row r="269" spans="1:77" x14ac:dyDescent="0.2">
      <c r="A269" s="82"/>
      <c r="B269" s="82"/>
      <c r="C269" s="82"/>
      <c r="D269" s="82"/>
      <c r="E269" s="82"/>
      <c r="F269" s="82"/>
      <c r="G269" s="82"/>
      <c r="H269" s="82"/>
      <c r="I269" s="82"/>
      <c r="J269" s="82"/>
      <c r="K269" s="82"/>
      <c r="L269" s="82"/>
      <c r="M269" s="82"/>
      <c r="N269" s="82"/>
      <c r="O269" s="82"/>
      <c r="P269" s="82"/>
      <c r="Q269" s="82"/>
      <c r="R269" s="82"/>
      <c r="S269" s="82"/>
      <c r="T269" s="82"/>
      <c r="U269" s="82"/>
      <c r="V269" s="82"/>
      <c r="W269" s="82"/>
      <c r="X269" s="82"/>
      <c r="Y269" s="82"/>
      <c r="Z269" s="82"/>
      <c r="AA269" s="82"/>
      <c r="AB269" s="82"/>
      <c r="AC269" s="82"/>
      <c r="AD269" s="82"/>
      <c r="AE269" s="82"/>
      <c r="AF269" s="82"/>
      <c r="AG269" s="82"/>
      <c r="AH269" s="82"/>
      <c r="AI269" s="82"/>
      <c r="AJ269" s="82"/>
      <c r="AK269" s="82"/>
      <c r="AL269" s="82"/>
      <c r="AM269" s="82"/>
      <c r="AN269" s="82"/>
      <c r="AO269" s="82"/>
      <c r="AP269" s="82"/>
      <c r="AQ269" s="82"/>
      <c r="AR269" s="82"/>
      <c r="AS269" s="82"/>
      <c r="AT269" s="82"/>
      <c r="AU269" s="82"/>
      <c r="AV269" s="82"/>
      <c r="AW269" s="82"/>
      <c r="AX269" s="82"/>
      <c r="AY269" s="82"/>
      <c r="AZ269" s="82"/>
      <c r="BA269" s="82"/>
      <c r="BB269" s="82"/>
      <c r="BC269" s="82"/>
      <c r="BD269" s="82"/>
      <c r="BE269" s="82"/>
      <c r="BF269" s="82"/>
      <c r="BG269" s="82"/>
      <c r="BH269" s="82"/>
      <c r="BI269" s="82"/>
      <c r="BJ269" s="82"/>
      <c r="BK269" s="82"/>
      <c r="BL269" s="82"/>
      <c r="BM269" s="82"/>
      <c r="BN269" s="82"/>
      <c r="BO269" s="82"/>
      <c r="BP269" s="82"/>
      <c r="BQ269" s="82"/>
      <c r="BR269" s="82"/>
      <c r="BS269" s="82"/>
      <c r="BT269" s="82"/>
      <c r="BU269" s="82"/>
      <c r="BV269" s="82"/>
      <c r="BW269" s="82"/>
      <c r="BX269" s="82"/>
      <c r="BY269" s="82"/>
    </row>
    <row r="270" spans="1:77" x14ac:dyDescent="0.2">
      <c r="A270" s="82"/>
      <c r="B270" s="82"/>
      <c r="C270" s="82"/>
      <c r="D270" s="82"/>
      <c r="E270" s="82"/>
      <c r="F270" s="82"/>
      <c r="G270" s="82"/>
      <c r="H270" s="82"/>
      <c r="I270" s="82"/>
      <c r="J270" s="82"/>
      <c r="K270" s="82"/>
      <c r="L270" s="82"/>
      <c r="M270" s="82"/>
      <c r="N270" s="82"/>
      <c r="O270" s="82"/>
      <c r="P270" s="82"/>
      <c r="Q270" s="82"/>
      <c r="R270" s="82"/>
      <c r="S270" s="82"/>
      <c r="T270" s="82"/>
      <c r="U270" s="82"/>
      <c r="V270" s="82"/>
      <c r="W270" s="82"/>
      <c r="X270" s="82"/>
      <c r="Y270" s="82"/>
      <c r="Z270" s="82"/>
      <c r="AA270" s="82"/>
      <c r="AB270" s="82"/>
      <c r="AC270" s="82"/>
      <c r="AD270" s="82"/>
      <c r="AE270" s="82"/>
      <c r="AF270" s="82"/>
      <c r="AG270" s="82"/>
      <c r="AH270" s="82"/>
      <c r="AI270" s="82"/>
      <c r="AJ270" s="82"/>
      <c r="AK270" s="82"/>
      <c r="AL270" s="82"/>
      <c r="AM270" s="82"/>
      <c r="AN270" s="82"/>
      <c r="AO270" s="82"/>
      <c r="AP270" s="82"/>
      <c r="AQ270" s="82"/>
      <c r="AR270" s="82"/>
      <c r="AS270" s="82"/>
      <c r="AT270" s="82"/>
      <c r="AU270" s="82"/>
      <c r="AV270" s="82"/>
      <c r="AW270" s="82"/>
      <c r="AX270" s="82"/>
      <c r="AY270" s="82"/>
      <c r="AZ270" s="82"/>
      <c r="BA270" s="82"/>
      <c r="BB270" s="82"/>
      <c r="BC270" s="82"/>
      <c r="BD270" s="82"/>
      <c r="BE270" s="82"/>
      <c r="BF270" s="82"/>
      <c r="BG270" s="82"/>
      <c r="BH270" s="82"/>
      <c r="BI270" s="82"/>
      <c r="BJ270" s="82"/>
      <c r="BK270" s="82"/>
      <c r="BL270" s="82"/>
      <c r="BM270" s="82"/>
      <c r="BN270" s="82"/>
      <c r="BO270" s="82"/>
      <c r="BP270" s="82"/>
      <c r="BQ270" s="82"/>
      <c r="BR270" s="82"/>
      <c r="BS270" s="82"/>
      <c r="BT270" s="82"/>
      <c r="BU270" s="82"/>
      <c r="BV270" s="82"/>
      <c r="BW270" s="82"/>
      <c r="BX270" s="82"/>
      <c r="BY270" s="82"/>
    </row>
    <row r="271" spans="1:77" x14ac:dyDescent="0.2">
      <c r="A271" s="82"/>
      <c r="B271" s="82"/>
      <c r="C271" s="82"/>
      <c r="D271" s="82"/>
      <c r="E271" s="82"/>
      <c r="F271" s="82"/>
      <c r="G271" s="82"/>
      <c r="H271" s="82"/>
      <c r="I271" s="82"/>
      <c r="J271" s="82"/>
      <c r="K271" s="82"/>
      <c r="L271" s="82"/>
      <c r="M271" s="82"/>
      <c r="N271" s="82"/>
      <c r="O271" s="82"/>
      <c r="P271" s="82"/>
      <c r="Q271" s="82"/>
      <c r="R271" s="82"/>
      <c r="S271" s="82"/>
      <c r="T271" s="82"/>
      <c r="U271" s="82"/>
      <c r="V271" s="82"/>
      <c r="W271" s="82"/>
      <c r="X271" s="82"/>
      <c r="Y271" s="82"/>
      <c r="Z271" s="82"/>
      <c r="AA271" s="82"/>
      <c r="AB271" s="82"/>
      <c r="AC271" s="82"/>
      <c r="AD271" s="82"/>
      <c r="AE271" s="82"/>
      <c r="AF271" s="82"/>
      <c r="AG271" s="82"/>
      <c r="AH271" s="82"/>
      <c r="AI271" s="82"/>
      <c r="AJ271" s="82"/>
      <c r="AK271" s="82"/>
      <c r="AL271" s="82"/>
      <c r="AM271" s="82"/>
      <c r="AN271" s="82"/>
      <c r="AO271" s="82"/>
      <c r="AP271" s="82"/>
      <c r="AQ271" s="82"/>
      <c r="AR271" s="82"/>
      <c r="AS271" s="82"/>
      <c r="AT271" s="82"/>
      <c r="AU271" s="82"/>
      <c r="AV271" s="82"/>
      <c r="AW271" s="82"/>
      <c r="AX271" s="82"/>
      <c r="AY271" s="82"/>
      <c r="AZ271" s="82"/>
      <c r="BA271" s="82"/>
      <c r="BB271" s="82"/>
      <c r="BC271" s="82"/>
      <c r="BD271" s="82"/>
      <c r="BE271" s="82"/>
      <c r="BF271" s="82"/>
      <c r="BG271" s="82"/>
      <c r="BH271" s="82"/>
      <c r="BI271" s="82"/>
      <c r="BJ271" s="82"/>
      <c r="BK271" s="82"/>
      <c r="BL271" s="82"/>
      <c r="BM271" s="82"/>
      <c r="BN271" s="82"/>
      <c r="BO271" s="82"/>
      <c r="BP271" s="82"/>
      <c r="BQ271" s="82"/>
      <c r="BR271" s="82"/>
      <c r="BS271" s="82"/>
      <c r="BT271" s="82"/>
      <c r="BU271" s="82"/>
      <c r="BV271" s="82"/>
      <c r="BW271" s="82"/>
      <c r="BX271" s="82"/>
      <c r="BY271" s="82"/>
    </row>
    <row r="272" spans="1:77" x14ac:dyDescent="0.2">
      <c r="A272" s="82"/>
      <c r="B272" s="82"/>
      <c r="C272" s="82"/>
      <c r="D272" s="82"/>
      <c r="E272" s="82"/>
      <c r="F272" s="82"/>
      <c r="G272" s="82"/>
      <c r="H272" s="82"/>
      <c r="I272" s="82"/>
      <c r="J272" s="82"/>
      <c r="K272" s="82"/>
      <c r="L272" s="82"/>
      <c r="M272" s="82"/>
      <c r="N272" s="82"/>
      <c r="O272" s="82"/>
      <c r="P272" s="82"/>
      <c r="Q272" s="82"/>
      <c r="R272" s="82"/>
      <c r="S272" s="82"/>
      <c r="T272" s="82"/>
      <c r="U272" s="82"/>
      <c r="V272" s="82"/>
      <c r="W272" s="82"/>
      <c r="X272" s="82"/>
      <c r="Y272" s="82"/>
      <c r="Z272" s="82"/>
      <c r="AA272" s="82"/>
      <c r="AB272" s="82"/>
      <c r="AC272" s="82"/>
      <c r="AD272" s="82"/>
      <c r="AE272" s="82"/>
      <c r="AF272" s="82"/>
      <c r="AG272" s="82"/>
      <c r="AH272" s="82"/>
      <c r="AI272" s="82"/>
      <c r="AJ272" s="82"/>
      <c r="AK272" s="82"/>
      <c r="AL272" s="82"/>
      <c r="AM272" s="82"/>
      <c r="AN272" s="82"/>
      <c r="AO272" s="82"/>
      <c r="AP272" s="82"/>
      <c r="AQ272" s="82"/>
      <c r="AR272" s="82"/>
      <c r="AS272" s="82"/>
      <c r="AT272" s="82"/>
      <c r="AU272" s="82"/>
      <c r="AV272" s="82"/>
      <c r="AW272" s="82"/>
      <c r="AX272" s="82"/>
      <c r="AY272" s="82"/>
      <c r="AZ272" s="82"/>
      <c r="BA272" s="82"/>
      <c r="BB272" s="82"/>
      <c r="BC272" s="82"/>
      <c r="BD272" s="82"/>
      <c r="BE272" s="82"/>
      <c r="BF272" s="82"/>
      <c r="BG272" s="82"/>
      <c r="BH272" s="82"/>
      <c r="BI272" s="82"/>
      <c r="BJ272" s="82"/>
      <c r="BK272" s="82"/>
      <c r="BL272" s="82"/>
      <c r="BM272" s="82"/>
      <c r="BN272" s="82"/>
      <c r="BO272" s="82"/>
      <c r="BP272" s="82"/>
      <c r="BQ272" s="82"/>
      <c r="BR272" s="82"/>
      <c r="BS272" s="82"/>
      <c r="BT272" s="82"/>
      <c r="BU272" s="82"/>
      <c r="BV272" s="82"/>
      <c r="BW272" s="82"/>
      <c r="BX272" s="82"/>
      <c r="BY272" s="82"/>
    </row>
    <row r="273" spans="1:77" x14ac:dyDescent="0.2">
      <c r="A273" s="82"/>
      <c r="B273" s="82"/>
      <c r="C273" s="82"/>
      <c r="D273" s="82"/>
      <c r="E273" s="82"/>
      <c r="F273" s="82"/>
      <c r="G273" s="82"/>
      <c r="H273" s="82"/>
      <c r="I273" s="82"/>
      <c r="J273" s="82"/>
      <c r="K273" s="82"/>
      <c r="L273" s="82"/>
      <c r="M273" s="82"/>
      <c r="N273" s="82"/>
      <c r="O273" s="82"/>
      <c r="P273" s="82"/>
      <c r="Q273" s="82"/>
      <c r="R273" s="82"/>
      <c r="S273" s="82"/>
      <c r="T273" s="82"/>
      <c r="U273" s="82"/>
      <c r="V273" s="82"/>
      <c r="W273" s="82"/>
      <c r="X273" s="82"/>
      <c r="Y273" s="82"/>
      <c r="Z273" s="82"/>
      <c r="AA273" s="82"/>
      <c r="AB273" s="82"/>
      <c r="AC273" s="82"/>
      <c r="AD273" s="82"/>
      <c r="AE273" s="82"/>
      <c r="AF273" s="82"/>
      <c r="AG273" s="82"/>
      <c r="AH273" s="82"/>
      <c r="AI273" s="82"/>
      <c r="AJ273" s="82"/>
      <c r="AK273" s="82"/>
      <c r="AL273" s="82"/>
      <c r="AM273" s="82"/>
      <c r="AN273" s="82"/>
      <c r="AO273" s="82"/>
      <c r="AP273" s="82"/>
      <c r="AQ273" s="82"/>
      <c r="AR273" s="82"/>
      <c r="AS273" s="82"/>
      <c r="AT273" s="82"/>
      <c r="AU273" s="82"/>
      <c r="AV273" s="82"/>
      <c r="AW273" s="82"/>
      <c r="AX273" s="82"/>
      <c r="AY273" s="82"/>
      <c r="AZ273" s="82"/>
      <c r="BA273" s="82"/>
      <c r="BB273" s="82"/>
      <c r="BC273" s="82"/>
      <c r="BD273" s="82"/>
      <c r="BE273" s="82"/>
      <c r="BF273" s="82"/>
      <c r="BG273" s="82"/>
      <c r="BH273" s="82"/>
      <c r="BI273" s="82"/>
      <c r="BJ273" s="82"/>
      <c r="BK273" s="82"/>
      <c r="BL273" s="82"/>
      <c r="BM273" s="82"/>
      <c r="BN273" s="82"/>
      <c r="BO273" s="82"/>
      <c r="BP273" s="82"/>
      <c r="BQ273" s="82"/>
      <c r="BR273" s="82"/>
      <c r="BS273" s="82"/>
      <c r="BT273" s="82"/>
      <c r="BU273" s="82"/>
      <c r="BV273" s="82"/>
      <c r="BW273" s="82"/>
      <c r="BX273" s="82"/>
      <c r="BY273" s="82"/>
    </row>
    <row r="274" spans="1:77" x14ac:dyDescent="0.2">
      <c r="A274" s="82"/>
      <c r="B274" s="82"/>
      <c r="C274" s="82"/>
      <c r="D274" s="82"/>
      <c r="E274" s="82"/>
      <c r="F274" s="82"/>
      <c r="G274" s="82"/>
      <c r="H274" s="82"/>
      <c r="I274" s="82"/>
      <c r="J274" s="82"/>
      <c r="K274" s="82"/>
      <c r="L274" s="82"/>
      <c r="M274" s="82"/>
      <c r="N274" s="82"/>
      <c r="O274" s="82"/>
      <c r="P274" s="82"/>
      <c r="Q274" s="82"/>
      <c r="R274" s="82"/>
      <c r="S274" s="82"/>
      <c r="T274" s="82"/>
      <c r="U274" s="82"/>
      <c r="V274" s="82"/>
      <c r="W274" s="82"/>
      <c r="X274" s="82"/>
      <c r="Y274" s="82"/>
      <c r="Z274" s="82"/>
      <c r="AA274" s="82"/>
      <c r="AB274" s="82"/>
      <c r="AC274" s="82"/>
      <c r="AD274" s="82"/>
      <c r="AE274" s="82"/>
      <c r="AF274" s="82"/>
      <c r="AG274" s="82"/>
      <c r="AH274" s="82"/>
      <c r="AI274" s="82"/>
      <c r="AJ274" s="82"/>
      <c r="AK274" s="82"/>
      <c r="AL274" s="82"/>
      <c r="AM274" s="82"/>
      <c r="AN274" s="82"/>
      <c r="AO274" s="82"/>
      <c r="AP274" s="82"/>
      <c r="AQ274" s="82"/>
      <c r="AR274" s="82"/>
      <c r="AS274" s="82"/>
      <c r="AT274" s="82"/>
      <c r="AU274" s="82"/>
      <c r="AV274" s="82"/>
      <c r="AW274" s="82"/>
      <c r="AX274" s="82"/>
      <c r="AY274" s="82"/>
      <c r="AZ274" s="82"/>
      <c r="BA274" s="82"/>
      <c r="BB274" s="82"/>
      <c r="BC274" s="82"/>
      <c r="BD274" s="82"/>
      <c r="BE274" s="82"/>
      <c r="BF274" s="82"/>
      <c r="BG274" s="82"/>
      <c r="BH274" s="82"/>
      <c r="BI274" s="82"/>
      <c r="BJ274" s="82"/>
      <c r="BK274" s="82"/>
      <c r="BL274" s="82"/>
      <c r="BM274" s="82"/>
      <c r="BN274" s="82"/>
      <c r="BO274" s="82"/>
      <c r="BP274" s="82"/>
      <c r="BQ274" s="82"/>
      <c r="BR274" s="82"/>
      <c r="BS274" s="82"/>
      <c r="BT274" s="82"/>
      <c r="BU274" s="82"/>
      <c r="BV274" s="82"/>
      <c r="BW274" s="82"/>
      <c r="BX274" s="82"/>
      <c r="BY274" s="82"/>
    </row>
    <row r="275" spans="1:77" x14ac:dyDescent="0.2">
      <c r="A275" s="82"/>
      <c r="B275" s="82"/>
      <c r="C275" s="82"/>
      <c r="D275" s="82"/>
      <c r="E275" s="82"/>
      <c r="F275" s="82"/>
      <c r="G275" s="82"/>
      <c r="H275" s="82"/>
      <c r="I275" s="82"/>
      <c r="J275" s="82"/>
      <c r="K275" s="82"/>
      <c r="L275" s="82"/>
      <c r="M275" s="82"/>
      <c r="N275" s="82"/>
      <c r="O275" s="82"/>
      <c r="P275" s="82"/>
      <c r="Q275" s="82"/>
      <c r="R275" s="82"/>
      <c r="S275" s="82"/>
      <c r="T275" s="82"/>
      <c r="U275" s="82"/>
      <c r="V275" s="82"/>
      <c r="W275" s="82"/>
      <c r="X275" s="82"/>
      <c r="Y275" s="82"/>
      <c r="Z275" s="82"/>
      <c r="AA275" s="82"/>
      <c r="AB275" s="82"/>
      <c r="AC275" s="82"/>
      <c r="AD275" s="82"/>
      <c r="AE275" s="82"/>
      <c r="AF275" s="82"/>
      <c r="AG275" s="82"/>
      <c r="AH275" s="82"/>
      <c r="AI275" s="82"/>
      <c r="AJ275" s="82"/>
      <c r="AK275" s="82"/>
      <c r="AL275" s="82"/>
      <c r="AM275" s="82"/>
      <c r="AN275" s="82"/>
      <c r="AO275" s="82"/>
      <c r="AP275" s="82"/>
      <c r="AQ275" s="82"/>
      <c r="AR275" s="82"/>
      <c r="AS275" s="82"/>
      <c r="AT275" s="82"/>
      <c r="AU275" s="82"/>
      <c r="AV275" s="82"/>
      <c r="AW275" s="82"/>
      <c r="AX275" s="82"/>
      <c r="AY275" s="82"/>
      <c r="AZ275" s="82"/>
      <c r="BA275" s="82"/>
      <c r="BB275" s="82"/>
      <c r="BC275" s="82"/>
      <c r="BD275" s="82"/>
      <c r="BE275" s="82"/>
      <c r="BF275" s="82"/>
      <c r="BG275" s="82"/>
      <c r="BH275" s="82"/>
      <c r="BI275" s="82"/>
      <c r="BJ275" s="82"/>
      <c r="BK275" s="82"/>
      <c r="BL275" s="82"/>
      <c r="BM275" s="82"/>
      <c r="BN275" s="82"/>
      <c r="BO275" s="82"/>
      <c r="BP275" s="82"/>
      <c r="BQ275" s="82"/>
      <c r="BR275" s="82"/>
      <c r="BS275" s="82"/>
      <c r="BT275" s="82"/>
      <c r="BU275" s="82"/>
      <c r="BV275" s="82"/>
      <c r="BW275" s="82"/>
      <c r="BX275" s="82"/>
      <c r="BY275" s="82"/>
    </row>
    <row r="276" spans="1:77" x14ac:dyDescent="0.2">
      <c r="A276" s="82"/>
      <c r="B276" s="82"/>
      <c r="C276" s="82"/>
      <c r="D276" s="82"/>
      <c r="E276" s="82"/>
      <c r="F276" s="82"/>
      <c r="G276" s="82"/>
      <c r="H276" s="82"/>
      <c r="I276" s="82"/>
      <c r="J276" s="82"/>
      <c r="K276" s="82"/>
      <c r="L276" s="82"/>
      <c r="M276" s="82"/>
      <c r="N276" s="82"/>
      <c r="O276" s="82"/>
      <c r="P276" s="82"/>
      <c r="Q276" s="82"/>
      <c r="R276" s="82"/>
      <c r="S276" s="82"/>
      <c r="T276" s="82"/>
      <c r="U276" s="82"/>
      <c r="V276" s="82"/>
      <c r="W276" s="82"/>
      <c r="X276" s="82"/>
      <c r="Y276" s="82"/>
      <c r="Z276" s="82"/>
      <c r="AA276" s="82"/>
      <c r="AB276" s="82"/>
      <c r="AC276" s="82"/>
      <c r="AD276" s="82"/>
      <c r="AE276" s="82"/>
      <c r="AF276" s="82"/>
      <c r="AG276" s="82"/>
      <c r="AH276" s="82"/>
      <c r="AI276" s="82"/>
      <c r="AJ276" s="82"/>
      <c r="AK276" s="82"/>
      <c r="AL276" s="82"/>
      <c r="AM276" s="82"/>
      <c r="AN276" s="82"/>
      <c r="AO276" s="82"/>
      <c r="AP276" s="82"/>
      <c r="AQ276" s="82"/>
      <c r="AR276" s="82"/>
      <c r="AS276" s="82"/>
      <c r="AT276" s="82"/>
      <c r="AU276" s="82"/>
      <c r="AV276" s="82"/>
      <c r="AW276" s="82"/>
      <c r="AX276" s="82"/>
      <c r="AY276" s="82"/>
      <c r="AZ276" s="82"/>
      <c r="BA276" s="82"/>
      <c r="BB276" s="82"/>
      <c r="BC276" s="82"/>
      <c r="BD276" s="82"/>
      <c r="BE276" s="82"/>
      <c r="BF276" s="82"/>
      <c r="BG276" s="82"/>
      <c r="BH276" s="82"/>
      <c r="BI276" s="82"/>
      <c r="BJ276" s="82"/>
      <c r="BK276" s="82"/>
      <c r="BL276" s="82"/>
      <c r="BM276" s="82"/>
      <c r="BN276" s="82"/>
      <c r="BO276" s="82"/>
      <c r="BP276" s="82"/>
      <c r="BQ276" s="82"/>
      <c r="BR276" s="82"/>
      <c r="BS276" s="82"/>
      <c r="BT276" s="82"/>
      <c r="BU276" s="82"/>
      <c r="BV276" s="82"/>
      <c r="BW276" s="82"/>
      <c r="BX276" s="82"/>
      <c r="BY276" s="82"/>
    </row>
    <row r="277" spans="1:77" x14ac:dyDescent="0.2">
      <c r="A277" s="82"/>
      <c r="B277" s="82"/>
      <c r="C277" s="82"/>
      <c r="D277" s="82"/>
      <c r="E277" s="82"/>
      <c r="F277" s="82"/>
      <c r="G277" s="82"/>
      <c r="H277" s="82"/>
      <c r="I277" s="82"/>
      <c r="J277" s="82"/>
      <c r="K277" s="82"/>
      <c r="L277" s="82"/>
      <c r="M277" s="82"/>
      <c r="N277" s="82"/>
      <c r="O277" s="82"/>
      <c r="P277" s="82"/>
      <c r="Q277" s="82"/>
      <c r="R277" s="82"/>
      <c r="S277" s="82"/>
      <c r="T277" s="82"/>
      <c r="U277" s="82"/>
      <c r="V277" s="82"/>
      <c r="W277" s="82"/>
      <c r="X277" s="82"/>
      <c r="Y277" s="82"/>
      <c r="Z277" s="82"/>
      <c r="AA277" s="82"/>
      <c r="AB277" s="82"/>
      <c r="AC277" s="82"/>
      <c r="AD277" s="82"/>
      <c r="AE277" s="82"/>
      <c r="AF277" s="82"/>
      <c r="AG277" s="82"/>
      <c r="AH277" s="82"/>
      <c r="AI277" s="82"/>
      <c r="AJ277" s="82"/>
      <c r="AK277" s="82"/>
      <c r="AL277" s="82"/>
      <c r="AM277" s="82"/>
      <c r="AN277" s="82"/>
      <c r="AO277" s="82"/>
      <c r="AP277" s="82"/>
      <c r="AQ277" s="82"/>
      <c r="AR277" s="82"/>
      <c r="AS277" s="82"/>
      <c r="AT277" s="82"/>
      <c r="AU277" s="82"/>
      <c r="AV277" s="82"/>
      <c r="AW277" s="82"/>
      <c r="AX277" s="82"/>
      <c r="AY277" s="82"/>
      <c r="AZ277" s="82"/>
      <c r="BA277" s="82"/>
      <c r="BB277" s="82"/>
      <c r="BC277" s="82"/>
      <c r="BD277" s="82"/>
      <c r="BE277" s="82"/>
      <c r="BF277" s="82"/>
      <c r="BG277" s="82"/>
      <c r="BH277" s="82"/>
      <c r="BI277" s="82"/>
      <c r="BJ277" s="82"/>
      <c r="BK277" s="82"/>
      <c r="BL277" s="82"/>
      <c r="BM277" s="82"/>
      <c r="BN277" s="82"/>
      <c r="BO277" s="82"/>
      <c r="BP277" s="82"/>
      <c r="BQ277" s="82"/>
      <c r="BR277" s="82"/>
      <c r="BS277" s="82"/>
      <c r="BT277" s="82"/>
      <c r="BU277" s="82"/>
      <c r="BV277" s="82"/>
      <c r="BW277" s="82"/>
      <c r="BX277" s="82"/>
      <c r="BY277" s="82"/>
    </row>
    <row r="278" spans="1:77" x14ac:dyDescent="0.2">
      <c r="A278" s="82"/>
      <c r="B278" s="82"/>
      <c r="C278" s="82"/>
      <c r="D278" s="82"/>
      <c r="E278" s="82"/>
      <c r="F278" s="82"/>
      <c r="G278" s="82"/>
      <c r="H278" s="82"/>
      <c r="I278" s="82"/>
      <c r="J278" s="82"/>
      <c r="K278" s="82"/>
      <c r="L278" s="82"/>
      <c r="M278" s="82"/>
      <c r="N278" s="82"/>
      <c r="O278" s="82"/>
      <c r="P278" s="82"/>
      <c r="Q278" s="82"/>
      <c r="R278" s="82"/>
      <c r="S278" s="82"/>
      <c r="T278" s="82"/>
      <c r="U278" s="82"/>
      <c r="V278" s="82"/>
      <c r="W278" s="82"/>
      <c r="X278" s="82"/>
      <c r="Y278" s="82"/>
      <c r="Z278" s="82"/>
      <c r="AA278" s="82"/>
      <c r="AB278" s="82"/>
      <c r="AC278" s="82"/>
      <c r="AD278" s="82"/>
      <c r="AE278" s="82"/>
      <c r="AF278" s="82"/>
      <c r="AG278" s="82"/>
      <c r="AH278" s="82"/>
      <c r="AI278" s="82"/>
      <c r="AJ278" s="82"/>
      <c r="AK278" s="82"/>
      <c r="AL278" s="82"/>
      <c r="AM278" s="82"/>
      <c r="AN278" s="82"/>
      <c r="AO278" s="82"/>
      <c r="AP278" s="82"/>
      <c r="AQ278" s="82"/>
      <c r="AR278" s="82"/>
      <c r="AS278" s="82"/>
      <c r="AT278" s="82"/>
      <c r="AU278" s="82"/>
      <c r="AV278" s="82"/>
      <c r="AW278" s="82"/>
      <c r="AX278" s="82"/>
      <c r="AY278" s="82"/>
      <c r="AZ278" s="82"/>
      <c r="BA278" s="82"/>
      <c r="BB278" s="82"/>
      <c r="BC278" s="82"/>
      <c r="BD278" s="82"/>
      <c r="BE278" s="82"/>
      <c r="BF278" s="82"/>
      <c r="BG278" s="82"/>
      <c r="BH278" s="82"/>
      <c r="BI278" s="82"/>
      <c r="BJ278" s="82"/>
      <c r="BK278" s="82"/>
      <c r="BL278" s="82"/>
      <c r="BM278" s="82"/>
      <c r="BN278" s="82"/>
      <c r="BO278" s="82"/>
      <c r="BP278" s="82"/>
      <c r="BQ278" s="82"/>
      <c r="BR278" s="82"/>
      <c r="BS278" s="82"/>
      <c r="BT278" s="82"/>
      <c r="BU278" s="82"/>
      <c r="BV278" s="82"/>
      <c r="BW278" s="82"/>
      <c r="BX278" s="82"/>
      <c r="BY278" s="82"/>
    </row>
    <row r="279" spans="1:77" x14ac:dyDescent="0.2">
      <c r="A279" s="82"/>
      <c r="B279" s="82"/>
      <c r="C279" s="82"/>
      <c r="D279" s="82"/>
      <c r="E279" s="82"/>
      <c r="F279" s="82"/>
      <c r="G279" s="82"/>
      <c r="H279" s="82"/>
      <c r="I279" s="82"/>
      <c r="J279" s="82"/>
      <c r="K279" s="82"/>
      <c r="L279" s="82"/>
      <c r="M279" s="82"/>
      <c r="N279" s="82"/>
      <c r="O279" s="82"/>
      <c r="P279" s="82"/>
      <c r="Q279" s="82"/>
      <c r="R279" s="82"/>
      <c r="S279" s="82"/>
      <c r="T279" s="82"/>
      <c r="U279" s="82"/>
      <c r="V279" s="82"/>
      <c r="W279" s="82"/>
      <c r="X279" s="82"/>
      <c r="Y279" s="82"/>
      <c r="Z279" s="82"/>
      <c r="AA279" s="82"/>
      <c r="AB279" s="82"/>
      <c r="AC279" s="82"/>
      <c r="AD279" s="82"/>
      <c r="AE279" s="82"/>
      <c r="AF279" s="82"/>
      <c r="AG279" s="82"/>
      <c r="AH279" s="82"/>
      <c r="AI279" s="82"/>
      <c r="AJ279" s="82"/>
      <c r="AK279" s="82"/>
      <c r="AL279" s="82"/>
      <c r="AM279" s="82"/>
      <c r="AN279" s="82"/>
      <c r="AO279" s="82"/>
      <c r="AP279" s="82"/>
      <c r="AQ279" s="82"/>
      <c r="AR279" s="82"/>
      <c r="AS279" s="82"/>
      <c r="AT279" s="82"/>
      <c r="AU279" s="82"/>
      <c r="AV279" s="82"/>
      <c r="AW279" s="82"/>
      <c r="AX279" s="82"/>
      <c r="AY279" s="82"/>
      <c r="AZ279" s="82"/>
      <c r="BA279" s="82"/>
      <c r="BB279" s="82"/>
      <c r="BC279" s="82"/>
      <c r="BD279" s="82"/>
      <c r="BE279" s="82"/>
      <c r="BF279" s="82"/>
      <c r="BG279" s="82"/>
      <c r="BH279" s="82"/>
      <c r="BI279" s="82"/>
      <c r="BJ279" s="82"/>
      <c r="BK279" s="82"/>
      <c r="BL279" s="82"/>
      <c r="BM279" s="82"/>
      <c r="BN279" s="82"/>
      <c r="BO279" s="82"/>
      <c r="BP279" s="82"/>
      <c r="BQ279" s="82"/>
      <c r="BR279" s="82"/>
      <c r="BS279" s="82"/>
      <c r="BT279" s="82"/>
      <c r="BU279" s="82"/>
      <c r="BV279" s="82"/>
      <c r="BW279" s="82"/>
      <c r="BX279" s="82"/>
      <c r="BY279" s="82"/>
    </row>
    <row r="280" spans="1:77" x14ac:dyDescent="0.2">
      <c r="A280" s="82"/>
      <c r="B280" s="82"/>
      <c r="C280" s="82"/>
      <c r="D280" s="82"/>
      <c r="E280" s="82"/>
      <c r="F280" s="82"/>
      <c r="G280" s="82"/>
      <c r="H280" s="82"/>
      <c r="I280" s="82"/>
      <c r="J280" s="82"/>
      <c r="K280" s="82"/>
      <c r="L280" s="82"/>
      <c r="M280" s="82"/>
      <c r="N280" s="82"/>
      <c r="O280" s="82"/>
      <c r="P280" s="82"/>
      <c r="Q280" s="82"/>
      <c r="R280" s="82"/>
      <c r="S280" s="82"/>
      <c r="T280" s="82"/>
      <c r="U280" s="82"/>
      <c r="V280" s="82"/>
      <c r="W280" s="82"/>
      <c r="X280" s="82"/>
      <c r="Y280" s="82"/>
      <c r="Z280" s="82"/>
      <c r="AA280" s="82"/>
      <c r="AB280" s="82"/>
      <c r="AC280" s="82"/>
      <c r="AD280" s="82"/>
      <c r="AE280" s="82"/>
      <c r="AF280" s="82"/>
      <c r="AG280" s="82"/>
      <c r="AH280" s="82"/>
      <c r="AI280" s="82"/>
      <c r="AJ280" s="82"/>
      <c r="AK280" s="82"/>
      <c r="AL280" s="82"/>
      <c r="AM280" s="82"/>
      <c r="AN280" s="82"/>
      <c r="AO280" s="82"/>
      <c r="AP280" s="82"/>
      <c r="AQ280" s="82"/>
      <c r="AR280" s="82"/>
      <c r="AS280" s="82"/>
      <c r="AT280" s="82"/>
      <c r="AU280" s="82"/>
      <c r="AV280" s="82"/>
      <c r="AW280" s="82"/>
      <c r="AX280" s="82"/>
      <c r="AY280" s="82"/>
      <c r="AZ280" s="82"/>
      <c r="BA280" s="82"/>
      <c r="BB280" s="82"/>
      <c r="BC280" s="82"/>
      <c r="BD280" s="82"/>
      <c r="BE280" s="82"/>
      <c r="BF280" s="82"/>
      <c r="BG280" s="82"/>
      <c r="BH280" s="82"/>
      <c r="BI280" s="82"/>
      <c r="BJ280" s="82"/>
      <c r="BK280" s="82"/>
      <c r="BL280" s="82"/>
      <c r="BM280" s="82"/>
      <c r="BN280" s="82"/>
      <c r="BO280" s="82"/>
      <c r="BP280" s="82"/>
      <c r="BQ280" s="82"/>
      <c r="BR280" s="82"/>
      <c r="BS280" s="82"/>
      <c r="BT280" s="82"/>
      <c r="BU280" s="82"/>
      <c r="BV280" s="82"/>
      <c r="BW280" s="82"/>
      <c r="BX280" s="82"/>
      <c r="BY280" s="82"/>
    </row>
    <row r="281" spans="1:77" x14ac:dyDescent="0.2">
      <c r="A281" s="82"/>
      <c r="B281" s="82"/>
      <c r="C281" s="82"/>
      <c r="D281" s="82"/>
      <c r="E281" s="82"/>
      <c r="F281" s="82"/>
      <c r="G281" s="82"/>
      <c r="H281" s="82"/>
      <c r="I281" s="82"/>
      <c r="J281" s="82"/>
      <c r="K281" s="82"/>
      <c r="L281" s="82"/>
      <c r="M281" s="82"/>
      <c r="N281" s="82"/>
      <c r="O281" s="82"/>
      <c r="P281" s="82"/>
      <c r="Q281" s="82"/>
      <c r="R281" s="82"/>
      <c r="S281" s="82"/>
      <c r="T281" s="82"/>
      <c r="U281" s="82"/>
      <c r="V281" s="82"/>
      <c r="W281" s="82"/>
      <c r="X281" s="82"/>
      <c r="Y281" s="82"/>
      <c r="Z281" s="82"/>
      <c r="AA281" s="82"/>
      <c r="AB281" s="82"/>
      <c r="AC281" s="82"/>
      <c r="AD281" s="82"/>
      <c r="AE281" s="82"/>
      <c r="AF281" s="82"/>
      <c r="AG281" s="82"/>
      <c r="AH281" s="82"/>
      <c r="AI281" s="82"/>
      <c r="AJ281" s="82"/>
      <c r="AK281" s="82"/>
      <c r="AL281" s="82"/>
      <c r="AM281" s="82"/>
      <c r="AN281" s="82"/>
      <c r="AO281" s="82"/>
      <c r="AP281" s="82"/>
      <c r="AQ281" s="82"/>
      <c r="AR281" s="82"/>
      <c r="AS281" s="82"/>
      <c r="AT281" s="82"/>
      <c r="AU281" s="82"/>
      <c r="AV281" s="82"/>
      <c r="AW281" s="82"/>
      <c r="AX281" s="82"/>
      <c r="AY281" s="82"/>
      <c r="AZ281" s="82"/>
      <c r="BA281" s="82"/>
      <c r="BB281" s="82"/>
      <c r="BC281" s="82"/>
      <c r="BD281" s="82"/>
      <c r="BE281" s="82"/>
      <c r="BF281" s="82"/>
      <c r="BG281" s="82"/>
      <c r="BH281" s="82"/>
      <c r="BI281" s="82"/>
      <c r="BJ281" s="82"/>
      <c r="BK281" s="82"/>
      <c r="BL281" s="82"/>
      <c r="BM281" s="82"/>
      <c r="BN281" s="82"/>
      <c r="BO281" s="82"/>
      <c r="BP281" s="82"/>
      <c r="BQ281" s="82"/>
      <c r="BR281" s="82"/>
      <c r="BS281" s="82"/>
      <c r="BT281" s="82"/>
      <c r="BU281" s="82"/>
      <c r="BV281" s="82"/>
      <c r="BW281" s="82"/>
      <c r="BX281" s="82"/>
      <c r="BY281" s="82"/>
    </row>
    <row r="282" spans="1:77" x14ac:dyDescent="0.2">
      <c r="A282" s="82"/>
      <c r="B282" s="82"/>
      <c r="C282" s="82"/>
      <c r="D282" s="82"/>
      <c r="E282" s="82"/>
      <c r="F282" s="82"/>
      <c r="G282" s="82"/>
      <c r="H282" s="82"/>
      <c r="I282" s="82"/>
      <c r="J282" s="82"/>
      <c r="K282" s="82"/>
      <c r="L282" s="82"/>
      <c r="M282" s="82"/>
      <c r="N282" s="82"/>
      <c r="O282" s="82"/>
      <c r="P282" s="82"/>
      <c r="Q282" s="82"/>
      <c r="R282" s="82"/>
      <c r="S282" s="82"/>
      <c r="T282" s="82"/>
      <c r="U282" s="82"/>
      <c r="V282" s="82"/>
      <c r="W282" s="82"/>
      <c r="X282" s="82"/>
      <c r="Y282" s="82"/>
      <c r="Z282" s="82"/>
      <c r="AA282" s="82"/>
      <c r="AB282" s="82"/>
      <c r="AC282" s="82"/>
      <c r="AD282" s="82"/>
      <c r="AE282" s="82"/>
      <c r="AF282" s="82"/>
      <c r="AG282" s="82"/>
      <c r="AH282" s="82"/>
      <c r="AI282" s="82"/>
      <c r="AJ282" s="82"/>
      <c r="AK282" s="82"/>
      <c r="AL282" s="82"/>
      <c r="AM282" s="82"/>
      <c r="AN282" s="82"/>
      <c r="AO282" s="82"/>
      <c r="AP282" s="82"/>
      <c r="AQ282" s="82"/>
      <c r="AR282" s="82"/>
      <c r="AS282" s="82"/>
      <c r="AT282" s="82"/>
      <c r="AU282" s="82"/>
      <c r="AV282" s="82"/>
      <c r="AW282" s="82"/>
      <c r="AX282" s="82"/>
      <c r="AY282" s="82"/>
      <c r="AZ282" s="82"/>
      <c r="BA282" s="82"/>
      <c r="BB282" s="82"/>
      <c r="BC282" s="82"/>
      <c r="BD282" s="82"/>
      <c r="BE282" s="82"/>
      <c r="BF282" s="82"/>
      <c r="BG282" s="82"/>
      <c r="BH282" s="82"/>
      <c r="BI282" s="82"/>
      <c r="BJ282" s="82"/>
      <c r="BK282" s="82"/>
      <c r="BL282" s="82"/>
      <c r="BM282" s="82"/>
      <c r="BN282" s="82"/>
      <c r="BO282" s="82"/>
      <c r="BP282" s="82"/>
      <c r="BQ282" s="82"/>
      <c r="BR282" s="82"/>
      <c r="BS282" s="82"/>
      <c r="BT282" s="82"/>
      <c r="BU282" s="82"/>
      <c r="BV282" s="82"/>
      <c r="BW282" s="82"/>
      <c r="BX282" s="82"/>
      <c r="BY282" s="82"/>
    </row>
    <row r="283" spans="1:77" x14ac:dyDescent="0.2">
      <c r="A283" s="82"/>
      <c r="B283" s="82"/>
      <c r="C283" s="82"/>
      <c r="D283" s="82"/>
      <c r="E283" s="82"/>
      <c r="F283" s="82"/>
      <c r="G283" s="82"/>
      <c r="H283" s="82"/>
      <c r="I283" s="82"/>
      <c r="J283" s="82"/>
      <c r="K283" s="82"/>
      <c r="L283" s="82"/>
      <c r="M283" s="82"/>
      <c r="N283" s="82"/>
      <c r="O283" s="82"/>
      <c r="P283" s="82"/>
      <c r="Q283" s="82"/>
      <c r="R283" s="82"/>
      <c r="S283" s="82"/>
      <c r="T283" s="82"/>
      <c r="U283" s="82"/>
      <c r="V283" s="82"/>
      <c r="W283" s="82"/>
      <c r="X283" s="82"/>
      <c r="Y283" s="82"/>
      <c r="Z283" s="82"/>
      <c r="AA283" s="82"/>
      <c r="AB283" s="82"/>
      <c r="AC283" s="82"/>
      <c r="AD283" s="82"/>
      <c r="AE283" s="82"/>
      <c r="AF283" s="82"/>
      <c r="AG283" s="82"/>
      <c r="AH283" s="82"/>
      <c r="AI283" s="82"/>
      <c r="AJ283" s="82"/>
      <c r="AK283" s="82"/>
      <c r="AL283" s="82"/>
      <c r="AM283" s="82"/>
      <c r="AN283" s="82"/>
      <c r="AO283" s="82"/>
      <c r="AP283" s="82"/>
      <c r="AQ283" s="82"/>
      <c r="AR283" s="82"/>
      <c r="AS283" s="82"/>
      <c r="AT283" s="82"/>
      <c r="AU283" s="82"/>
      <c r="AV283" s="82"/>
      <c r="AW283" s="82"/>
      <c r="AX283" s="82"/>
      <c r="AY283" s="82"/>
      <c r="AZ283" s="82"/>
      <c r="BA283" s="82"/>
      <c r="BB283" s="82"/>
      <c r="BC283" s="82"/>
      <c r="BD283" s="82"/>
      <c r="BE283" s="82"/>
      <c r="BF283" s="82"/>
      <c r="BG283" s="82"/>
      <c r="BH283" s="82"/>
      <c r="BI283" s="82"/>
      <c r="BJ283" s="82"/>
      <c r="BK283" s="82"/>
      <c r="BL283" s="82"/>
      <c r="BM283" s="82"/>
      <c r="BN283" s="82"/>
      <c r="BO283" s="82"/>
      <c r="BP283" s="82"/>
      <c r="BQ283" s="82"/>
      <c r="BR283" s="82"/>
      <c r="BS283" s="82"/>
      <c r="BT283" s="82"/>
      <c r="BU283" s="82"/>
      <c r="BV283" s="82"/>
      <c r="BW283" s="82"/>
      <c r="BX283" s="82"/>
      <c r="BY283" s="82"/>
    </row>
    <row r="284" spans="1:77" x14ac:dyDescent="0.2">
      <c r="A284" s="82"/>
      <c r="B284" s="82"/>
      <c r="C284" s="82"/>
      <c r="D284" s="82"/>
      <c r="E284" s="82"/>
      <c r="F284" s="82"/>
      <c r="G284" s="82"/>
      <c r="H284" s="82"/>
      <c r="I284" s="82"/>
      <c r="J284" s="82"/>
      <c r="K284" s="82"/>
      <c r="L284" s="82"/>
      <c r="M284" s="82"/>
      <c r="N284" s="82"/>
      <c r="O284" s="82"/>
      <c r="P284" s="82"/>
      <c r="Q284" s="82"/>
      <c r="R284" s="82"/>
      <c r="S284" s="82"/>
      <c r="T284" s="82"/>
      <c r="U284" s="82"/>
      <c r="V284" s="82"/>
      <c r="W284" s="82"/>
      <c r="X284" s="82"/>
      <c r="Y284" s="82"/>
      <c r="Z284" s="82"/>
      <c r="AA284" s="82"/>
      <c r="AB284" s="82"/>
      <c r="AC284" s="82"/>
      <c r="AD284" s="82"/>
      <c r="AE284" s="82"/>
      <c r="AF284" s="82"/>
      <c r="AG284" s="82"/>
      <c r="AH284" s="82"/>
      <c r="AI284" s="82"/>
      <c r="AJ284" s="82"/>
      <c r="AK284" s="82"/>
      <c r="AL284" s="82"/>
      <c r="AM284" s="82"/>
      <c r="AN284" s="82"/>
      <c r="AO284" s="82"/>
      <c r="AP284" s="82"/>
      <c r="AQ284" s="82"/>
      <c r="AR284" s="82"/>
      <c r="AS284" s="82"/>
      <c r="AT284" s="82"/>
      <c r="AU284" s="82"/>
      <c r="AV284" s="82"/>
      <c r="AW284" s="82"/>
      <c r="AX284" s="82"/>
      <c r="AY284" s="82"/>
      <c r="AZ284" s="82"/>
      <c r="BA284" s="82"/>
      <c r="BB284" s="82"/>
      <c r="BC284" s="82"/>
      <c r="BD284" s="82"/>
      <c r="BE284" s="82"/>
      <c r="BF284" s="82"/>
      <c r="BG284" s="82"/>
      <c r="BH284" s="82"/>
      <c r="BI284" s="82"/>
      <c r="BJ284" s="82"/>
      <c r="BK284" s="82"/>
      <c r="BL284" s="82"/>
      <c r="BM284" s="82"/>
      <c r="BN284" s="82"/>
      <c r="BO284" s="82"/>
      <c r="BP284" s="82"/>
      <c r="BQ284" s="82"/>
      <c r="BR284" s="82"/>
      <c r="BS284" s="82"/>
      <c r="BT284" s="82"/>
      <c r="BU284" s="82"/>
      <c r="BV284" s="82"/>
      <c r="BW284" s="82"/>
      <c r="BX284" s="82"/>
      <c r="BY284" s="82"/>
    </row>
    <row r="285" spans="1:77" x14ac:dyDescent="0.2">
      <c r="A285" s="82"/>
      <c r="B285" s="82"/>
      <c r="C285" s="82"/>
      <c r="D285" s="82"/>
      <c r="E285" s="82"/>
      <c r="F285" s="82"/>
      <c r="G285" s="82"/>
      <c r="H285" s="82"/>
      <c r="I285" s="82"/>
      <c r="J285" s="82"/>
      <c r="K285" s="82"/>
      <c r="L285" s="82"/>
      <c r="M285" s="82"/>
      <c r="N285" s="82"/>
      <c r="O285" s="82"/>
      <c r="P285" s="82"/>
      <c r="Q285" s="82"/>
      <c r="R285" s="82"/>
      <c r="S285" s="82"/>
      <c r="T285" s="82"/>
      <c r="U285" s="82"/>
      <c r="V285" s="82"/>
      <c r="W285" s="82"/>
      <c r="X285" s="82"/>
      <c r="Y285" s="82"/>
      <c r="Z285" s="82"/>
      <c r="AA285" s="82"/>
      <c r="AB285" s="82"/>
      <c r="AC285" s="82"/>
      <c r="AD285" s="82"/>
      <c r="AE285" s="82"/>
      <c r="AF285" s="82"/>
      <c r="AG285" s="82"/>
      <c r="AH285" s="82"/>
      <c r="AI285" s="82"/>
      <c r="AJ285" s="82"/>
      <c r="AK285" s="82"/>
      <c r="AL285" s="82"/>
      <c r="AM285" s="82"/>
      <c r="AN285" s="82"/>
      <c r="AO285" s="82"/>
      <c r="AP285" s="82"/>
      <c r="AQ285" s="82"/>
      <c r="AR285" s="82"/>
      <c r="AS285" s="82"/>
      <c r="AT285" s="82"/>
      <c r="AU285" s="82"/>
      <c r="AV285" s="82"/>
      <c r="AW285" s="82"/>
      <c r="AX285" s="82"/>
      <c r="AY285" s="82"/>
      <c r="AZ285" s="82"/>
      <c r="BA285" s="82"/>
      <c r="BB285" s="82"/>
      <c r="BC285" s="82"/>
      <c r="BD285" s="82"/>
      <c r="BE285" s="82"/>
      <c r="BF285" s="82"/>
      <c r="BG285" s="82"/>
      <c r="BH285" s="82"/>
      <c r="BI285" s="82"/>
      <c r="BJ285" s="82"/>
      <c r="BK285" s="82"/>
      <c r="BL285" s="82"/>
      <c r="BM285" s="82"/>
      <c r="BN285" s="82"/>
      <c r="BO285" s="82"/>
      <c r="BP285" s="82"/>
      <c r="BQ285" s="82"/>
      <c r="BR285" s="82"/>
      <c r="BS285" s="82"/>
      <c r="BT285" s="82"/>
      <c r="BU285" s="82"/>
      <c r="BV285" s="82"/>
      <c r="BW285" s="82"/>
      <c r="BX285" s="82"/>
      <c r="BY285" s="82"/>
    </row>
    <row r="286" spans="1:77" x14ac:dyDescent="0.2">
      <c r="A286" s="82"/>
      <c r="B286" s="82"/>
      <c r="C286" s="82"/>
      <c r="D286" s="82"/>
      <c r="E286" s="82"/>
      <c r="F286" s="82"/>
      <c r="G286" s="82"/>
      <c r="H286" s="82"/>
      <c r="I286" s="82"/>
      <c r="J286" s="82"/>
      <c r="K286" s="82"/>
      <c r="L286" s="82"/>
      <c r="M286" s="82"/>
      <c r="N286" s="82"/>
      <c r="O286" s="82"/>
      <c r="P286" s="82"/>
      <c r="Q286" s="82"/>
      <c r="R286" s="82"/>
      <c r="S286" s="82"/>
      <c r="T286" s="82"/>
      <c r="U286" s="82"/>
      <c r="V286" s="82"/>
      <c r="W286" s="82"/>
      <c r="X286" s="82"/>
      <c r="Y286" s="82"/>
      <c r="Z286" s="82"/>
      <c r="AA286" s="82"/>
      <c r="AB286" s="82"/>
      <c r="AC286" s="82"/>
      <c r="AD286" s="82"/>
      <c r="AE286" s="82"/>
      <c r="AF286" s="82"/>
      <c r="AG286" s="82"/>
      <c r="AH286" s="82"/>
      <c r="AI286" s="82"/>
      <c r="AJ286" s="82"/>
      <c r="AK286" s="82"/>
      <c r="AL286" s="82"/>
      <c r="AM286" s="82"/>
      <c r="AN286" s="82"/>
      <c r="AO286" s="82"/>
      <c r="AP286" s="82"/>
      <c r="AQ286" s="82"/>
      <c r="AR286" s="82"/>
      <c r="AS286" s="82"/>
      <c r="AT286" s="82"/>
      <c r="AU286" s="82"/>
      <c r="AV286" s="82"/>
      <c r="AW286" s="82"/>
      <c r="AX286" s="82"/>
      <c r="AY286" s="82"/>
      <c r="AZ286" s="82"/>
      <c r="BA286" s="82"/>
      <c r="BB286" s="82"/>
      <c r="BC286" s="82"/>
      <c r="BD286" s="82"/>
      <c r="BE286" s="82"/>
      <c r="BF286" s="82"/>
      <c r="BG286" s="82"/>
      <c r="BH286" s="82"/>
      <c r="BI286" s="82"/>
      <c r="BJ286" s="82"/>
      <c r="BK286" s="82"/>
      <c r="BL286" s="82"/>
      <c r="BM286" s="82"/>
      <c r="BN286" s="82"/>
      <c r="BO286" s="82"/>
      <c r="BP286" s="82"/>
      <c r="BQ286" s="82"/>
      <c r="BR286" s="82"/>
      <c r="BS286" s="82"/>
      <c r="BT286" s="82"/>
      <c r="BU286" s="82"/>
      <c r="BV286" s="82"/>
      <c r="BW286" s="82"/>
      <c r="BX286" s="82"/>
      <c r="BY286" s="82"/>
    </row>
    <row r="287" spans="1:77" x14ac:dyDescent="0.2">
      <c r="A287" s="82"/>
      <c r="B287" s="82"/>
      <c r="C287" s="82"/>
      <c r="D287" s="82"/>
      <c r="E287" s="82"/>
      <c r="F287" s="82"/>
      <c r="G287" s="82"/>
      <c r="H287" s="82"/>
      <c r="I287" s="82"/>
      <c r="J287" s="82"/>
      <c r="K287" s="82"/>
      <c r="L287" s="82"/>
      <c r="M287" s="82"/>
      <c r="N287" s="82"/>
      <c r="O287" s="82"/>
      <c r="P287" s="82"/>
      <c r="Q287" s="82"/>
      <c r="R287" s="82"/>
      <c r="S287" s="82"/>
      <c r="T287" s="82"/>
      <c r="U287" s="82"/>
      <c r="V287" s="82"/>
      <c r="W287" s="82"/>
      <c r="X287" s="82"/>
      <c r="Y287" s="82"/>
      <c r="Z287" s="82"/>
      <c r="AA287" s="82"/>
      <c r="AB287" s="82"/>
      <c r="AC287" s="82"/>
      <c r="AD287" s="82"/>
      <c r="AE287" s="82"/>
      <c r="AF287" s="82"/>
      <c r="AG287" s="82"/>
      <c r="AH287" s="82"/>
      <c r="AI287" s="82"/>
      <c r="AJ287" s="82"/>
      <c r="AK287" s="82"/>
      <c r="AL287" s="82"/>
      <c r="AM287" s="82"/>
      <c r="AN287" s="82"/>
      <c r="AO287" s="82"/>
      <c r="AP287" s="82"/>
      <c r="AQ287" s="82"/>
      <c r="AR287" s="82"/>
      <c r="AS287" s="82"/>
      <c r="AT287" s="82"/>
      <c r="AU287" s="82"/>
      <c r="AV287" s="82"/>
      <c r="AW287" s="82"/>
      <c r="AX287" s="82"/>
      <c r="AY287" s="82"/>
      <c r="AZ287" s="82"/>
      <c r="BA287" s="82"/>
      <c r="BB287" s="82"/>
      <c r="BC287" s="82"/>
      <c r="BD287" s="82"/>
      <c r="BE287" s="82"/>
      <c r="BF287" s="82"/>
      <c r="BG287" s="82"/>
      <c r="BH287" s="82"/>
      <c r="BI287" s="82"/>
      <c r="BJ287" s="82"/>
      <c r="BK287" s="82"/>
      <c r="BL287" s="82"/>
      <c r="BM287" s="82"/>
      <c r="BN287" s="82"/>
      <c r="BO287" s="82"/>
      <c r="BP287" s="82"/>
      <c r="BQ287" s="82"/>
      <c r="BR287" s="82"/>
      <c r="BS287" s="82"/>
      <c r="BT287" s="82"/>
      <c r="BU287" s="82"/>
      <c r="BV287" s="82"/>
      <c r="BW287" s="82"/>
      <c r="BX287" s="82"/>
      <c r="BY287" s="82"/>
    </row>
    <row r="288" spans="1:77" x14ac:dyDescent="0.2">
      <c r="A288" s="82"/>
      <c r="B288" s="82"/>
      <c r="C288" s="82"/>
      <c r="D288" s="82"/>
      <c r="E288" s="82"/>
      <c r="F288" s="82"/>
      <c r="G288" s="82"/>
      <c r="H288" s="82"/>
      <c r="I288" s="82"/>
      <c r="J288" s="82"/>
      <c r="K288" s="82"/>
      <c r="L288" s="82"/>
      <c r="M288" s="82"/>
      <c r="N288" s="82"/>
      <c r="O288" s="82"/>
      <c r="P288" s="82"/>
      <c r="Q288" s="82"/>
      <c r="R288" s="82"/>
      <c r="S288" s="82"/>
      <c r="T288" s="82"/>
      <c r="U288" s="82"/>
      <c r="V288" s="82"/>
      <c r="W288" s="82"/>
      <c r="X288" s="82"/>
      <c r="Y288" s="82"/>
      <c r="Z288" s="82"/>
      <c r="AA288" s="82"/>
      <c r="AB288" s="82"/>
      <c r="AC288" s="82"/>
      <c r="AD288" s="82"/>
      <c r="AE288" s="82"/>
      <c r="AF288" s="82"/>
      <c r="AG288" s="82"/>
      <c r="AH288" s="82"/>
      <c r="AI288" s="82"/>
      <c r="AJ288" s="82"/>
      <c r="AK288" s="82"/>
      <c r="AL288" s="82"/>
      <c r="AM288" s="82"/>
      <c r="AN288" s="82"/>
      <c r="AO288" s="82"/>
      <c r="AP288" s="82"/>
      <c r="AQ288" s="82"/>
      <c r="AR288" s="82"/>
      <c r="AS288" s="82"/>
      <c r="AT288" s="82"/>
      <c r="AU288" s="82"/>
      <c r="AV288" s="82"/>
      <c r="AW288" s="82"/>
      <c r="AX288" s="82"/>
      <c r="AY288" s="82"/>
      <c r="AZ288" s="82"/>
      <c r="BA288" s="82"/>
      <c r="BB288" s="82"/>
      <c r="BC288" s="82"/>
      <c r="BD288" s="82"/>
      <c r="BE288" s="82"/>
      <c r="BF288" s="82"/>
      <c r="BG288" s="82"/>
      <c r="BH288" s="82"/>
      <c r="BI288" s="82"/>
      <c r="BJ288" s="82"/>
      <c r="BK288" s="82"/>
      <c r="BL288" s="82"/>
      <c r="BM288" s="82"/>
      <c r="BN288" s="82"/>
      <c r="BO288" s="82"/>
      <c r="BP288" s="82"/>
      <c r="BQ288" s="82"/>
      <c r="BR288" s="82"/>
      <c r="BS288" s="82"/>
      <c r="BT288" s="82"/>
      <c r="BU288" s="82"/>
      <c r="BV288" s="82"/>
      <c r="BW288" s="82"/>
      <c r="BX288" s="82"/>
      <c r="BY288" s="82"/>
    </row>
    <row r="289" spans="1:77" x14ac:dyDescent="0.2">
      <c r="A289" s="82"/>
      <c r="B289" s="82"/>
      <c r="C289" s="82"/>
      <c r="D289" s="82"/>
      <c r="E289" s="82"/>
      <c r="F289" s="82"/>
      <c r="G289" s="82"/>
      <c r="H289" s="82"/>
      <c r="I289" s="82"/>
      <c r="J289" s="82"/>
      <c r="K289" s="82"/>
      <c r="L289" s="82"/>
      <c r="M289" s="82"/>
      <c r="N289" s="82"/>
      <c r="O289" s="82"/>
      <c r="P289" s="82"/>
      <c r="Q289" s="82"/>
      <c r="R289" s="82"/>
      <c r="S289" s="82"/>
      <c r="T289" s="82"/>
      <c r="U289" s="82"/>
      <c r="V289" s="82"/>
      <c r="W289" s="82"/>
      <c r="X289" s="82"/>
      <c r="Y289" s="82"/>
      <c r="Z289" s="82"/>
      <c r="AA289" s="82"/>
      <c r="AB289" s="82"/>
      <c r="AC289" s="82"/>
      <c r="AD289" s="82"/>
      <c r="AE289" s="82"/>
      <c r="AF289" s="82"/>
      <c r="AG289" s="82"/>
      <c r="AH289" s="82"/>
      <c r="AI289" s="82"/>
      <c r="AJ289" s="82"/>
      <c r="AK289" s="82"/>
      <c r="AL289" s="82"/>
      <c r="AM289" s="82"/>
      <c r="AN289" s="82"/>
      <c r="AO289" s="82"/>
      <c r="AP289" s="82"/>
      <c r="AQ289" s="82"/>
      <c r="AR289" s="82"/>
      <c r="AS289" s="82"/>
      <c r="AT289" s="82"/>
      <c r="AU289" s="82"/>
      <c r="AV289" s="82"/>
      <c r="AW289" s="82"/>
      <c r="AX289" s="82"/>
      <c r="AY289" s="82"/>
      <c r="AZ289" s="82"/>
      <c r="BA289" s="82"/>
      <c r="BB289" s="82"/>
      <c r="BC289" s="82"/>
      <c r="BD289" s="82"/>
      <c r="BE289" s="82"/>
      <c r="BF289" s="82"/>
      <c r="BG289" s="82"/>
      <c r="BH289" s="82"/>
      <c r="BI289" s="82"/>
      <c r="BJ289" s="82"/>
      <c r="BK289" s="82"/>
      <c r="BL289" s="82"/>
      <c r="BM289" s="82"/>
      <c r="BN289" s="82"/>
      <c r="BO289" s="82"/>
      <c r="BP289" s="82"/>
      <c r="BQ289" s="82"/>
      <c r="BR289" s="82"/>
      <c r="BS289" s="82"/>
      <c r="BT289" s="82"/>
      <c r="BU289" s="82"/>
      <c r="BV289" s="82"/>
      <c r="BW289" s="82"/>
      <c r="BX289" s="82"/>
      <c r="BY289" s="82"/>
    </row>
    <row r="290" spans="1:77" x14ac:dyDescent="0.2">
      <c r="A290" s="82"/>
      <c r="B290" s="82"/>
      <c r="C290" s="82"/>
      <c r="D290" s="82"/>
      <c r="E290" s="82"/>
      <c r="F290" s="82"/>
      <c r="G290" s="82"/>
      <c r="H290" s="82"/>
      <c r="I290" s="82"/>
      <c r="J290" s="82"/>
      <c r="K290" s="82"/>
      <c r="L290" s="82"/>
      <c r="M290" s="82"/>
      <c r="N290" s="82"/>
      <c r="O290" s="82"/>
      <c r="P290" s="82"/>
      <c r="Q290" s="82"/>
      <c r="R290" s="82"/>
      <c r="S290" s="82"/>
      <c r="T290" s="82"/>
      <c r="U290" s="82"/>
      <c r="V290" s="82"/>
      <c r="W290" s="82"/>
      <c r="X290" s="82"/>
      <c r="Y290" s="82"/>
      <c r="Z290" s="82"/>
      <c r="AA290" s="82"/>
      <c r="AB290" s="82"/>
      <c r="AC290" s="82"/>
      <c r="AD290" s="82"/>
      <c r="AE290" s="82"/>
      <c r="AF290" s="82"/>
      <c r="AG290" s="82"/>
      <c r="AH290" s="82"/>
      <c r="AI290" s="82"/>
      <c r="AJ290" s="82"/>
      <c r="AK290" s="82"/>
      <c r="AL290" s="82"/>
      <c r="AM290" s="82"/>
      <c r="AN290" s="82"/>
      <c r="AO290" s="82"/>
      <c r="AP290" s="82"/>
      <c r="AQ290" s="82"/>
      <c r="AR290" s="82"/>
      <c r="AS290" s="82"/>
      <c r="AT290" s="82"/>
      <c r="AU290" s="82"/>
      <c r="AV290" s="82"/>
      <c r="AW290" s="82"/>
      <c r="AX290" s="82"/>
      <c r="AY290" s="82"/>
      <c r="AZ290" s="82"/>
      <c r="BA290" s="82"/>
      <c r="BB290" s="82"/>
      <c r="BC290" s="82"/>
      <c r="BD290" s="82"/>
      <c r="BE290" s="82"/>
      <c r="BF290" s="82"/>
      <c r="BG290" s="82"/>
      <c r="BH290" s="82"/>
      <c r="BI290" s="82"/>
      <c r="BJ290" s="82"/>
      <c r="BK290" s="82"/>
      <c r="BL290" s="82"/>
      <c r="BM290" s="82"/>
      <c r="BN290" s="82"/>
      <c r="BO290" s="82"/>
      <c r="BP290" s="82"/>
      <c r="BQ290" s="82"/>
      <c r="BR290" s="82"/>
      <c r="BS290" s="82"/>
      <c r="BT290" s="82"/>
      <c r="BU290" s="82"/>
      <c r="BV290" s="82"/>
      <c r="BW290" s="82"/>
      <c r="BX290" s="82"/>
      <c r="BY290" s="82"/>
    </row>
    <row r="291" spans="1:77" x14ac:dyDescent="0.2">
      <c r="A291" s="82"/>
      <c r="B291" s="82"/>
      <c r="C291" s="82"/>
      <c r="D291" s="82"/>
      <c r="E291" s="82"/>
      <c r="F291" s="82"/>
      <c r="G291" s="82"/>
      <c r="H291" s="82"/>
      <c r="I291" s="82"/>
      <c r="J291" s="82"/>
      <c r="K291" s="82"/>
      <c r="L291" s="82"/>
      <c r="M291" s="82"/>
      <c r="N291" s="82"/>
      <c r="O291" s="82"/>
      <c r="P291" s="82"/>
      <c r="Q291" s="82"/>
      <c r="R291" s="82"/>
      <c r="S291" s="82"/>
      <c r="T291" s="82"/>
      <c r="U291" s="82"/>
      <c r="V291" s="82"/>
      <c r="W291" s="82"/>
      <c r="X291" s="82"/>
      <c r="Y291" s="82"/>
      <c r="Z291" s="82"/>
      <c r="AA291" s="82"/>
      <c r="AB291" s="82"/>
      <c r="AC291" s="82"/>
      <c r="AD291" s="82"/>
      <c r="AE291" s="82"/>
      <c r="AF291" s="82"/>
      <c r="AG291" s="82"/>
      <c r="AH291" s="82"/>
      <c r="AI291" s="82"/>
      <c r="AJ291" s="82"/>
      <c r="AK291" s="82"/>
      <c r="AL291" s="82"/>
      <c r="AM291" s="82"/>
      <c r="AN291" s="82"/>
      <c r="AO291" s="82"/>
      <c r="AP291" s="82"/>
      <c r="AQ291" s="82"/>
      <c r="AR291" s="82"/>
      <c r="AS291" s="82"/>
      <c r="AT291" s="82"/>
      <c r="AU291" s="82"/>
      <c r="AV291" s="82"/>
      <c r="AW291" s="82"/>
      <c r="AX291" s="82"/>
      <c r="AY291" s="82"/>
      <c r="AZ291" s="82"/>
      <c r="BA291" s="82"/>
      <c r="BB291" s="82"/>
      <c r="BC291" s="82"/>
      <c r="BD291" s="82"/>
      <c r="BE291" s="82"/>
      <c r="BF291" s="82"/>
      <c r="BG291" s="82"/>
      <c r="BH291" s="82"/>
      <c r="BI291" s="82"/>
      <c r="BJ291" s="82"/>
      <c r="BK291" s="82"/>
      <c r="BL291" s="82"/>
      <c r="BM291" s="82"/>
      <c r="BN291" s="82"/>
      <c r="BO291" s="82"/>
      <c r="BP291" s="82"/>
      <c r="BQ291" s="82"/>
      <c r="BR291" s="82"/>
      <c r="BS291" s="82"/>
      <c r="BT291" s="82"/>
      <c r="BU291" s="82"/>
      <c r="BV291" s="82"/>
      <c r="BW291" s="82"/>
      <c r="BX291" s="82"/>
      <c r="BY291" s="82"/>
    </row>
    <row r="292" spans="1:77" x14ac:dyDescent="0.2">
      <c r="A292" s="82"/>
      <c r="B292" s="82"/>
      <c r="C292" s="82"/>
      <c r="D292" s="82"/>
      <c r="E292" s="82"/>
      <c r="F292" s="82"/>
      <c r="G292" s="82"/>
      <c r="H292" s="82"/>
      <c r="I292" s="82"/>
      <c r="J292" s="82"/>
      <c r="K292" s="82"/>
      <c r="L292" s="82"/>
      <c r="M292" s="82"/>
      <c r="N292" s="82"/>
      <c r="O292" s="82"/>
      <c r="P292" s="82"/>
      <c r="Q292" s="82"/>
      <c r="R292" s="82"/>
      <c r="S292" s="82"/>
      <c r="T292" s="82"/>
      <c r="U292" s="82"/>
      <c r="V292" s="82"/>
      <c r="W292" s="82"/>
      <c r="X292" s="82"/>
      <c r="Y292" s="82"/>
      <c r="Z292" s="82"/>
      <c r="AA292" s="82"/>
      <c r="AB292" s="82"/>
      <c r="AC292" s="82"/>
      <c r="AD292" s="82"/>
      <c r="AE292" s="82"/>
      <c r="AF292" s="82"/>
      <c r="AG292" s="82"/>
      <c r="AH292" s="82"/>
      <c r="AI292" s="82"/>
      <c r="AJ292" s="82"/>
      <c r="AK292" s="82"/>
      <c r="AL292" s="82"/>
      <c r="AM292" s="82"/>
      <c r="AN292" s="82"/>
      <c r="AO292" s="82"/>
      <c r="AP292" s="82"/>
      <c r="AQ292" s="82"/>
      <c r="AR292" s="82"/>
      <c r="AS292" s="82"/>
      <c r="AT292" s="82"/>
      <c r="AU292" s="82"/>
      <c r="AV292" s="82"/>
      <c r="AW292" s="82"/>
      <c r="AX292" s="82"/>
      <c r="AY292" s="82"/>
      <c r="AZ292" s="82"/>
      <c r="BA292" s="82"/>
      <c r="BB292" s="82"/>
      <c r="BC292" s="82"/>
      <c r="BD292" s="82"/>
      <c r="BE292" s="82"/>
      <c r="BF292" s="82"/>
      <c r="BG292" s="82"/>
      <c r="BH292" s="82"/>
      <c r="BI292" s="82"/>
      <c r="BJ292" s="82"/>
      <c r="BK292" s="82"/>
      <c r="BL292" s="82"/>
      <c r="BM292" s="82"/>
      <c r="BN292" s="82"/>
      <c r="BO292" s="82"/>
      <c r="BP292" s="82"/>
      <c r="BQ292" s="82"/>
      <c r="BR292" s="82"/>
      <c r="BS292" s="82"/>
      <c r="BT292" s="82"/>
      <c r="BU292" s="82"/>
      <c r="BV292" s="82"/>
      <c r="BW292" s="82"/>
      <c r="BX292" s="82"/>
      <c r="BY292" s="82"/>
    </row>
    <row r="293" spans="1:77" x14ac:dyDescent="0.2">
      <c r="A293" s="82"/>
      <c r="B293" s="82"/>
      <c r="C293" s="82"/>
      <c r="D293" s="82"/>
      <c r="E293" s="82"/>
      <c r="F293" s="82"/>
      <c r="G293" s="82"/>
      <c r="H293" s="82"/>
      <c r="I293" s="82"/>
      <c r="J293" s="82"/>
      <c r="K293" s="82"/>
      <c r="L293" s="82"/>
      <c r="M293" s="82"/>
      <c r="N293" s="82"/>
      <c r="O293" s="82"/>
      <c r="P293" s="82"/>
      <c r="Q293" s="82"/>
      <c r="R293" s="82"/>
      <c r="S293" s="82"/>
      <c r="T293" s="82"/>
      <c r="U293" s="82"/>
      <c r="V293" s="82"/>
      <c r="W293" s="82"/>
      <c r="X293" s="82"/>
      <c r="Y293" s="82"/>
      <c r="Z293" s="82"/>
      <c r="AA293" s="82"/>
      <c r="AB293" s="82"/>
      <c r="AC293" s="82"/>
      <c r="AD293" s="82"/>
      <c r="AE293" s="82"/>
      <c r="AF293" s="82"/>
      <c r="AG293" s="82"/>
      <c r="AH293" s="82"/>
      <c r="AI293" s="82"/>
      <c r="AJ293" s="82"/>
      <c r="AK293" s="82"/>
      <c r="AL293" s="82"/>
      <c r="AM293" s="82"/>
      <c r="AN293" s="82"/>
      <c r="AO293" s="82"/>
      <c r="AP293" s="82"/>
      <c r="AQ293" s="82"/>
      <c r="AR293" s="82"/>
      <c r="AS293" s="82"/>
      <c r="AT293" s="82"/>
      <c r="AU293" s="82"/>
      <c r="AV293" s="82"/>
      <c r="AW293" s="82"/>
      <c r="AX293" s="82"/>
      <c r="AY293" s="82"/>
      <c r="AZ293" s="82"/>
      <c r="BA293" s="82"/>
      <c r="BB293" s="82"/>
      <c r="BC293" s="82"/>
      <c r="BD293" s="82"/>
      <c r="BE293" s="82"/>
      <c r="BF293" s="82"/>
      <c r="BG293" s="82"/>
      <c r="BH293" s="82"/>
      <c r="BI293" s="82"/>
      <c r="BJ293" s="82"/>
      <c r="BK293" s="82"/>
      <c r="BL293" s="82"/>
      <c r="BM293" s="82"/>
      <c r="BN293" s="82"/>
      <c r="BO293" s="82"/>
      <c r="BP293" s="82"/>
      <c r="BQ293" s="82"/>
      <c r="BR293" s="82"/>
      <c r="BS293" s="82"/>
      <c r="BT293" s="82"/>
      <c r="BU293" s="82"/>
      <c r="BV293" s="82"/>
      <c r="BW293" s="82"/>
      <c r="BX293" s="82"/>
      <c r="BY293" s="82"/>
    </row>
    <row r="294" spans="1:77" x14ac:dyDescent="0.2">
      <c r="A294" s="82"/>
      <c r="B294" s="82"/>
      <c r="C294" s="82"/>
      <c r="D294" s="82"/>
      <c r="E294" s="82"/>
      <c r="F294" s="82"/>
      <c r="G294" s="82"/>
      <c r="H294" s="82"/>
      <c r="I294" s="82"/>
      <c r="J294" s="82"/>
      <c r="K294" s="82"/>
      <c r="L294" s="82"/>
      <c r="M294" s="82"/>
      <c r="N294" s="82"/>
      <c r="O294" s="82"/>
      <c r="P294" s="82"/>
      <c r="Q294" s="82"/>
      <c r="R294" s="82"/>
      <c r="S294" s="82"/>
      <c r="T294" s="82"/>
      <c r="U294" s="82"/>
      <c r="V294" s="82"/>
      <c r="W294" s="82"/>
      <c r="X294" s="82"/>
      <c r="Y294" s="82"/>
      <c r="Z294" s="82"/>
      <c r="AA294" s="82"/>
      <c r="AB294" s="82"/>
      <c r="AC294" s="82"/>
      <c r="AD294" s="82"/>
      <c r="AE294" s="82"/>
      <c r="AF294" s="82"/>
      <c r="AG294" s="82"/>
      <c r="AH294" s="82"/>
      <c r="AI294" s="82"/>
      <c r="AJ294" s="82"/>
      <c r="AK294" s="82"/>
      <c r="AL294" s="82"/>
      <c r="AM294" s="82"/>
      <c r="AN294" s="82"/>
      <c r="AO294" s="82"/>
      <c r="AP294" s="82"/>
      <c r="AQ294" s="82"/>
      <c r="AR294" s="82"/>
      <c r="AS294" s="82"/>
      <c r="AT294" s="82"/>
      <c r="AU294" s="82"/>
      <c r="AV294" s="82"/>
      <c r="AW294" s="82"/>
      <c r="AX294" s="82"/>
      <c r="AY294" s="82"/>
      <c r="AZ294" s="82"/>
      <c r="BA294" s="82"/>
      <c r="BB294" s="82"/>
      <c r="BC294" s="82"/>
      <c r="BD294" s="82"/>
      <c r="BE294" s="82"/>
      <c r="BF294" s="82"/>
      <c r="BG294" s="82"/>
      <c r="BH294" s="82"/>
      <c r="BI294" s="82"/>
      <c r="BJ294" s="82"/>
      <c r="BK294" s="82"/>
      <c r="BL294" s="82"/>
      <c r="BM294" s="82"/>
      <c r="BN294" s="82"/>
      <c r="BO294" s="82"/>
      <c r="BP294" s="82"/>
      <c r="BQ294" s="82"/>
      <c r="BR294" s="82"/>
      <c r="BS294" s="82"/>
      <c r="BT294" s="82"/>
      <c r="BU294" s="82"/>
      <c r="BV294" s="82"/>
      <c r="BW294" s="82"/>
      <c r="BX294" s="82"/>
      <c r="BY294" s="82"/>
    </row>
    <row r="295" spans="1:77" x14ac:dyDescent="0.2">
      <c r="A295" s="82"/>
      <c r="B295" s="82"/>
      <c r="C295" s="82"/>
      <c r="D295" s="82"/>
      <c r="E295" s="82"/>
      <c r="F295" s="82"/>
      <c r="G295" s="82"/>
      <c r="H295" s="82"/>
      <c r="I295" s="82"/>
      <c r="J295" s="82"/>
      <c r="K295" s="82"/>
      <c r="L295" s="82"/>
      <c r="M295" s="82"/>
      <c r="N295" s="82"/>
      <c r="O295" s="82"/>
      <c r="P295" s="82"/>
      <c r="Q295" s="82"/>
      <c r="R295" s="82"/>
      <c r="S295" s="82"/>
      <c r="T295" s="82"/>
      <c r="U295" s="82"/>
      <c r="V295" s="82"/>
      <c r="W295" s="82"/>
      <c r="X295" s="82"/>
      <c r="Y295" s="82"/>
      <c r="Z295" s="82"/>
      <c r="AA295" s="82"/>
      <c r="AB295" s="82"/>
      <c r="AC295" s="82"/>
      <c r="AD295" s="82"/>
      <c r="AE295" s="82"/>
      <c r="AF295" s="82"/>
      <c r="AG295" s="82"/>
      <c r="AH295" s="82"/>
      <c r="AI295" s="82"/>
      <c r="AJ295" s="82"/>
      <c r="AK295" s="82"/>
      <c r="AL295" s="82"/>
      <c r="AM295" s="82"/>
      <c r="AN295" s="82"/>
      <c r="AO295" s="82"/>
      <c r="AP295" s="82"/>
      <c r="AQ295" s="82"/>
      <c r="AR295" s="82"/>
      <c r="AS295" s="82"/>
      <c r="AT295" s="82"/>
      <c r="AU295" s="82"/>
      <c r="AV295" s="82"/>
      <c r="AW295" s="82"/>
      <c r="AX295" s="82"/>
      <c r="AY295" s="82"/>
      <c r="AZ295" s="82"/>
      <c r="BA295" s="82"/>
      <c r="BB295" s="82"/>
      <c r="BC295" s="82"/>
      <c r="BD295" s="82"/>
      <c r="BE295" s="82"/>
      <c r="BF295" s="82"/>
      <c r="BG295" s="82"/>
      <c r="BH295" s="82"/>
      <c r="BI295" s="82"/>
      <c r="BJ295" s="82"/>
      <c r="BK295" s="82"/>
      <c r="BL295" s="82"/>
      <c r="BM295" s="82"/>
      <c r="BN295" s="82"/>
      <c r="BO295" s="82"/>
      <c r="BP295" s="82"/>
      <c r="BQ295" s="82"/>
      <c r="BR295" s="82"/>
      <c r="BS295" s="82"/>
      <c r="BT295" s="82"/>
      <c r="BU295" s="82"/>
      <c r="BV295" s="82"/>
      <c r="BW295" s="82"/>
      <c r="BX295" s="82"/>
      <c r="BY295" s="82"/>
    </row>
    <row r="296" spans="1:77" x14ac:dyDescent="0.2">
      <c r="A296" s="82"/>
      <c r="B296" s="82"/>
      <c r="C296" s="82"/>
      <c r="D296" s="82"/>
      <c r="E296" s="82"/>
      <c r="F296" s="82"/>
      <c r="G296" s="82"/>
      <c r="H296" s="82"/>
      <c r="I296" s="82"/>
      <c r="J296" s="82"/>
      <c r="K296" s="82"/>
      <c r="L296" s="82"/>
      <c r="M296" s="82"/>
      <c r="N296" s="82"/>
      <c r="O296" s="82"/>
      <c r="P296" s="82"/>
      <c r="Q296" s="82"/>
      <c r="R296" s="82"/>
      <c r="S296" s="82"/>
      <c r="T296" s="82"/>
      <c r="U296" s="82"/>
      <c r="V296" s="82"/>
      <c r="W296" s="82"/>
      <c r="X296" s="82"/>
      <c r="Y296" s="82"/>
      <c r="Z296" s="82"/>
      <c r="AA296" s="82"/>
      <c r="AB296" s="82"/>
      <c r="AC296" s="82"/>
      <c r="AD296" s="82"/>
      <c r="AE296" s="82"/>
      <c r="AF296" s="82"/>
      <c r="AG296" s="82"/>
      <c r="AH296" s="82"/>
      <c r="AI296" s="82"/>
      <c r="AJ296" s="82"/>
      <c r="AK296" s="82"/>
      <c r="AL296" s="82"/>
      <c r="AM296" s="82"/>
      <c r="AN296" s="82"/>
      <c r="AO296" s="82"/>
      <c r="AP296" s="82"/>
      <c r="AQ296" s="82"/>
      <c r="AR296" s="82"/>
      <c r="AS296" s="82"/>
      <c r="AT296" s="82"/>
      <c r="AU296" s="82"/>
      <c r="AV296" s="82"/>
      <c r="AW296" s="82"/>
      <c r="AX296" s="82"/>
      <c r="AY296" s="82"/>
      <c r="AZ296" s="82"/>
      <c r="BA296" s="82"/>
      <c r="BB296" s="82"/>
      <c r="BC296" s="82"/>
      <c r="BD296" s="82"/>
      <c r="BE296" s="82"/>
      <c r="BF296" s="82"/>
      <c r="BG296" s="82"/>
      <c r="BH296" s="82"/>
      <c r="BI296" s="82"/>
      <c r="BJ296" s="82"/>
      <c r="BK296" s="82"/>
      <c r="BL296" s="82"/>
      <c r="BM296" s="82"/>
      <c r="BN296" s="82"/>
      <c r="BO296" s="82"/>
      <c r="BP296" s="82"/>
      <c r="BQ296" s="82"/>
      <c r="BR296" s="82"/>
      <c r="BS296" s="82"/>
      <c r="BT296" s="82"/>
      <c r="BU296" s="82"/>
      <c r="BV296" s="82"/>
      <c r="BW296" s="82"/>
      <c r="BX296" s="82"/>
      <c r="BY296" s="82"/>
    </row>
    <row r="297" spans="1:77" x14ac:dyDescent="0.2">
      <c r="A297" s="82"/>
      <c r="B297" s="82"/>
      <c r="C297" s="82"/>
      <c r="D297" s="82"/>
      <c r="E297" s="82"/>
      <c r="F297" s="82"/>
      <c r="G297" s="82"/>
      <c r="H297" s="82"/>
      <c r="I297" s="82"/>
      <c r="J297" s="82"/>
      <c r="K297" s="82"/>
      <c r="L297" s="82"/>
      <c r="M297" s="82"/>
      <c r="N297" s="82"/>
      <c r="O297" s="82"/>
      <c r="P297" s="82"/>
      <c r="Q297" s="82"/>
      <c r="R297" s="82"/>
      <c r="S297" s="82"/>
      <c r="T297" s="82"/>
      <c r="U297" s="82"/>
      <c r="V297" s="82"/>
      <c r="W297" s="82"/>
      <c r="X297" s="82"/>
      <c r="Y297" s="82"/>
      <c r="Z297" s="82"/>
      <c r="AA297" s="82"/>
      <c r="AB297" s="82"/>
      <c r="AC297" s="82"/>
      <c r="AD297" s="82"/>
      <c r="AE297" s="82"/>
      <c r="AF297" s="82"/>
      <c r="AG297" s="82"/>
      <c r="AH297" s="82"/>
      <c r="AI297" s="82"/>
      <c r="AJ297" s="82"/>
      <c r="AK297" s="82"/>
      <c r="AL297" s="82"/>
      <c r="AM297" s="82"/>
      <c r="AN297" s="82"/>
      <c r="AO297" s="82"/>
      <c r="AP297" s="82"/>
      <c r="AQ297" s="82"/>
      <c r="AR297" s="82"/>
      <c r="AS297" s="82"/>
      <c r="AT297" s="82"/>
      <c r="AU297" s="82"/>
      <c r="AV297" s="82"/>
      <c r="AW297" s="82"/>
      <c r="AX297" s="82"/>
      <c r="AY297" s="82"/>
      <c r="AZ297" s="82"/>
      <c r="BA297" s="82"/>
      <c r="BB297" s="82"/>
      <c r="BC297" s="82"/>
      <c r="BD297" s="82"/>
      <c r="BE297" s="82"/>
      <c r="BF297" s="82"/>
      <c r="BG297" s="82"/>
      <c r="BH297" s="82"/>
      <c r="BI297" s="82"/>
      <c r="BJ297" s="82"/>
      <c r="BK297" s="82"/>
      <c r="BL297" s="82"/>
      <c r="BM297" s="82"/>
      <c r="BN297" s="82"/>
      <c r="BO297" s="82"/>
      <c r="BP297" s="82"/>
      <c r="BQ297" s="82"/>
      <c r="BR297" s="82"/>
      <c r="BS297" s="82"/>
      <c r="BT297" s="82"/>
      <c r="BU297" s="82"/>
      <c r="BV297" s="82"/>
      <c r="BW297" s="82"/>
      <c r="BX297" s="82"/>
      <c r="BY297" s="82"/>
    </row>
    <row r="298" spans="1:77" x14ac:dyDescent="0.2">
      <c r="A298" s="82"/>
      <c r="B298" s="82"/>
      <c r="C298" s="82"/>
      <c r="D298" s="82"/>
      <c r="E298" s="82"/>
      <c r="F298" s="82"/>
      <c r="G298" s="82"/>
      <c r="H298" s="82"/>
      <c r="I298" s="82"/>
      <c r="J298" s="82"/>
      <c r="K298" s="82"/>
      <c r="L298" s="82"/>
      <c r="M298" s="82"/>
      <c r="N298" s="82"/>
      <c r="O298" s="82"/>
      <c r="P298" s="82"/>
      <c r="Q298" s="82"/>
      <c r="R298" s="82"/>
      <c r="S298" s="82"/>
      <c r="T298" s="82"/>
      <c r="U298" s="82"/>
      <c r="V298" s="82"/>
      <c r="W298" s="82"/>
      <c r="X298" s="82"/>
      <c r="Y298" s="82"/>
      <c r="Z298" s="82"/>
      <c r="AA298" s="82"/>
      <c r="AB298" s="82"/>
      <c r="AC298" s="82"/>
      <c r="AD298" s="82"/>
      <c r="AE298" s="82"/>
      <c r="AF298" s="82"/>
      <c r="AG298" s="82"/>
      <c r="AH298" s="82"/>
      <c r="AI298" s="82"/>
      <c r="AJ298" s="82"/>
      <c r="AK298" s="82"/>
      <c r="AL298" s="82"/>
      <c r="AM298" s="82"/>
      <c r="AN298" s="82"/>
      <c r="AO298" s="82"/>
      <c r="AP298" s="82"/>
      <c r="AQ298" s="82"/>
      <c r="AR298" s="82"/>
      <c r="AS298" s="82"/>
      <c r="AT298" s="82"/>
      <c r="AU298" s="82"/>
      <c r="AV298" s="82"/>
      <c r="AW298" s="82"/>
      <c r="AX298" s="82"/>
      <c r="AY298" s="82"/>
      <c r="AZ298" s="82"/>
      <c r="BA298" s="82"/>
      <c r="BB298" s="82"/>
      <c r="BC298" s="82"/>
      <c r="BD298" s="82"/>
      <c r="BE298" s="82"/>
      <c r="BF298" s="82"/>
      <c r="BG298" s="82"/>
      <c r="BH298" s="82"/>
      <c r="BI298" s="82"/>
      <c r="BJ298" s="82"/>
      <c r="BK298" s="82"/>
      <c r="BL298" s="82"/>
      <c r="BM298" s="82"/>
      <c r="BN298" s="82"/>
      <c r="BO298" s="82"/>
      <c r="BP298" s="82"/>
      <c r="BQ298" s="82"/>
      <c r="BR298" s="82"/>
      <c r="BS298" s="82"/>
      <c r="BT298" s="82"/>
      <c r="BU298" s="82"/>
      <c r="BV298" s="82"/>
      <c r="BW298" s="82"/>
      <c r="BX298" s="82"/>
      <c r="BY298" s="82"/>
    </row>
    <row r="299" spans="1:77" x14ac:dyDescent="0.2">
      <c r="A299" s="82"/>
      <c r="B299" s="82"/>
      <c r="C299" s="82"/>
      <c r="D299" s="82"/>
      <c r="E299" s="82"/>
      <c r="F299" s="82"/>
      <c r="G299" s="82"/>
      <c r="H299" s="82"/>
      <c r="I299" s="82"/>
      <c r="J299" s="82"/>
      <c r="K299" s="82"/>
      <c r="L299" s="82"/>
      <c r="M299" s="82"/>
      <c r="N299" s="82"/>
      <c r="O299" s="82"/>
      <c r="P299" s="82"/>
      <c r="Q299" s="82"/>
      <c r="R299" s="82"/>
      <c r="S299" s="82"/>
      <c r="T299" s="82"/>
      <c r="U299" s="82"/>
      <c r="V299" s="82"/>
      <c r="W299" s="82"/>
      <c r="X299" s="82"/>
      <c r="Y299" s="82"/>
      <c r="Z299" s="82"/>
      <c r="AA299" s="82"/>
      <c r="AB299" s="82"/>
      <c r="AC299" s="82"/>
      <c r="AD299" s="82"/>
      <c r="AE299" s="82"/>
      <c r="AF299" s="82"/>
      <c r="AG299" s="82"/>
      <c r="AH299" s="82"/>
      <c r="AI299" s="82"/>
      <c r="AJ299" s="82"/>
      <c r="AK299" s="82"/>
      <c r="AL299" s="82"/>
      <c r="AM299" s="82"/>
      <c r="AN299" s="82"/>
      <c r="AO299" s="82"/>
      <c r="AP299" s="82"/>
      <c r="AQ299" s="82"/>
      <c r="AR299" s="82"/>
      <c r="AS299" s="82"/>
      <c r="AT299" s="82"/>
      <c r="AU299" s="82"/>
      <c r="AV299" s="82"/>
      <c r="AW299" s="82"/>
      <c r="AX299" s="82"/>
      <c r="AY299" s="82"/>
      <c r="AZ299" s="82"/>
      <c r="BA299" s="82"/>
      <c r="BB299" s="82"/>
      <c r="BC299" s="82"/>
      <c r="BD299" s="82"/>
      <c r="BE299" s="82"/>
      <c r="BF299" s="82"/>
      <c r="BG299" s="82"/>
      <c r="BH299" s="82"/>
      <c r="BI299" s="82"/>
      <c r="BJ299" s="82"/>
      <c r="BK299" s="82"/>
      <c r="BL299" s="82"/>
      <c r="BM299" s="82"/>
      <c r="BN299" s="82"/>
      <c r="BO299" s="82"/>
      <c r="BP299" s="82"/>
      <c r="BQ299" s="82"/>
      <c r="BR299" s="82"/>
      <c r="BS299" s="82"/>
      <c r="BT299" s="82"/>
      <c r="BU299" s="82"/>
      <c r="BV299" s="82"/>
      <c r="BW299" s="82"/>
      <c r="BX299" s="82"/>
      <c r="BY299" s="82"/>
    </row>
    <row r="300" spans="1:77" x14ac:dyDescent="0.2">
      <c r="A300" s="82"/>
      <c r="B300" s="82"/>
      <c r="C300" s="82"/>
      <c r="D300" s="82"/>
      <c r="E300" s="82"/>
      <c r="F300" s="82"/>
      <c r="G300" s="82"/>
      <c r="H300" s="82"/>
      <c r="I300" s="82"/>
      <c r="J300" s="82"/>
      <c r="K300" s="82"/>
      <c r="L300" s="82"/>
      <c r="M300" s="82"/>
      <c r="N300" s="82"/>
      <c r="O300" s="82"/>
      <c r="P300" s="82"/>
      <c r="Q300" s="82"/>
      <c r="R300" s="82"/>
      <c r="S300" s="82"/>
      <c r="T300" s="82"/>
      <c r="U300" s="82"/>
      <c r="V300" s="82"/>
      <c r="W300" s="82"/>
      <c r="X300" s="82"/>
      <c r="Y300" s="82"/>
      <c r="Z300" s="82"/>
      <c r="AA300" s="82"/>
      <c r="AB300" s="82"/>
      <c r="AC300" s="82"/>
      <c r="AD300" s="82"/>
      <c r="AE300" s="82"/>
      <c r="AF300" s="82"/>
      <c r="AG300" s="82"/>
      <c r="AH300" s="82"/>
      <c r="AI300" s="82"/>
      <c r="AJ300" s="82"/>
      <c r="AK300" s="82"/>
      <c r="AL300" s="82"/>
      <c r="AM300" s="82"/>
      <c r="AN300" s="82"/>
      <c r="AO300" s="82"/>
      <c r="AP300" s="82"/>
      <c r="AQ300" s="82"/>
      <c r="AR300" s="82"/>
      <c r="AS300" s="82"/>
      <c r="AT300" s="82"/>
      <c r="AU300" s="82"/>
      <c r="AV300" s="82"/>
      <c r="AW300" s="82"/>
      <c r="AX300" s="82"/>
      <c r="AY300" s="82"/>
      <c r="AZ300" s="82"/>
      <c r="BA300" s="82"/>
      <c r="BB300" s="82"/>
      <c r="BC300" s="82"/>
      <c r="BD300" s="82"/>
      <c r="BE300" s="82"/>
      <c r="BF300" s="82"/>
      <c r="BG300" s="82"/>
      <c r="BH300" s="82"/>
      <c r="BI300" s="82"/>
      <c r="BJ300" s="82"/>
      <c r="BK300" s="82"/>
      <c r="BL300" s="82"/>
      <c r="BM300" s="82"/>
      <c r="BN300" s="82"/>
      <c r="BO300" s="82"/>
      <c r="BP300" s="82"/>
      <c r="BQ300" s="82"/>
      <c r="BR300" s="82"/>
      <c r="BS300" s="82"/>
      <c r="BT300" s="82"/>
      <c r="BU300" s="82"/>
      <c r="BV300" s="82"/>
      <c r="BW300" s="82"/>
      <c r="BX300" s="82"/>
      <c r="BY300" s="82"/>
    </row>
    <row r="301" spans="1:77" x14ac:dyDescent="0.2">
      <c r="A301" s="82"/>
      <c r="B301" s="82"/>
      <c r="C301" s="82"/>
      <c r="D301" s="82"/>
      <c r="E301" s="82"/>
      <c r="F301" s="82"/>
      <c r="G301" s="82"/>
      <c r="H301" s="82"/>
      <c r="I301" s="82"/>
      <c r="J301" s="82"/>
      <c r="K301" s="82"/>
      <c r="L301" s="82"/>
      <c r="M301" s="82"/>
      <c r="N301" s="82"/>
      <c r="O301" s="82"/>
      <c r="P301" s="82"/>
      <c r="Q301" s="82"/>
      <c r="R301" s="82"/>
      <c r="S301" s="82"/>
      <c r="T301" s="82"/>
      <c r="U301" s="82"/>
      <c r="V301" s="82"/>
      <c r="W301" s="82"/>
      <c r="X301" s="82"/>
      <c r="Y301" s="82"/>
      <c r="Z301" s="82"/>
      <c r="AA301" s="82"/>
      <c r="AB301" s="82"/>
      <c r="AC301" s="82"/>
      <c r="AD301" s="82"/>
      <c r="AE301" s="82"/>
      <c r="AF301" s="82"/>
      <c r="AG301" s="82"/>
      <c r="AH301" s="82"/>
      <c r="AI301" s="82"/>
      <c r="AJ301" s="82"/>
      <c r="AK301" s="82"/>
      <c r="AL301" s="82"/>
      <c r="AM301" s="82"/>
      <c r="AN301" s="82"/>
      <c r="AO301" s="82"/>
      <c r="AP301" s="82"/>
      <c r="AQ301" s="82"/>
      <c r="AR301" s="82"/>
      <c r="AS301" s="82"/>
      <c r="AT301" s="82"/>
      <c r="AU301" s="82"/>
      <c r="AV301" s="82"/>
      <c r="AW301" s="82"/>
      <c r="AX301" s="82"/>
      <c r="AY301" s="82"/>
      <c r="AZ301" s="82"/>
      <c r="BA301" s="82"/>
      <c r="BB301" s="82"/>
      <c r="BC301" s="82"/>
      <c r="BD301" s="82"/>
      <c r="BE301" s="82"/>
      <c r="BF301" s="82"/>
      <c r="BG301" s="82"/>
      <c r="BH301" s="82"/>
      <c r="BI301" s="82"/>
      <c r="BJ301" s="82"/>
      <c r="BK301" s="82"/>
      <c r="BL301" s="82"/>
      <c r="BM301" s="82"/>
      <c r="BN301" s="82"/>
      <c r="BO301" s="82"/>
      <c r="BP301" s="82"/>
      <c r="BQ301" s="82"/>
      <c r="BR301" s="82"/>
      <c r="BS301" s="82"/>
      <c r="BT301" s="82"/>
      <c r="BU301" s="82"/>
      <c r="BV301" s="82"/>
      <c r="BW301" s="82"/>
      <c r="BX301" s="82"/>
      <c r="BY301" s="82"/>
    </row>
    <row r="302" spans="1:77" x14ac:dyDescent="0.2">
      <c r="A302" s="82"/>
      <c r="B302" s="82"/>
      <c r="C302" s="82"/>
      <c r="D302" s="82"/>
      <c r="E302" s="82"/>
      <c r="F302" s="82"/>
      <c r="G302" s="82"/>
      <c r="H302" s="82"/>
      <c r="I302" s="82"/>
      <c r="J302" s="82"/>
      <c r="K302" s="82"/>
      <c r="L302" s="82"/>
      <c r="M302" s="82"/>
      <c r="N302" s="82"/>
      <c r="O302" s="82"/>
      <c r="P302" s="82"/>
      <c r="Q302" s="82"/>
      <c r="R302" s="82"/>
      <c r="S302" s="82"/>
      <c r="T302" s="82"/>
      <c r="U302" s="82"/>
      <c r="V302" s="82"/>
      <c r="W302" s="82"/>
      <c r="X302" s="82"/>
      <c r="Y302" s="82"/>
      <c r="Z302" s="82"/>
      <c r="AA302" s="82"/>
      <c r="AB302" s="82"/>
      <c r="AC302" s="82"/>
      <c r="AD302" s="82"/>
      <c r="AE302" s="82"/>
      <c r="AF302" s="82"/>
      <c r="AG302" s="82"/>
      <c r="AH302" s="82"/>
      <c r="AI302" s="82"/>
      <c r="AJ302" s="82"/>
      <c r="AK302" s="82"/>
      <c r="AL302" s="82"/>
      <c r="AM302" s="82"/>
      <c r="AN302" s="82"/>
      <c r="AO302" s="82"/>
      <c r="AP302" s="82"/>
      <c r="AQ302" s="82"/>
      <c r="AR302" s="82"/>
      <c r="AS302" s="82"/>
      <c r="AT302" s="82"/>
      <c r="AU302" s="82"/>
      <c r="AV302" s="82"/>
      <c r="AW302" s="82"/>
      <c r="AX302" s="82"/>
      <c r="AY302" s="82"/>
      <c r="AZ302" s="82"/>
      <c r="BA302" s="82"/>
      <c r="BB302" s="82"/>
      <c r="BC302" s="82"/>
      <c r="BD302" s="82"/>
      <c r="BE302" s="82"/>
      <c r="BF302" s="82"/>
      <c r="BG302" s="82"/>
      <c r="BH302" s="82"/>
      <c r="BI302" s="82"/>
      <c r="BJ302" s="82"/>
      <c r="BK302" s="82"/>
      <c r="BL302" s="82"/>
      <c r="BM302" s="82"/>
      <c r="BN302" s="82"/>
      <c r="BO302" s="82"/>
      <c r="BP302" s="82"/>
      <c r="BQ302" s="82"/>
      <c r="BR302" s="82"/>
      <c r="BS302" s="82"/>
      <c r="BT302" s="82"/>
      <c r="BU302" s="82"/>
      <c r="BV302" s="82"/>
      <c r="BW302" s="82"/>
      <c r="BX302" s="82"/>
      <c r="BY302" s="82"/>
    </row>
    <row r="303" spans="1:77" x14ac:dyDescent="0.2">
      <c r="A303" s="82"/>
      <c r="B303" s="82"/>
      <c r="C303" s="82"/>
      <c r="D303" s="82"/>
      <c r="E303" s="82"/>
      <c r="F303" s="82"/>
      <c r="G303" s="82"/>
      <c r="H303" s="82"/>
      <c r="I303" s="82"/>
      <c r="J303" s="82"/>
      <c r="K303" s="82"/>
      <c r="L303" s="82"/>
      <c r="M303" s="82"/>
      <c r="N303" s="82"/>
      <c r="O303" s="82"/>
      <c r="P303" s="82"/>
      <c r="Q303" s="82"/>
      <c r="R303" s="82"/>
      <c r="S303" s="82"/>
      <c r="T303" s="82"/>
      <c r="U303" s="82"/>
      <c r="V303" s="82"/>
      <c r="W303" s="82"/>
      <c r="X303" s="82"/>
      <c r="Y303" s="82"/>
      <c r="Z303" s="82"/>
      <c r="AA303" s="82"/>
      <c r="AB303" s="82"/>
      <c r="AC303" s="82"/>
      <c r="AD303" s="82"/>
      <c r="AE303" s="82"/>
      <c r="AF303" s="82"/>
      <c r="AG303" s="82"/>
      <c r="AH303" s="82"/>
      <c r="AI303" s="82"/>
      <c r="AJ303" s="82"/>
      <c r="AK303" s="82"/>
      <c r="AL303" s="82"/>
      <c r="AM303" s="82"/>
      <c r="AN303" s="82"/>
      <c r="AO303" s="82"/>
      <c r="AP303" s="82"/>
      <c r="AQ303" s="82"/>
      <c r="AR303" s="82"/>
      <c r="AS303" s="82"/>
      <c r="AT303" s="82"/>
      <c r="AU303" s="82"/>
      <c r="AV303" s="82"/>
      <c r="AW303" s="82"/>
      <c r="AX303" s="82"/>
      <c r="AY303" s="82"/>
      <c r="AZ303" s="82"/>
      <c r="BA303" s="82"/>
      <c r="BB303" s="82"/>
      <c r="BC303" s="82"/>
      <c r="BD303" s="82"/>
      <c r="BE303" s="82"/>
      <c r="BF303" s="82"/>
      <c r="BG303" s="82"/>
      <c r="BH303" s="82"/>
      <c r="BI303" s="82"/>
      <c r="BJ303" s="82"/>
      <c r="BK303" s="82"/>
      <c r="BL303" s="82"/>
      <c r="BM303" s="82"/>
      <c r="BN303" s="82"/>
      <c r="BO303" s="82"/>
      <c r="BP303" s="82"/>
      <c r="BQ303" s="82"/>
      <c r="BR303" s="82"/>
      <c r="BS303" s="82"/>
      <c r="BT303" s="82"/>
      <c r="BU303" s="82"/>
      <c r="BV303" s="82"/>
      <c r="BW303" s="82"/>
      <c r="BX303" s="82"/>
      <c r="BY303" s="82"/>
    </row>
    <row r="304" spans="1:77" x14ac:dyDescent="0.2">
      <c r="A304" s="82"/>
      <c r="B304" s="82"/>
      <c r="C304" s="82"/>
      <c r="D304" s="82"/>
      <c r="E304" s="82"/>
      <c r="F304" s="82"/>
      <c r="G304" s="82"/>
      <c r="H304" s="82"/>
      <c r="I304" s="82"/>
      <c r="J304" s="82"/>
      <c r="K304" s="82"/>
      <c r="L304" s="82"/>
      <c r="M304" s="82"/>
      <c r="N304" s="82"/>
      <c r="O304" s="82"/>
      <c r="P304" s="82"/>
      <c r="Q304" s="82"/>
      <c r="R304" s="82"/>
      <c r="S304" s="82"/>
      <c r="T304" s="82"/>
      <c r="U304" s="82"/>
      <c r="V304" s="82"/>
      <c r="W304" s="82"/>
      <c r="X304" s="82"/>
      <c r="Y304" s="82"/>
      <c r="Z304" s="82"/>
      <c r="AA304" s="82"/>
      <c r="AB304" s="82"/>
      <c r="AC304" s="82"/>
      <c r="AD304" s="82"/>
      <c r="AE304" s="82"/>
      <c r="AF304" s="82"/>
      <c r="AG304" s="82"/>
      <c r="AH304" s="82"/>
      <c r="AI304" s="82"/>
      <c r="AJ304" s="82"/>
      <c r="AK304" s="82"/>
      <c r="AL304" s="82"/>
      <c r="AM304" s="82"/>
      <c r="AN304" s="82"/>
      <c r="AO304" s="82"/>
      <c r="AP304" s="82"/>
      <c r="AQ304" s="82"/>
      <c r="AR304" s="82"/>
      <c r="AS304" s="82"/>
      <c r="AT304" s="82"/>
      <c r="AU304" s="82"/>
      <c r="AV304" s="82"/>
      <c r="AW304" s="82"/>
      <c r="AX304" s="82"/>
      <c r="AY304" s="82"/>
      <c r="AZ304" s="82"/>
      <c r="BA304" s="82"/>
      <c r="BB304" s="82"/>
      <c r="BC304" s="82"/>
      <c r="BD304" s="82"/>
      <c r="BE304" s="82"/>
      <c r="BF304" s="82"/>
      <c r="BG304" s="82"/>
      <c r="BH304" s="82"/>
      <c r="BI304" s="82"/>
      <c r="BJ304" s="82"/>
      <c r="BK304" s="82"/>
      <c r="BL304" s="82"/>
      <c r="BM304" s="82"/>
      <c r="BN304" s="82"/>
      <c r="BO304" s="82"/>
      <c r="BP304" s="82"/>
      <c r="BQ304" s="82"/>
      <c r="BR304" s="82"/>
      <c r="BS304" s="82"/>
      <c r="BT304" s="82"/>
      <c r="BU304" s="82"/>
      <c r="BV304" s="82"/>
      <c r="BW304" s="82"/>
      <c r="BX304" s="82"/>
      <c r="BY304" s="82"/>
    </row>
    <row r="305" spans="1:77" x14ac:dyDescent="0.2">
      <c r="A305" s="82"/>
      <c r="B305" s="82"/>
      <c r="C305" s="82"/>
      <c r="D305" s="82"/>
      <c r="E305" s="82"/>
      <c r="F305" s="82"/>
      <c r="G305" s="82"/>
      <c r="H305" s="82"/>
      <c r="I305" s="82"/>
      <c r="J305" s="82"/>
      <c r="K305" s="82"/>
      <c r="L305" s="82"/>
      <c r="M305" s="82"/>
      <c r="N305" s="82"/>
      <c r="O305" s="82"/>
      <c r="P305" s="82"/>
      <c r="Q305" s="82"/>
      <c r="R305" s="82"/>
      <c r="S305" s="82"/>
      <c r="T305" s="82"/>
      <c r="U305" s="82"/>
      <c r="V305" s="82"/>
      <c r="W305" s="82"/>
      <c r="X305" s="82"/>
      <c r="Y305" s="82"/>
      <c r="Z305" s="82"/>
      <c r="AA305" s="82"/>
      <c r="AB305" s="82"/>
      <c r="AC305" s="82"/>
      <c r="AD305" s="82"/>
      <c r="AE305" s="82"/>
      <c r="AF305" s="82"/>
      <c r="AG305" s="82"/>
      <c r="AH305" s="82"/>
      <c r="AI305" s="82"/>
      <c r="AJ305" s="82"/>
      <c r="AK305" s="82"/>
      <c r="AL305" s="82"/>
      <c r="AM305" s="82"/>
      <c r="AN305" s="82"/>
      <c r="AO305" s="82"/>
      <c r="AP305" s="82"/>
      <c r="AQ305" s="82"/>
      <c r="AR305" s="82"/>
      <c r="AS305" s="82"/>
      <c r="AT305" s="82"/>
      <c r="AU305" s="82"/>
      <c r="AV305" s="82"/>
      <c r="AW305" s="82"/>
      <c r="AX305" s="82"/>
      <c r="AY305" s="82"/>
      <c r="AZ305" s="82"/>
      <c r="BA305" s="82"/>
      <c r="BB305" s="82"/>
      <c r="BC305" s="82"/>
      <c r="BD305" s="82"/>
      <c r="BE305" s="82"/>
      <c r="BF305" s="82"/>
      <c r="BG305" s="82"/>
      <c r="BH305" s="82"/>
      <c r="BI305" s="82"/>
      <c r="BJ305" s="82"/>
      <c r="BK305" s="82"/>
      <c r="BL305" s="82"/>
      <c r="BM305" s="82"/>
      <c r="BN305" s="82"/>
      <c r="BO305" s="82"/>
      <c r="BP305" s="82"/>
      <c r="BQ305" s="82"/>
      <c r="BR305" s="82"/>
      <c r="BS305" s="82"/>
      <c r="BT305" s="82"/>
      <c r="BU305" s="82"/>
      <c r="BV305" s="82"/>
      <c r="BW305" s="82"/>
      <c r="BX305" s="82"/>
      <c r="BY305" s="82"/>
    </row>
    <row r="306" spans="1:77" x14ac:dyDescent="0.2">
      <c r="A306" s="82"/>
      <c r="B306" s="82"/>
      <c r="C306" s="82"/>
      <c r="D306" s="82"/>
      <c r="E306" s="82"/>
      <c r="F306" s="82"/>
      <c r="G306" s="82"/>
      <c r="H306" s="82"/>
      <c r="I306" s="82"/>
      <c r="J306" s="82"/>
      <c r="K306" s="82"/>
      <c r="L306" s="82"/>
      <c r="M306" s="82"/>
      <c r="N306" s="82"/>
      <c r="O306" s="82"/>
      <c r="P306" s="82"/>
      <c r="Q306" s="82"/>
      <c r="R306" s="82"/>
      <c r="S306" s="82"/>
      <c r="T306" s="82"/>
      <c r="U306" s="82"/>
      <c r="V306" s="82"/>
      <c r="W306" s="82"/>
      <c r="X306" s="82"/>
      <c r="Y306" s="82"/>
      <c r="Z306" s="82"/>
      <c r="AA306" s="82"/>
      <c r="AB306" s="82"/>
      <c r="AC306" s="82"/>
      <c r="AD306" s="82"/>
      <c r="AE306" s="82"/>
      <c r="AF306" s="82"/>
      <c r="AG306" s="82"/>
      <c r="AH306" s="82"/>
      <c r="AI306" s="82"/>
      <c r="AJ306" s="82"/>
      <c r="AK306" s="82"/>
      <c r="AL306" s="82"/>
      <c r="AM306" s="82"/>
      <c r="AN306" s="82"/>
      <c r="AO306" s="82"/>
      <c r="AP306" s="82"/>
      <c r="AQ306" s="82"/>
      <c r="AR306" s="82"/>
      <c r="AS306" s="82"/>
      <c r="AT306" s="82"/>
      <c r="AU306" s="82"/>
      <c r="AV306" s="82"/>
      <c r="AW306" s="82"/>
      <c r="AX306" s="82"/>
      <c r="AY306" s="82"/>
      <c r="AZ306" s="82"/>
      <c r="BA306" s="82"/>
      <c r="BB306" s="82"/>
      <c r="BC306" s="82"/>
      <c r="BD306" s="82"/>
      <c r="BE306" s="82"/>
      <c r="BF306" s="82"/>
      <c r="BG306" s="82"/>
      <c r="BH306" s="82"/>
      <c r="BI306" s="82"/>
      <c r="BJ306" s="82"/>
      <c r="BK306" s="82"/>
      <c r="BL306" s="82"/>
      <c r="BM306" s="82"/>
      <c r="BN306" s="82"/>
      <c r="BO306" s="82"/>
      <c r="BP306" s="82"/>
      <c r="BQ306" s="82"/>
      <c r="BR306" s="82"/>
      <c r="BS306" s="82"/>
      <c r="BT306" s="82"/>
      <c r="BU306" s="82"/>
      <c r="BV306" s="82"/>
      <c r="BW306" s="82"/>
      <c r="BX306" s="82"/>
      <c r="BY306" s="82"/>
    </row>
    <row r="307" spans="1:77" x14ac:dyDescent="0.2">
      <c r="A307" s="82"/>
      <c r="B307" s="82"/>
      <c r="C307" s="82"/>
      <c r="D307" s="82"/>
      <c r="E307" s="82"/>
      <c r="F307" s="82"/>
      <c r="G307" s="82"/>
      <c r="H307" s="82"/>
      <c r="I307" s="82"/>
      <c r="J307" s="82"/>
      <c r="K307" s="82"/>
      <c r="L307" s="82"/>
      <c r="M307" s="82"/>
      <c r="N307" s="82"/>
      <c r="O307" s="82"/>
      <c r="P307" s="82"/>
      <c r="Q307" s="82"/>
      <c r="R307" s="82"/>
      <c r="S307" s="82"/>
      <c r="T307" s="82"/>
      <c r="U307" s="82"/>
      <c r="V307" s="82"/>
      <c r="W307" s="82"/>
      <c r="X307" s="82"/>
      <c r="Y307" s="82"/>
      <c r="Z307" s="82"/>
      <c r="AA307" s="82"/>
      <c r="AB307" s="82"/>
      <c r="AC307" s="82"/>
      <c r="AD307" s="82"/>
      <c r="AE307" s="82"/>
      <c r="AF307" s="82"/>
      <c r="AG307" s="82"/>
      <c r="AH307" s="82"/>
      <c r="AI307" s="82"/>
      <c r="AJ307" s="82"/>
      <c r="AK307" s="82"/>
      <c r="AL307" s="82"/>
      <c r="AM307" s="82"/>
      <c r="AN307" s="82"/>
      <c r="AO307" s="82"/>
      <c r="AP307" s="82"/>
      <c r="AQ307" s="82"/>
      <c r="AR307" s="82"/>
      <c r="AS307" s="82"/>
      <c r="AT307" s="82"/>
      <c r="AU307" s="82"/>
      <c r="AV307" s="82"/>
      <c r="AW307" s="82"/>
      <c r="AX307" s="82"/>
      <c r="AY307" s="82"/>
      <c r="AZ307" s="82"/>
      <c r="BA307" s="82"/>
      <c r="BB307" s="82"/>
      <c r="BC307" s="82"/>
      <c r="BD307" s="82"/>
      <c r="BE307" s="82"/>
      <c r="BF307" s="82"/>
      <c r="BG307" s="82"/>
      <c r="BH307" s="82"/>
      <c r="BI307" s="82"/>
      <c r="BJ307" s="82"/>
      <c r="BK307" s="82"/>
      <c r="BL307" s="82"/>
      <c r="BM307" s="82"/>
      <c r="BN307" s="82"/>
      <c r="BO307" s="82"/>
      <c r="BP307" s="82"/>
      <c r="BQ307" s="82"/>
      <c r="BR307" s="82"/>
      <c r="BS307" s="82"/>
      <c r="BT307" s="82"/>
      <c r="BU307" s="82"/>
      <c r="BV307" s="82"/>
      <c r="BW307" s="82"/>
      <c r="BX307" s="82"/>
      <c r="BY307" s="82"/>
    </row>
    <row r="308" spans="1:77" x14ac:dyDescent="0.2">
      <c r="A308" s="82"/>
      <c r="B308" s="82"/>
      <c r="C308" s="82"/>
      <c r="D308" s="82"/>
      <c r="E308" s="82"/>
      <c r="F308" s="82"/>
      <c r="G308" s="82"/>
      <c r="H308" s="82"/>
      <c r="I308" s="82"/>
      <c r="J308" s="82"/>
      <c r="K308" s="82"/>
      <c r="L308" s="82"/>
      <c r="M308" s="82"/>
      <c r="N308" s="82"/>
      <c r="O308" s="82"/>
      <c r="P308" s="82"/>
      <c r="Q308" s="82"/>
      <c r="R308" s="82"/>
      <c r="S308" s="82"/>
      <c r="T308" s="82"/>
      <c r="U308" s="82"/>
      <c r="V308" s="82"/>
      <c r="W308" s="82"/>
      <c r="X308" s="82"/>
      <c r="Y308" s="82"/>
      <c r="Z308" s="82"/>
      <c r="AA308" s="82"/>
      <c r="AB308" s="82"/>
      <c r="AC308" s="82"/>
      <c r="AD308" s="82"/>
      <c r="AE308" s="82"/>
      <c r="AF308" s="82"/>
      <c r="AG308" s="82"/>
      <c r="AH308" s="82"/>
      <c r="AI308" s="82"/>
      <c r="AJ308" s="82"/>
      <c r="AK308" s="82"/>
      <c r="AL308" s="82"/>
      <c r="AM308" s="82"/>
      <c r="AN308" s="82"/>
      <c r="AO308" s="82"/>
      <c r="AP308" s="82"/>
      <c r="AQ308" s="82"/>
      <c r="AR308" s="82"/>
      <c r="AS308" s="82"/>
      <c r="AT308" s="82"/>
      <c r="AU308" s="82"/>
      <c r="AV308" s="82"/>
      <c r="AW308" s="82"/>
      <c r="AX308" s="82"/>
      <c r="AY308" s="82"/>
      <c r="AZ308" s="82"/>
      <c r="BA308" s="82"/>
      <c r="BB308" s="82"/>
      <c r="BC308" s="82"/>
      <c r="BD308" s="82"/>
      <c r="BE308" s="82"/>
      <c r="BF308" s="82"/>
      <c r="BG308" s="82"/>
      <c r="BH308" s="82"/>
      <c r="BI308" s="82"/>
      <c r="BJ308" s="82"/>
      <c r="BK308" s="82"/>
      <c r="BL308" s="82"/>
      <c r="BM308" s="82"/>
      <c r="BN308" s="82"/>
      <c r="BO308" s="82"/>
      <c r="BP308" s="82"/>
      <c r="BQ308" s="82"/>
      <c r="BR308" s="82"/>
      <c r="BS308" s="82"/>
      <c r="BT308" s="82"/>
      <c r="BU308" s="82"/>
      <c r="BV308" s="82"/>
      <c r="BW308" s="82"/>
      <c r="BX308" s="82"/>
      <c r="BY308" s="82"/>
    </row>
    <row r="309" spans="1:77" x14ac:dyDescent="0.2">
      <c r="A309" s="82"/>
      <c r="B309" s="82"/>
      <c r="C309" s="82"/>
      <c r="D309" s="82"/>
      <c r="E309" s="82"/>
      <c r="F309" s="82"/>
      <c r="G309" s="82"/>
      <c r="H309" s="82"/>
      <c r="I309" s="82"/>
      <c r="J309" s="82"/>
      <c r="K309" s="82"/>
      <c r="L309" s="82"/>
      <c r="M309" s="82"/>
      <c r="N309" s="82"/>
      <c r="O309" s="82"/>
      <c r="P309" s="82"/>
      <c r="Q309" s="82"/>
      <c r="R309" s="82"/>
      <c r="S309" s="82"/>
      <c r="T309" s="82"/>
      <c r="U309" s="82"/>
      <c r="V309" s="82"/>
      <c r="W309" s="82"/>
      <c r="X309" s="82"/>
      <c r="Y309" s="82"/>
      <c r="Z309" s="82"/>
      <c r="AA309" s="82"/>
      <c r="AB309" s="82"/>
      <c r="AC309" s="82"/>
      <c r="AD309" s="82"/>
      <c r="AE309" s="82"/>
      <c r="AF309" s="82"/>
      <c r="AG309" s="82"/>
      <c r="AH309" s="82"/>
      <c r="AI309" s="82"/>
      <c r="AJ309" s="82"/>
      <c r="AK309" s="82"/>
      <c r="AL309" s="82"/>
      <c r="AM309" s="82"/>
      <c r="AN309" s="82"/>
      <c r="AO309" s="82"/>
      <c r="AP309" s="82"/>
      <c r="AQ309" s="82"/>
      <c r="AR309" s="82"/>
      <c r="AS309" s="82"/>
      <c r="AT309" s="82"/>
      <c r="AU309" s="82"/>
      <c r="AV309" s="82"/>
      <c r="AW309" s="82"/>
      <c r="AX309" s="82"/>
      <c r="AY309" s="82"/>
      <c r="AZ309" s="82"/>
      <c r="BA309" s="82"/>
      <c r="BB309" s="82"/>
      <c r="BC309" s="82"/>
      <c r="BD309" s="82"/>
      <c r="BE309" s="82"/>
      <c r="BF309" s="82"/>
      <c r="BG309" s="82"/>
      <c r="BH309" s="82"/>
      <c r="BI309" s="82"/>
      <c r="BJ309" s="82"/>
      <c r="BK309" s="82"/>
      <c r="BL309" s="82"/>
      <c r="BM309" s="82"/>
      <c r="BN309" s="82"/>
      <c r="BO309" s="82"/>
      <c r="BP309" s="82"/>
      <c r="BQ309" s="82"/>
      <c r="BR309" s="82"/>
      <c r="BS309" s="82"/>
      <c r="BT309" s="82"/>
      <c r="BU309" s="82"/>
      <c r="BV309" s="82"/>
      <c r="BW309" s="82"/>
      <c r="BX309" s="82"/>
      <c r="BY309" s="82"/>
    </row>
    <row r="310" spans="1:77" x14ac:dyDescent="0.2">
      <c r="A310" s="82"/>
      <c r="B310" s="82"/>
      <c r="C310" s="82"/>
      <c r="D310" s="82"/>
      <c r="E310" s="82"/>
      <c r="F310" s="82"/>
      <c r="G310" s="82"/>
      <c r="H310" s="82"/>
      <c r="I310" s="82"/>
      <c r="J310" s="82"/>
      <c r="K310" s="82"/>
      <c r="L310" s="82"/>
      <c r="M310" s="82"/>
      <c r="N310" s="82"/>
      <c r="O310" s="82"/>
      <c r="P310" s="82"/>
      <c r="Q310" s="82"/>
      <c r="R310" s="82"/>
      <c r="S310" s="82"/>
      <c r="T310" s="82"/>
      <c r="U310" s="82"/>
      <c r="V310" s="82"/>
      <c r="W310" s="82"/>
      <c r="X310" s="82"/>
      <c r="Y310" s="82"/>
      <c r="Z310" s="82"/>
      <c r="AA310" s="82"/>
      <c r="AB310" s="82"/>
      <c r="AC310" s="82"/>
      <c r="AD310" s="82"/>
      <c r="AE310" s="82"/>
      <c r="AF310" s="82"/>
      <c r="AG310" s="82"/>
      <c r="AH310" s="82"/>
      <c r="AI310" s="82"/>
      <c r="AJ310" s="82"/>
      <c r="AK310" s="82"/>
      <c r="AL310" s="82"/>
      <c r="AM310" s="82"/>
      <c r="AN310" s="82"/>
      <c r="AO310" s="82"/>
      <c r="AP310" s="82"/>
      <c r="AQ310" s="82"/>
      <c r="AR310" s="82"/>
      <c r="AS310" s="82"/>
      <c r="AT310" s="82"/>
      <c r="AU310" s="82"/>
      <c r="AV310" s="82"/>
      <c r="AW310" s="82"/>
      <c r="AX310" s="82"/>
      <c r="AY310" s="82"/>
      <c r="AZ310" s="82"/>
      <c r="BA310" s="82"/>
      <c r="BB310" s="82"/>
      <c r="BC310" s="82"/>
      <c r="BD310" s="82"/>
      <c r="BE310" s="82"/>
      <c r="BF310" s="82"/>
      <c r="BG310" s="82"/>
      <c r="BH310" s="82"/>
      <c r="BI310" s="82"/>
      <c r="BJ310" s="82"/>
      <c r="BK310" s="82"/>
      <c r="BL310" s="82"/>
      <c r="BM310" s="82"/>
      <c r="BN310" s="82"/>
      <c r="BO310" s="82"/>
      <c r="BP310" s="82"/>
      <c r="BQ310" s="82"/>
      <c r="BR310" s="82"/>
      <c r="BS310" s="82"/>
      <c r="BT310" s="82"/>
      <c r="BU310" s="82"/>
      <c r="BV310" s="82"/>
      <c r="BW310" s="82"/>
      <c r="BX310" s="82"/>
      <c r="BY310" s="82"/>
    </row>
    <row r="311" spans="1:77" x14ac:dyDescent="0.2">
      <c r="A311" s="82"/>
      <c r="B311" s="82"/>
      <c r="C311" s="82"/>
      <c r="D311" s="82"/>
      <c r="E311" s="82"/>
      <c r="F311" s="82"/>
      <c r="G311" s="82"/>
      <c r="H311" s="82"/>
      <c r="I311" s="82"/>
      <c r="J311" s="82"/>
      <c r="K311" s="82"/>
      <c r="L311" s="82"/>
      <c r="M311" s="82"/>
      <c r="N311" s="82"/>
      <c r="O311" s="82"/>
      <c r="P311" s="82"/>
      <c r="Q311" s="82"/>
      <c r="R311" s="82"/>
      <c r="S311" s="82"/>
      <c r="T311" s="82"/>
      <c r="U311" s="82"/>
      <c r="V311" s="82"/>
      <c r="W311" s="82"/>
      <c r="X311" s="82"/>
      <c r="Y311" s="82"/>
      <c r="Z311" s="82"/>
      <c r="AA311" s="82"/>
      <c r="AB311" s="82"/>
      <c r="AC311" s="82"/>
      <c r="AD311" s="82"/>
      <c r="AE311" s="82"/>
      <c r="AF311" s="82"/>
      <c r="AG311" s="82"/>
      <c r="AH311" s="82"/>
      <c r="AI311" s="82"/>
      <c r="AJ311" s="82"/>
      <c r="AK311" s="82"/>
      <c r="AL311" s="82"/>
      <c r="AM311" s="82"/>
      <c r="AN311" s="82"/>
      <c r="AO311" s="82"/>
      <c r="AP311" s="82"/>
      <c r="AQ311" s="82"/>
      <c r="AR311" s="82"/>
      <c r="AS311" s="82"/>
      <c r="AT311" s="82"/>
      <c r="AU311" s="82"/>
      <c r="AV311" s="82"/>
      <c r="AW311" s="82"/>
      <c r="AX311" s="82"/>
      <c r="AY311" s="82"/>
      <c r="AZ311" s="82"/>
      <c r="BA311" s="82"/>
      <c r="BB311" s="82"/>
      <c r="BC311" s="82"/>
      <c r="BD311" s="82"/>
      <c r="BE311" s="82"/>
      <c r="BF311" s="82"/>
      <c r="BG311" s="82"/>
      <c r="BH311" s="82"/>
      <c r="BI311" s="82"/>
      <c r="BJ311" s="82"/>
      <c r="BK311" s="82"/>
      <c r="BL311" s="82"/>
      <c r="BM311" s="82"/>
      <c r="BN311" s="82"/>
      <c r="BO311" s="82"/>
      <c r="BP311" s="82"/>
      <c r="BQ311" s="82"/>
      <c r="BR311" s="82"/>
      <c r="BS311" s="82"/>
      <c r="BT311" s="82"/>
      <c r="BU311" s="82"/>
      <c r="BV311" s="82"/>
      <c r="BW311" s="82"/>
      <c r="BX311" s="82"/>
      <c r="BY311" s="82"/>
    </row>
    <row r="312" spans="1:77" x14ac:dyDescent="0.2">
      <c r="A312" s="82"/>
      <c r="B312" s="82"/>
      <c r="C312" s="82"/>
      <c r="D312" s="82"/>
      <c r="E312" s="82"/>
      <c r="F312" s="82"/>
      <c r="G312" s="82"/>
      <c r="H312" s="82"/>
      <c r="I312" s="82"/>
      <c r="J312" s="82"/>
      <c r="K312" s="82"/>
      <c r="L312" s="82"/>
      <c r="M312" s="82"/>
      <c r="N312" s="82"/>
      <c r="O312" s="82"/>
      <c r="P312" s="82"/>
      <c r="Q312" s="82"/>
      <c r="R312" s="82"/>
      <c r="S312" s="82"/>
      <c r="T312" s="82"/>
      <c r="U312" s="82"/>
      <c r="V312" s="82"/>
      <c r="W312" s="82"/>
      <c r="X312" s="82"/>
      <c r="Y312" s="82"/>
      <c r="Z312" s="82"/>
      <c r="AA312" s="82"/>
      <c r="AB312" s="82"/>
      <c r="AC312" s="82"/>
      <c r="AD312" s="82"/>
      <c r="AE312" s="82"/>
      <c r="AF312" s="82"/>
      <c r="AG312" s="82"/>
      <c r="AH312" s="82"/>
      <c r="AI312" s="82"/>
      <c r="AJ312" s="82"/>
      <c r="AK312" s="82"/>
      <c r="AL312" s="82"/>
      <c r="AM312" s="82"/>
      <c r="AN312" s="82"/>
      <c r="AO312" s="82"/>
      <c r="AP312" s="82"/>
      <c r="AQ312" s="82"/>
      <c r="AR312" s="82"/>
      <c r="AS312" s="82"/>
      <c r="AT312" s="82"/>
      <c r="AU312" s="82"/>
      <c r="AV312" s="82"/>
      <c r="AW312" s="82"/>
      <c r="AX312" s="82"/>
      <c r="AY312" s="82"/>
      <c r="AZ312" s="82"/>
      <c r="BA312" s="82"/>
      <c r="BB312" s="82"/>
      <c r="BC312" s="82"/>
      <c r="BD312" s="82"/>
      <c r="BE312" s="82"/>
      <c r="BF312" s="82"/>
      <c r="BG312" s="82"/>
      <c r="BH312" s="82"/>
      <c r="BI312" s="82"/>
      <c r="BJ312" s="82"/>
      <c r="BK312" s="82"/>
      <c r="BL312" s="82"/>
      <c r="BM312" s="82"/>
      <c r="BN312" s="82"/>
      <c r="BO312" s="82"/>
      <c r="BP312" s="82"/>
      <c r="BQ312" s="82"/>
      <c r="BR312" s="82"/>
      <c r="BS312" s="82"/>
      <c r="BT312" s="82"/>
      <c r="BU312" s="82"/>
      <c r="BV312" s="82"/>
      <c r="BW312" s="82"/>
      <c r="BX312" s="82"/>
      <c r="BY312" s="82"/>
    </row>
    <row r="313" spans="1:77" x14ac:dyDescent="0.2">
      <c r="A313" s="82"/>
      <c r="B313" s="82"/>
      <c r="C313" s="82"/>
      <c r="D313" s="82"/>
      <c r="E313" s="82"/>
      <c r="F313" s="82"/>
      <c r="G313" s="82"/>
      <c r="H313" s="82"/>
      <c r="I313" s="82"/>
      <c r="J313" s="82"/>
      <c r="K313" s="82"/>
      <c r="L313" s="82"/>
      <c r="M313" s="82"/>
      <c r="N313" s="82"/>
      <c r="O313" s="82"/>
      <c r="P313" s="82"/>
      <c r="Q313" s="82"/>
      <c r="R313" s="82"/>
      <c r="S313" s="82"/>
      <c r="T313" s="82"/>
      <c r="U313" s="82"/>
      <c r="V313" s="82"/>
      <c r="W313" s="82"/>
      <c r="X313" s="82"/>
      <c r="Y313" s="82"/>
      <c r="Z313" s="82"/>
      <c r="AA313" s="82"/>
      <c r="AB313" s="82"/>
      <c r="AC313" s="82"/>
      <c r="AD313" s="82"/>
      <c r="AE313" s="82"/>
      <c r="AF313" s="82"/>
      <c r="AG313" s="82"/>
      <c r="AH313" s="82"/>
      <c r="AI313" s="82"/>
      <c r="AJ313" s="82"/>
      <c r="AK313" s="82"/>
      <c r="AL313" s="82"/>
      <c r="AM313" s="82"/>
      <c r="AN313" s="82"/>
      <c r="AO313" s="82"/>
      <c r="AP313" s="82"/>
      <c r="AQ313" s="82"/>
      <c r="AR313" s="82"/>
      <c r="AS313" s="82"/>
      <c r="AT313" s="82"/>
      <c r="AU313" s="82"/>
      <c r="AV313" s="82"/>
      <c r="AW313" s="82"/>
      <c r="AX313" s="82"/>
      <c r="AY313" s="82"/>
      <c r="AZ313" s="82"/>
      <c r="BA313" s="82"/>
      <c r="BB313" s="82"/>
      <c r="BC313" s="82"/>
      <c r="BD313" s="82"/>
      <c r="BE313" s="82"/>
      <c r="BF313" s="82"/>
      <c r="BG313" s="82"/>
      <c r="BH313" s="82"/>
      <c r="BI313" s="82"/>
      <c r="BJ313" s="82"/>
      <c r="BK313" s="82"/>
      <c r="BL313" s="82"/>
      <c r="BM313" s="82"/>
      <c r="BN313" s="82"/>
      <c r="BO313" s="82"/>
      <c r="BP313" s="82"/>
      <c r="BQ313" s="82"/>
      <c r="BR313" s="82"/>
      <c r="BS313" s="82"/>
      <c r="BT313" s="82"/>
      <c r="BU313" s="82"/>
      <c r="BV313" s="82"/>
      <c r="BW313" s="82"/>
      <c r="BX313" s="82"/>
      <c r="BY313" s="82"/>
    </row>
    <row r="314" spans="1:77" x14ac:dyDescent="0.2">
      <c r="A314" s="82"/>
      <c r="B314" s="82"/>
      <c r="C314" s="82"/>
      <c r="D314" s="82"/>
      <c r="E314" s="82"/>
      <c r="F314" s="82"/>
      <c r="G314" s="82"/>
      <c r="H314" s="82"/>
      <c r="I314" s="82"/>
      <c r="J314" s="82"/>
      <c r="K314" s="82"/>
      <c r="L314" s="82"/>
      <c r="M314" s="82"/>
      <c r="N314" s="82"/>
      <c r="O314" s="82"/>
      <c r="P314" s="82"/>
      <c r="Q314" s="82"/>
      <c r="R314" s="82"/>
      <c r="S314" s="82"/>
      <c r="T314" s="82"/>
      <c r="U314" s="82"/>
      <c r="V314" s="82"/>
      <c r="W314" s="82"/>
      <c r="X314" s="82"/>
      <c r="Y314" s="82"/>
      <c r="Z314" s="82"/>
      <c r="AA314" s="82"/>
      <c r="AB314" s="82"/>
      <c r="AC314" s="82"/>
      <c r="AD314" s="82"/>
      <c r="AE314" s="82"/>
      <c r="AF314" s="82"/>
      <c r="AG314" s="82"/>
      <c r="AH314" s="82"/>
      <c r="AI314" s="82"/>
      <c r="AJ314" s="82"/>
      <c r="AK314" s="82"/>
      <c r="AL314" s="82"/>
      <c r="AM314" s="82"/>
      <c r="AN314" s="82"/>
      <c r="AO314" s="82"/>
      <c r="AP314" s="82"/>
      <c r="AQ314" s="82"/>
      <c r="AR314" s="82"/>
      <c r="AS314" s="82"/>
      <c r="AT314" s="82"/>
      <c r="AU314" s="82"/>
      <c r="AV314" s="82"/>
      <c r="AW314" s="82"/>
      <c r="AX314" s="82"/>
      <c r="AY314" s="82"/>
      <c r="AZ314" s="82"/>
      <c r="BA314" s="82"/>
      <c r="BB314" s="82"/>
      <c r="BC314" s="82"/>
      <c r="BD314" s="82"/>
      <c r="BE314" s="82"/>
      <c r="BF314" s="82"/>
      <c r="BG314" s="82"/>
      <c r="BH314" s="82"/>
      <c r="BI314" s="82"/>
      <c r="BJ314" s="82"/>
      <c r="BK314" s="82"/>
      <c r="BL314" s="82"/>
      <c r="BM314" s="82"/>
      <c r="BN314" s="82"/>
      <c r="BO314" s="82"/>
      <c r="BP314" s="82"/>
      <c r="BQ314" s="82"/>
      <c r="BR314" s="82"/>
      <c r="BS314" s="82"/>
      <c r="BT314" s="82"/>
      <c r="BU314" s="82"/>
      <c r="BV314" s="82"/>
      <c r="BW314" s="82"/>
      <c r="BX314" s="82"/>
      <c r="BY314" s="82"/>
    </row>
    <row r="315" spans="1:77" x14ac:dyDescent="0.2">
      <c r="A315" s="82"/>
      <c r="B315" s="82"/>
      <c r="C315" s="82"/>
      <c r="D315" s="82"/>
      <c r="E315" s="82"/>
      <c r="F315" s="82"/>
      <c r="G315" s="82"/>
      <c r="H315" s="82"/>
      <c r="I315" s="82"/>
      <c r="J315" s="82"/>
      <c r="K315" s="82"/>
      <c r="L315" s="82"/>
      <c r="M315" s="82"/>
      <c r="N315" s="82"/>
      <c r="O315" s="82"/>
      <c r="P315" s="82"/>
      <c r="Q315" s="82"/>
      <c r="R315" s="82"/>
      <c r="S315" s="82"/>
      <c r="T315" s="82"/>
      <c r="U315" s="82"/>
      <c r="V315" s="82"/>
      <c r="W315" s="82"/>
      <c r="X315" s="82"/>
      <c r="Y315" s="82"/>
      <c r="Z315" s="82"/>
      <c r="AA315" s="82"/>
      <c r="AB315" s="82"/>
      <c r="AC315" s="82"/>
      <c r="AD315" s="82"/>
      <c r="AE315" s="82"/>
      <c r="AF315" s="82"/>
      <c r="AG315" s="82"/>
      <c r="AH315" s="82"/>
      <c r="AI315" s="82"/>
      <c r="AJ315" s="82"/>
      <c r="AK315" s="82"/>
      <c r="AL315" s="82"/>
      <c r="AM315" s="82"/>
      <c r="AN315" s="82"/>
      <c r="AO315" s="82"/>
      <c r="AP315" s="82"/>
      <c r="AQ315" s="82"/>
      <c r="AR315" s="82"/>
      <c r="AS315" s="82"/>
      <c r="AT315" s="82"/>
      <c r="AU315" s="82"/>
      <c r="AV315" s="82"/>
      <c r="AW315" s="82"/>
      <c r="AX315" s="82"/>
      <c r="AY315" s="82"/>
      <c r="AZ315" s="82"/>
      <c r="BA315" s="82"/>
      <c r="BB315" s="82"/>
      <c r="BC315" s="82"/>
      <c r="BD315" s="82"/>
      <c r="BE315" s="82"/>
      <c r="BF315" s="82"/>
      <c r="BG315" s="82"/>
      <c r="BH315" s="82"/>
      <c r="BI315" s="82"/>
      <c r="BJ315" s="82"/>
      <c r="BK315" s="82"/>
      <c r="BL315" s="82"/>
      <c r="BM315" s="82"/>
      <c r="BN315" s="82"/>
      <c r="BO315" s="82"/>
      <c r="BP315" s="82"/>
      <c r="BQ315" s="82"/>
      <c r="BR315" s="82"/>
      <c r="BS315" s="82"/>
      <c r="BT315" s="82"/>
      <c r="BU315" s="82"/>
      <c r="BV315" s="82"/>
      <c r="BW315" s="82"/>
      <c r="BX315" s="82"/>
      <c r="BY315" s="82"/>
    </row>
    <row r="316" spans="1:77" x14ac:dyDescent="0.2">
      <c r="A316" s="82"/>
      <c r="B316" s="82"/>
      <c r="C316" s="82"/>
      <c r="D316" s="82"/>
      <c r="E316" s="82"/>
      <c r="F316" s="82"/>
      <c r="G316" s="82"/>
      <c r="H316" s="82"/>
      <c r="I316" s="82"/>
      <c r="J316" s="82"/>
      <c r="K316" s="82"/>
      <c r="L316" s="82"/>
      <c r="M316" s="82"/>
      <c r="N316" s="82"/>
      <c r="O316" s="82"/>
      <c r="P316" s="82"/>
      <c r="Q316" s="82"/>
      <c r="R316" s="82"/>
      <c r="S316" s="82"/>
      <c r="T316" s="82"/>
      <c r="U316" s="82"/>
      <c r="V316" s="82"/>
      <c r="W316" s="82"/>
      <c r="X316" s="82"/>
      <c r="Y316" s="82"/>
      <c r="Z316" s="82"/>
      <c r="AA316" s="82"/>
      <c r="AB316" s="82"/>
      <c r="AC316" s="82"/>
      <c r="AD316" s="82"/>
      <c r="AE316" s="82"/>
      <c r="AF316" s="82"/>
      <c r="AG316" s="82"/>
      <c r="AH316" s="82"/>
      <c r="AI316" s="82"/>
      <c r="AJ316" s="82"/>
      <c r="AK316" s="82"/>
      <c r="AL316" s="82"/>
      <c r="AM316" s="82"/>
      <c r="AN316" s="82"/>
      <c r="AO316" s="82"/>
      <c r="AP316" s="82"/>
      <c r="AQ316" s="82"/>
      <c r="AR316" s="82"/>
      <c r="AS316" s="82"/>
      <c r="AT316" s="82"/>
      <c r="AU316" s="82"/>
      <c r="AV316" s="82"/>
      <c r="AW316" s="82"/>
      <c r="AX316" s="82"/>
      <c r="AY316" s="82"/>
      <c r="AZ316" s="82"/>
      <c r="BA316" s="82"/>
      <c r="BB316" s="82"/>
      <c r="BC316" s="82"/>
      <c r="BD316" s="82"/>
      <c r="BE316" s="82"/>
      <c r="BF316" s="82"/>
      <c r="BG316" s="82"/>
      <c r="BH316" s="82"/>
      <c r="BI316" s="82"/>
      <c r="BJ316" s="82"/>
      <c r="BK316" s="82"/>
      <c r="BL316" s="82"/>
      <c r="BM316" s="82"/>
      <c r="BN316" s="82"/>
      <c r="BO316" s="82"/>
      <c r="BP316" s="82"/>
      <c r="BQ316" s="82"/>
      <c r="BR316" s="82"/>
      <c r="BS316" s="82"/>
      <c r="BT316" s="82"/>
      <c r="BU316" s="82"/>
      <c r="BV316" s="82"/>
      <c r="BW316" s="82"/>
      <c r="BX316" s="82"/>
      <c r="BY316" s="82"/>
    </row>
    <row r="317" spans="1:77" x14ac:dyDescent="0.2">
      <c r="A317" s="82"/>
      <c r="B317" s="82"/>
      <c r="C317" s="82"/>
      <c r="D317" s="82"/>
      <c r="E317" s="82"/>
      <c r="F317" s="82"/>
      <c r="G317" s="82"/>
      <c r="H317" s="82"/>
      <c r="I317" s="82"/>
      <c r="J317" s="82"/>
      <c r="K317" s="82"/>
      <c r="L317" s="82"/>
      <c r="M317" s="82"/>
      <c r="N317" s="82"/>
      <c r="O317" s="82"/>
      <c r="P317" s="82"/>
      <c r="Q317" s="82"/>
      <c r="R317" s="82"/>
      <c r="S317" s="82"/>
      <c r="T317" s="82"/>
      <c r="U317" s="82"/>
      <c r="V317" s="82"/>
      <c r="W317" s="82"/>
      <c r="X317" s="82"/>
      <c r="Y317" s="82"/>
      <c r="Z317" s="82"/>
      <c r="AA317" s="82"/>
      <c r="AB317" s="82"/>
      <c r="AC317" s="82"/>
      <c r="AD317" s="82"/>
      <c r="AE317" s="82"/>
      <c r="AF317" s="82"/>
      <c r="AG317" s="82"/>
      <c r="AH317" s="82"/>
      <c r="AI317" s="82"/>
      <c r="AJ317" s="82"/>
      <c r="AK317" s="82"/>
      <c r="AL317" s="82"/>
      <c r="AM317" s="82"/>
      <c r="AN317" s="82"/>
      <c r="AO317" s="82"/>
      <c r="AP317" s="82"/>
      <c r="AQ317" s="82"/>
      <c r="AR317" s="82"/>
      <c r="AS317" s="82"/>
      <c r="AT317" s="82"/>
      <c r="AU317" s="82"/>
      <c r="AV317" s="82"/>
      <c r="AW317" s="82"/>
      <c r="AX317" s="82"/>
      <c r="AY317" s="82"/>
      <c r="AZ317" s="82"/>
      <c r="BA317" s="82"/>
      <c r="BB317" s="82"/>
      <c r="BC317" s="82"/>
      <c r="BD317" s="82"/>
      <c r="BE317" s="82"/>
      <c r="BF317" s="82"/>
      <c r="BG317" s="82"/>
      <c r="BH317" s="82"/>
      <c r="BI317" s="82"/>
      <c r="BJ317" s="82"/>
      <c r="BK317" s="82"/>
      <c r="BL317" s="82"/>
      <c r="BM317" s="82"/>
      <c r="BN317" s="82"/>
      <c r="BO317" s="82"/>
      <c r="BP317" s="82"/>
      <c r="BQ317" s="82"/>
      <c r="BR317" s="82"/>
      <c r="BS317" s="82"/>
      <c r="BT317" s="82"/>
      <c r="BU317" s="82"/>
      <c r="BV317" s="82"/>
      <c r="BW317" s="82"/>
      <c r="BX317" s="82"/>
      <c r="BY317" s="82"/>
    </row>
    <row r="318" spans="1:77" x14ac:dyDescent="0.2">
      <c r="A318" s="82"/>
      <c r="B318" s="82"/>
      <c r="C318" s="82"/>
      <c r="D318" s="82"/>
      <c r="E318" s="82"/>
      <c r="F318" s="82"/>
      <c r="G318" s="82"/>
      <c r="H318" s="82"/>
      <c r="I318" s="82"/>
      <c r="J318" s="82"/>
      <c r="K318" s="82"/>
      <c r="L318" s="82"/>
      <c r="M318" s="82"/>
      <c r="N318" s="82"/>
      <c r="O318" s="82"/>
      <c r="P318" s="82"/>
      <c r="Q318" s="82"/>
      <c r="R318" s="82"/>
      <c r="S318" s="82"/>
      <c r="T318" s="82"/>
      <c r="U318" s="82"/>
      <c r="V318" s="82"/>
      <c r="W318" s="82"/>
      <c r="X318" s="82"/>
      <c r="Y318" s="82"/>
      <c r="Z318" s="82"/>
      <c r="AA318" s="82"/>
      <c r="AB318" s="82"/>
      <c r="AC318" s="82"/>
      <c r="AD318" s="82"/>
      <c r="AE318" s="82"/>
      <c r="AF318" s="82"/>
      <c r="AG318" s="82"/>
      <c r="AH318" s="82"/>
      <c r="AI318" s="82"/>
      <c r="AJ318" s="82"/>
      <c r="AK318" s="82"/>
      <c r="AL318" s="82"/>
      <c r="AM318" s="82"/>
      <c r="AN318" s="82"/>
      <c r="AO318" s="82"/>
      <c r="AP318" s="82"/>
      <c r="AQ318" s="82"/>
      <c r="AR318" s="82"/>
      <c r="AS318" s="82"/>
      <c r="AT318" s="82"/>
      <c r="AU318" s="82"/>
      <c r="AV318" s="82"/>
      <c r="AW318" s="82"/>
      <c r="AX318" s="82"/>
      <c r="AY318" s="82"/>
      <c r="AZ318" s="82"/>
      <c r="BA318" s="82"/>
      <c r="BB318" s="82"/>
      <c r="BC318" s="82"/>
      <c r="BD318" s="82"/>
      <c r="BE318" s="82"/>
      <c r="BF318" s="82"/>
      <c r="BG318" s="82"/>
      <c r="BH318" s="82"/>
      <c r="BI318" s="82"/>
      <c r="BJ318" s="82"/>
      <c r="BK318" s="82"/>
      <c r="BL318" s="82"/>
      <c r="BM318" s="82"/>
      <c r="BN318" s="82"/>
      <c r="BO318" s="82"/>
      <c r="BP318" s="82"/>
      <c r="BQ318" s="82"/>
      <c r="BR318" s="82"/>
      <c r="BS318" s="82"/>
      <c r="BT318" s="82"/>
      <c r="BU318" s="82"/>
      <c r="BV318" s="82"/>
      <c r="BW318" s="82"/>
      <c r="BX318" s="82"/>
      <c r="BY318" s="82"/>
    </row>
    <row r="319" spans="1:77" x14ac:dyDescent="0.2">
      <c r="A319" s="82"/>
      <c r="B319" s="82"/>
      <c r="C319" s="82"/>
      <c r="D319" s="82"/>
      <c r="E319" s="82"/>
      <c r="F319" s="82"/>
      <c r="G319" s="82"/>
      <c r="H319" s="82"/>
      <c r="I319" s="82"/>
      <c r="J319" s="82"/>
      <c r="K319" s="82"/>
      <c r="L319" s="82"/>
      <c r="M319" s="82"/>
      <c r="N319" s="82"/>
      <c r="O319" s="82"/>
      <c r="P319" s="82"/>
      <c r="Q319" s="82"/>
      <c r="R319" s="82"/>
      <c r="S319" s="82"/>
      <c r="T319" s="82"/>
      <c r="U319" s="82"/>
      <c r="V319" s="82"/>
      <c r="W319" s="82"/>
      <c r="X319" s="82"/>
      <c r="Y319" s="82"/>
      <c r="Z319" s="82"/>
      <c r="AA319" s="82"/>
      <c r="AB319" s="82"/>
      <c r="AC319" s="82"/>
      <c r="AD319" s="82"/>
      <c r="AE319" s="82"/>
      <c r="AF319" s="82"/>
      <c r="AG319" s="82"/>
      <c r="AH319" s="82"/>
      <c r="AI319" s="82"/>
      <c r="AJ319" s="82"/>
      <c r="AK319" s="82"/>
      <c r="AL319" s="82"/>
      <c r="AM319" s="82"/>
      <c r="AN319" s="82"/>
      <c r="AO319" s="82"/>
      <c r="AP319" s="82"/>
      <c r="AQ319" s="82"/>
      <c r="AR319" s="82"/>
      <c r="AS319" s="82"/>
      <c r="AT319" s="82"/>
      <c r="AU319" s="82"/>
      <c r="AV319" s="82"/>
      <c r="AW319" s="82"/>
      <c r="AX319" s="82"/>
      <c r="AY319" s="82"/>
      <c r="AZ319" s="82"/>
      <c r="BA319" s="82"/>
      <c r="BB319" s="82"/>
      <c r="BC319" s="82"/>
      <c r="BD319" s="82"/>
      <c r="BE319" s="82"/>
      <c r="BF319" s="82"/>
      <c r="BG319" s="82"/>
      <c r="BH319" s="82"/>
      <c r="BI319" s="82"/>
      <c r="BJ319" s="82"/>
      <c r="BK319" s="82"/>
      <c r="BL319" s="82"/>
      <c r="BM319" s="82"/>
      <c r="BN319" s="82"/>
      <c r="BO319" s="82"/>
      <c r="BP319" s="82"/>
      <c r="BQ319" s="82"/>
      <c r="BR319" s="82"/>
      <c r="BS319" s="82"/>
      <c r="BT319" s="82"/>
      <c r="BU319" s="82"/>
      <c r="BV319" s="82"/>
      <c r="BW319" s="82"/>
      <c r="BX319" s="82"/>
      <c r="BY319" s="82"/>
    </row>
    <row r="320" spans="1:77" x14ac:dyDescent="0.2">
      <c r="A320" s="82"/>
      <c r="B320" s="82"/>
      <c r="C320" s="82"/>
      <c r="D320" s="82"/>
      <c r="E320" s="82"/>
      <c r="F320" s="82"/>
      <c r="G320" s="82"/>
      <c r="H320" s="82"/>
      <c r="I320" s="82"/>
      <c r="J320" s="82"/>
      <c r="K320" s="82"/>
      <c r="L320" s="82"/>
      <c r="M320" s="82"/>
      <c r="N320" s="82"/>
      <c r="O320" s="82"/>
      <c r="P320" s="82"/>
      <c r="Q320" s="82"/>
      <c r="R320" s="82"/>
      <c r="S320" s="82"/>
      <c r="T320" s="82"/>
      <c r="U320" s="82"/>
      <c r="V320" s="82"/>
      <c r="W320" s="82"/>
      <c r="X320" s="82"/>
      <c r="Y320" s="82"/>
      <c r="Z320" s="82"/>
      <c r="AA320" s="82"/>
      <c r="AB320" s="82"/>
      <c r="AC320" s="82"/>
      <c r="AD320" s="82"/>
      <c r="AE320" s="82"/>
      <c r="AF320" s="82"/>
      <c r="AG320" s="82"/>
      <c r="AH320" s="82"/>
      <c r="AI320" s="82"/>
      <c r="AJ320" s="82"/>
      <c r="AK320" s="82"/>
      <c r="AL320" s="82"/>
      <c r="AM320" s="82"/>
      <c r="AN320" s="82"/>
      <c r="AO320" s="82"/>
      <c r="AP320" s="82"/>
      <c r="AQ320" s="82"/>
      <c r="AR320" s="82"/>
      <c r="AS320" s="82"/>
      <c r="AT320" s="82"/>
      <c r="AU320" s="82"/>
      <c r="AV320" s="82"/>
      <c r="AW320" s="82"/>
      <c r="AX320" s="82"/>
      <c r="AY320" s="82"/>
      <c r="AZ320" s="82"/>
      <c r="BA320" s="82"/>
      <c r="BB320" s="82"/>
      <c r="BC320" s="82"/>
      <c r="BD320" s="82"/>
      <c r="BE320" s="82"/>
      <c r="BF320" s="82"/>
      <c r="BG320" s="82"/>
      <c r="BH320" s="82"/>
      <c r="BI320" s="82"/>
      <c r="BJ320" s="82"/>
      <c r="BK320" s="82"/>
      <c r="BL320" s="82"/>
      <c r="BM320" s="82"/>
      <c r="BN320" s="82"/>
      <c r="BO320" s="82"/>
      <c r="BP320" s="82"/>
      <c r="BQ320" s="82"/>
      <c r="BR320" s="82"/>
      <c r="BS320" s="82"/>
      <c r="BT320" s="82"/>
      <c r="BU320" s="82"/>
      <c r="BV320" s="82"/>
      <c r="BW320" s="82"/>
      <c r="BX320" s="82"/>
      <c r="BY320" s="82"/>
    </row>
    <row r="321" spans="1:77" x14ac:dyDescent="0.2">
      <c r="A321" s="82"/>
      <c r="B321" s="82"/>
      <c r="C321" s="82"/>
      <c r="D321" s="82"/>
      <c r="E321" s="82"/>
      <c r="F321" s="82"/>
      <c r="G321" s="82"/>
      <c r="H321" s="82"/>
      <c r="I321" s="82"/>
      <c r="J321" s="82"/>
      <c r="K321" s="82"/>
      <c r="L321" s="82"/>
      <c r="M321" s="82"/>
      <c r="N321" s="82"/>
      <c r="O321" s="82"/>
      <c r="P321" s="82"/>
      <c r="Q321" s="82"/>
      <c r="R321" s="82"/>
      <c r="S321" s="82"/>
      <c r="T321" s="82"/>
      <c r="U321" s="82"/>
      <c r="V321" s="82"/>
      <c r="W321" s="82"/>
      <c r="X321" s="82"/>
      <c r="Y321" s="82"/>
      <c r="Z321" s="82"/>
      <c r="AA321" s="82"/>
      <c r="AB321" s="82"/>
      <c r="AC321" s="82"/>
      <c r="AD321" s="82"/>
      <c r="AE321" s="82"/>
      <c r="AF321" s="82"/>
      <c r="AG321" s="82"/>
      <c r="AH321" s="82"/>
      <c r="AI321" s="82"/>
      <c r="AJ321" s="82"/>
      <c r="AK321" s="82"/>
      <c r="AL321" s="82"/>
      <c r="AM321" s="82"/>
      <c r="AN321" s="82"/>
      <c r="AO321" s="82"/>
      <c r="AP321" s="82"/>
      <c r="AQ321" s="82"/>
      <c r="AR321" s="82"/>
      <c r="AS321" s="82"/>
      <c r="AT321" s="82"/>
      <c r="AU321" s="82"/>
      <c r="AV321" s="82"/>
      <c r="AW321" s="82"/>
      <c r="AX321" s="82"/>
      <c r="AY321" s="82"/>
      <c r="AZ321" s="82"/>
      <c r="BA321" s="82"/>
      <c r="BB321" s="82"/>
      <c r="BC321" s="82"/>
      <c r="BD321" s="82"/>
      <c r="BE321" s="82"/>
      <c r="BF321" s="82"/>
      <c r="BG321" s="82"/>
      <c r="BH321" s="82"/>
      <c r="BI321" s="82"/>
      <c r="BJ321" s="82"/>
      <c r="BK321" s="82"/>
      <c r="BL321" s="82"/>
      <c r="BM321" s="82"/>
      <c r="BN321" s="82"/>
      <c r="BO321" s="82"/>
      <c r="BP321" s="82"/>
      <c r="BQ321" s="82"/>
      <c r="BR321" s="82"/>
      <c r="BS321" s="82"/>
      <c r="BT321" s="82"/>
      <c r="BU321" s="82"/>
      <c r="BV321" s="82"/>
      <c r="BW321" s="82"/>
      <c r="BX321" s="82"/>
      <c r="BY321" s="82"/>
    </row>
    <row r="322" spans="1:77" x14ac:dyDescent="0.2">
      <c r="A322" s="82"/>
      <c r="B322" s="82"/>
      <c r="C322" s="82"/>
      <c r="D322" s="82"/>
      <c r="E322" s="82"/>
      <c r="F322" s="82"/>
      <c r="G322" s="82"/>
      <c r="H322" s="82"/>
      <c r="I322" s="82"/>
      <c r="J322" s="82"/>
      <c r="K322" s="82"/>
      <c r="L322" s="82"/>
      <c r="M322" s="82"/>
      <c r="N322" s="82"/>
      <c r="O322" s="82"/>
      <c r="P322" s="82"/>
      <c r="Q322" s="82"/>
      <c r="R322" s="82"/>
      <c r="S322" s="82"/>
      <c r="T322" s="82"/>
      <c r="U322" s="82"/>
      <c r="V322" s="82"/>
      <c r="W322" s="82"/>
      <c r="X322" s="82"/>
      <c r="Y322" s="82"/>
      <c r="Z322" s="82"/>
      <c r="AA322" s="82"/>
      <c r="AB322" s="82"/>
      <c r="AC322" s="82"/>
      <c r="AD322" s="82"/>
      <c r="AE322" s="82"/>
      <c r="AF322" s="82"/>
      <c r="AG322" s="82"/>
      <c r="AH322" s="82"/>
      <c r="AI322" s="82"/>
      <c r="AJ322" s="82"/>
      <c r="AK322" s="82"/>
      <c r="AL322" s="82"/>
      <c r="AM322" s="82"/>
      <c r="AN322" s="82"/>
      <c r="AO322" s="82"/>
      <c r="AP322" s="82"/>
      <c r="AQ322" s="82"/>
      <c r="AR322" s="82"/>
      <c r="AS322" s="82"/>
      <c r="AT322" s="82"/>
      <c r="AU322" s="82"/>
      <c r="AV322" s="82"/>
      <c r="AW322" s="82"/>
      <c r="AX322" s="82"/>
      <c r="AY322" s="82"/>
      <c r="AZ322" s="82"/>
      <c r="BA322" s="82"/>
      <c r="BB322" s="82"/>
      <c r="BC322" s="82"/>
      <c r="BD322" s="82"/>
      <c r="BE322" s="82"/>
      <c r="BF322" s="82"/>
      <c r="BG322" s="82"/>
      <c r="BH322" s="82"/>
      <c r="BI322" s="82"/>
      <c r="BJ322" s="82"/>
      <c r="BK322" s="82"/>
      <c r="BL322" s="82"/>
      <c r="BM322" s="82"/>
      <c r="BN322" s="82"/>
      <c r="BO322" s="82"/>
      <c r="BP322" s="82"/>
      <c r="BQ322" s="82"/>
      <c r="BR322" s="82"/>
      <c r="BS322" s="82"/>
      <c r="BT322" s="82"/>
      <c r="BU322" s="82"/>
      <c r="BV322" s="82"/>
      <c r="BW322" s="82"/>
      <c r="BX322" s="82"/>
      <c r="BY322" s="82"/>
    </row>
    <row r="323" spans="1:77" x14ac:dyDescent="0.2">
      <c r="A323" s="82"/>
      <c r="B323" s="82"/>
      <c r="C323" s="82"/>
      <c r="D323" s="82"/>
      <c r="E323" s="82"/>
      <c r="F323" s="82"/>
      <c r="G323" s="82"/>
      <c r="H323" s="82"/>
      <c r="I323" s="82"/>
      <c r="J323" s="82"/>
      <c r="K323" s="82"/>
      <c r="L323" s="82"/>
      <c r="M323" s="82"/>
      <c r="N323" s="82"/>
      <c r="O323" s="82"/>
      <c r="P323" s="82"/>
      <c r="Q323" s="82"/>
      <c r="R323" s="82"/>
      <c r="S323" s="82"/>
      <c r="T323" s="82"/>
      <c r="U323" s="82"/>
      <c r="V323" s="82"/>
      <c r="W323" s="82"/>
      <c r="X323" s="82"/>
      <c r="Y323" s="82"/>
      <c r="Z323" s="82"/>
      <c r="AA323" s="82"/>
      <c r="AB323" s="82"/>
      <c r="AC323" s="82"/>
      <c r="AD323" s="82"/>
      <c r="AE323" s="82"/>
      <c r="AF323" s="82"/>
      <c r="AG323" s="82"/>
      <c r="AH323" s="82"/>
      <c r="AI323" s="82"/>
      <c r="AJ323" s="82"/>
      <c r="AK323" s="82"/>
      <c r="AL323" s="82"/>
      <c r="AM323" s="82"/>
      <c r="AN323" s="82"/>
      <c r="AO323" s="82"/>
      <c r="AP323" s="82"/>
      <c r="AQ323" s="82"/>
      <c r="AR323" s="82"/>
      <c r="AS323" s="82"/>
      <c r="AT323" s="82"/>
      <c r="AU323" s="82"/>
      <c r="AV323" s="82"/>
      <c r="AW323" s="82"/>
      <c r="AX323" s="82"/>
      <c r="AY323" s="82"/>
      <c r="AZ323" s="82"/>
      <c r="BA323" s="82"/>
      <c r="BB323" s="82"/>
      <c r="BC323" s="82"/>
      <c r="BD323" s="82"/>
      <c r="BE323" s="82"/>
      <c r="BF323" s="82"/>
      <c r="BG323" s="82"/>
      <c r="BH323" s="82"/>
      <c r="BI323" s="82"/>
      <c r="BJ323" s="82"/>
      <c r="BK323" s="82"/>
      <c r="BL323" s="82"/>
      <c r="BM323" s="82"/>
      <c r="BN323" s="82"/>
      <c r="BO323" s="82"/>
      <c r="BP323" s="82"/>
      <c r="BQ323" s="82"/>
      <c r="BR323" s="82"/>
      <c r="BS323" s="82"/>
      <c r="BT323" s="82"/>
      <c r="BU323" s="82"/>
      <c r="BV323" s="82"/>
      <c r="BW323" s="82"/>
      <c r="BX323" s="82"/>
      <c r="BY323" s="82"/>
    </row>
    <row r="324" spans="1:77" x14ac:dyDescent="0.2">
      <c r="A324" s="82"/>
      <c r="B324" s="82"/>
      <c r="C324" s="82"/>
      <c r="D324" s="82"/>
      <c r="E324" s="82"/>
      <c r="F324" s="82"/>
      <c r="G324" s="82"/>
      <c r="H324" s="82"/>
      <c r="I324" s="82"/>
      <c r="J324" s="82"/>
      <c r="K324" s="82"/>
      <c r="L324" s="82"/>
      <c r="M324" s="82"/>
      <c r="N324" s="82"/>
      <c r="O324" s="82"/>
      <c r="P324" s="82"/>
      <c r="Q324" s="82"/>
      <c r="R324" s="82"/>
      <c r="S324" s="82"/>
      <c r="T324" s="82"/>
      <c r="U324" s="82"/>
      <c r="V324" s="82"/>
      <c r="W324" s="82"/>
      <c r="X324" s="82"/>
      <c r="Y324" s="82"/>
      <c r="Z324" s="82"/>
      <c r="AA324" s="82"/>
      <c r="AB324" s="82"/>
      <c r="AC324" s="82"/>
      <c r="AD324" s="82"/>
      <c r="AE324" s="82"/>
      <c r="AF324" s="82"/>
      <c r="AG324" s="82"/>
      <c r="AH324" s="82"/>
      <c r="AI324" s="82"/>
      <c r="AJ324" s="82"/>
      <c r="AK324" s="82"/>
      <c r="AL324" s="82"/>
      <c r="AM324" s="82"/>
      <c r="AN324" s="82"/>
      <c r="AO324" s="82"/>
      <c r="AP324" s="82"/>
      <c r="AQ324" s="82"/>
      <c r="AR324" s="82"/>
      <c r="AS324" s="82"/>
      <c r="AT324" s="82"/>
      <c r="AU324" s="82"/>
      <c r="AV324" s="82"/>
      <c r="AW324" s="82"/>
      <c r="AX324" s="82"/>
      <c r="AY324" s="82"/>
      <c r="AZ324" s="82"/>
      <c r="BA324" s="82"/>
      <c r="BB324" s="82"/>
      <c r="BC324" s="82"/>
      <c r="BD324" s="82"/>
      <c r="BE324" s="82"/>
      <c r="BF324" s="82"/>
      <c r="BG324" s="82"/>
      <c r="BH324" s="82"/>
      <c r="BI324" s="82"/>
      <c r="BJ324" s="82"/>
      <c r="BK324" s="82"/>
      <c r="BL324" s="82"/>
      <c r="BM324" s="82"/>
      <c r="BN324" s="82"/>
      <c r="BO324" s="82"/>
      <c r="BP324" s="82"/>
      <c r="BQ324" s="82"/>
      <c r="BR324" s="82"/>
      <c r="BS324" s="82"/>
      <c r="BT324" s="82"/>
      <c r="BU324" s="82"/>
      <c r="BV324" s="82"/>
      <c r="BW324" s="82"/>
      <c r="BX324" s="82"/>
      <c r="BY324" s="82"/>
    </row>
    <row r="325" spans="1:77" x14ac:dyDescent="0.2">
      <c r="A325" s="82"/>
      <c r="B325" s="82"/>
      <c r="C325" s="82"/>
      <c r="D325" s="82"/>
      <c r="E325" s="82"/>
      <c r="F325" s="82"/>
      <c r="G325" s="82"/>
      <c r="H325" s="82"/>
      <c r="I325" s="82"/>
      <c r="J325" s="82"/>
      <c r="K325" s="82"/>
      <c r="L325" s="82"/>
      <c r="M325" s="82"/>
      <c r="N325" s="82"/>
      <c r="O325" s="82"/>
      <c r="P325" s="82"/>
      <c r="Q325" s="82"/>
      <c r="R325" s="82"/>
      <c r="S325" s="82"/>
      <c r="T325" s="82"/>
      <c r="U325" s="82"/>
      <c r="V325" s="82"/>
      <c r="W325" s="82"/>
      <c r="X325" s="82"/>
      <c r="Y325" s="82"/>
      <c r="Z325" s="82"/>
      <c r="AA325" s="82"/>
      <c r="AB325" s="82"/>
      <c r="AC325" s="82"/>
      <c r="AD325" s="82"/>
      <c r="AE325" s="82"/>
      <c r="AF325" s="82"/>
      <c r="AG325" s="82"/>
      <c r="AH325" s="82"/>
      <c r="AI325" s="82"/>
      <c r="AJ325" s="82"/>
      <c r="AK325" s="82"/>
      <c r="AL325" s="82"/>
      <c r="AM325" s="82"/>
      <c r="AN325" s="82"/>
      <c r="AO325" s="82"/>
      <c r="AP325" s="82"/>
      <c r="AQ325" s="82"/>
      <c r="AR325" s="82"/>
      <c r="AS325" s="82"/>
      <c r="AT325" s="82"/>
      <c r="AU325" s="82"/>
      <c r="AV325" s="82"/>
      <c r="AW325" s="82"/>
      <c r="AX325" s="82"/>
      <c r="AY325" s="82"/>
      <c r="AZ325" s="82"/>
      <c r="BA325" s="82"/>
      <c r="BB325" s="82"/>
      <c r="BC325" s="82"/>
      <c r="BD325" s="82"/>
      <c r="BE325" s="82"/>
      <c r="BF325" s="82"/>
      <c r="BG325" s="82"/>
      <c r="BH325" s="82"/>
      <c r="BI325" s="82"/>
      <c r="BJ325" s="82"/>
      <c r="BK325" s="82"/>
      <c r="BL325" s="82"/>
      <c r="BM325" s="82"/>
      <c r="BN325" s="82"/>
      <c r="BO325" s="82"/>
      <c r="BP325" s="82"/>
      <c r="BQ325" s="82"/>
      <c r="BR325" s="82"/>
      <c r="BS325" s="82"/>
      <c r="BT325" s="82"/>
      <c r="BU325" s="82"/>
      <c r="BV325" s="82"/>
      <c r="BW325" s="82"/>
      <c r="BX325" s="82"/>
      <c r="BY325" s="82"/>
    </row>
    <row r="326" spans="1:77" x14ac:dyDescent="0.2">
      <c r="A326" s="82"/>
      <c r="B326" s="82"/>
      <c r="C326" s="82"/>
      <c r="D326" s="82"/>
      <c r="E326" s="82"/>
      <c r="F326" s="82"/>
      <c r="G326" s="82"/>
      <c r="H326" s="82"/>
      <c r="I326" s="82"/>
      <c r="J326" s="82"/>
      <c r="K326" s="82"/>
      <c r="L326" s="82"/>
      <c r="M326" s="82"/>
      <c r="N326" s="82"/>
      <c r="O326" s="82"/>
      <c r="P326" s="82"/>
      <c r="Q326" s="82"/>
      <c r="R326" s="82"/>
      <c r="S326" s="82"/>
      <c r="T326" s="82"/>
      <c r="U326" s="82"/>
      <c r="V326" s="82"/>
      <c r="W326" s="82"/>
      <c r="X326" s="82"/>
      <c r="Y326" s="82"/>
      <c r="Z326" s="82"/>
      <c r="AA326" s="82"/>
      <c r="AB326" s="82"/>
      <c r="AC326" s="82"/>
      <c r="AD326" s="82"/>
      <c r="AE326" s="82"/>
      <c r="AF326" s="82"/>
      <c r="AG326" s="82"/>
      <c r="AH326" s="82"/>
      <c r="AI326" s="82"/>
      <c r="AJ326" s="82"/>
      <c r="AK326" s="82"/>
      <c r="AL326" s="82"/>
      <c r="AM326" s="82"/>
      <c r="AN326" s="82"/>
      <c r="AO326" s="82"/>
      <c r="AP326" s="82"/>
      <c r="AQ326" s="82"/>
      <c r="AR326" s="82"/>
      <c r="AS326" s="82"/>
      <c r="AT326" s="82"/>
      <c r="AU326" s="82"/>
      <c r="AV326" s="82"/>
      <c r="AW326" s="82"/>
      <c r="AX326" s="82"/>
      <c r="AY326" s="82"/>
      <c r="AZ326" s="82"/>
      <c r="BA326" s="82"/>
      <c r="BB326" s="82"/>
      <c r="BC326" s="82"/>
      <c r="BD326" s="82"/>
      <c r="BE326" s="82"/>
      <c r="BF326" s="82"/>
      <c r="BG326" s="82"/>
      <c r="BH326" s="82"/>
      <c r="BI326" s="82"/>
      <c r="BJ326" s="82"/>
      <c r="BK326" s="82"/>
      <c r="BL326" s="82"/>
      <c r="BM326" s="82"/>
      <c r="BN326" s="82"/>
      <c r="BO326" s="82"/>
      <c r="BP326" s="82"/>
      <c r="BQ326" s="82"/>
      <c r="BR326" s="82"/>
      <c r="BS326" s="82"/>
      <c r="BT326" s="82"/>
      <c r="BU326" s="82"/>
      <c r="BV326" s="82"/>
      <c r="BW326" s="82"/>
      <c r="BX326" s="82"/>
      <c r="BY326" s="82"/>
    </row>
    <row r="327" spans="1:77" x14ac:dyDescent="0.2">
      <c r="A327" s="82"/>
      <c r="B327" s="82"/>
      <c r="C327" s="82"/>
      <c r="D327" s="82"/>
      <c r="E327" s="82"/>
      <c r="F327" s="82"/>
      <c r="G327" s="82"/>
      <c r="H327" s="82"/>
      <c r="I327" s="82"/>
      <c r="J327" s="82"/>
      <c r="K327" s="82"/>
      <c r="L327" s="82"/>
      <c r="M327" s="82"/>
      <c r="N327" s="82"/>
      <c r="O327" s="82"/>
      <c r="P327" s="82"/>
      <c r="Q327" s="82"/>
      <c r="R327" s="82"/>
      <c r="S327" s="82"/>
      <c r="T327" s="82"/>
      <c r="U327" s="82"/>
      <c r="V327" s="82"/>
      <c r="W327" s="82"/>
      <c r="X327" s="82"/>
      <c r="Y327" s="82"/>
      <c r="Z327" s="82"/>
      <c r="AA327" s="82"/>
      <c r="AB327" s="82"/>
      <c r="AC327" s="82"/>
      <c r="AD327" s="82"/>
      <c r="AE327" s="82"/>
      <c r="AF327" s="82"/>
      <c r="AG327" s="82"/>
      <c r="AH327" s="82"/>
      <c r="AI327" s="82"/>
      <c r="AJ327" s="82"/>
      <c r="AK327" s="82"/>
      <c r="AL327" s="82"/>
      <c r="AM327" s="82"/>
      <c r="AN327" s="82"/>
      <c r="AO327" s="82"/>
      <c r="AP327" s="82"/>
      <c r="AQ327" s="82"/>
      <c r="AR327" s="82"/>
      <c r="AS327" s="82"/>
      <c r="AT327" s="82"/>
      <c r="AU327" s="82"/>
      <c r="AV327" s="82"/>
      <c r="AW327" s="82"/>
      <c r="AX327" s="82"/>
      <c r="AY327" s="82"/>
      <c r="AZ327" s="82"/>
      <c r="BA327" s="82"/>
      <c r="BB327" s="82"/>
      <c r="BC327" s="82"/>
      <c r="BD327" s="82"/>
      <c r="BE327" s="82"/>
      <c r="BF327" s="82"/>
      <c r="BG327" s="82"/>
      <c r="BH327" s="82"/>
      <c r="BI327" s="82"/>
      <c r="BJ327" s="82"/>
      <c r="BK327" s="82"/>
      <c r="BL327" s="82"/>
      <c r="BM327" s="82"/>
      <c r="BN327" s="82"/>
      <c r="BO327" s="82"/>
      <c r="BP327" s="82"/>
      <c r="BQ327" s="82"/>
      <c r="BR327" s="82"/>
      <c r="BS327" s="82"/>
      <c r="BT327" s="82"/>
      <c r="BU327" s="82"/>
      <c r="BV327" s="82"/>
      <c r="BW327" s="82"/>
      <c r="BX327" s="82"/>
      <c r="BY327" s="82"/>
    </row>
    <row r="328" spans="1:77" x14ac:dyDescent="0.2">
      <c r="A328" s="82"/>
      <c r="B328" s="82"/>
      <c r="C328" s="82"/>
      <c r="D328" s="82"/>
      <c r="E328" s="82"/>
      <c r="F328" s="82"/>
      <c r="G328" s="82"/>
      <c r="H328" s="82"/>
      <c r="I328" s="82"/>
      <c r="J328" s="82"/>
      <c r="K328" s="82"/>
      <c r="L328" s="82"/>
      <c r="M328" s="82"/>
      <c r="N328" s="82"/>
      <c r="O328" s="82"/>
      <c r="P328" s="82"/>
      <c r="Q328" s="82"/>
      <c r="R328" s="82"/>
      <c r="S328" s="82"/>
      <c r="T328" s="82"/>
      <c r="U328" s="82"/>
      <c r="V328" s="82"/>
      <c r="W328" s="82"/>
      <c r="X328" s="82"/>
      <c r="Y328" s="82"/>
      <c r="Z328" s="82"/>
      <c r="AA328" s="82"/>
      <c r="AB328" s="82"/>
      <c r="AC328" s="82"/>
      <c r="AD328" s="82"/>
      <c r="AE328" s="82"/>
      <c r="AF328" s="82"/>
      <c r="AG328" s="82"/>
      <c r="AH328" s="82"/>
      <c r="AI328" s="82"/>
      <c r="AJ328" s="82"/>
      <c r="AK328" s="82"/>
      <c r="AL328" s="82"/>
      <c r="AM328" s="82"/>
      <c r="AN328" s="82"/>
      <c r="AO328" s="82"/>
      <c r="AP328" s="82"/>
      <c r="AQ328" s="82"/>
      <c r="AR328" s="82"/>
      <c r="AS328" s="82"/>
      <c r="AT328" s="82"/>
      <c r="AU328" s="82"/>
      <c r="AV328" s="82"/>
      <c r="AW328" s="82"/>
      <c r="AX328" s="82"/>
      <c r="AY328" s="82"/>
      <c r="AZ328" s="82"/>
      <c r="BA328" s="82"/>
      <c r="BB328" s="82"/>
      <c r="BC328" s="82"/>
      <c r="BD328" s="82"/>
      <c r="BE328" s="82"/>
      <c r="BF328" s="82"/>
      <c r="BG328" s="82"/>
      <c r="BH328" s="82"/>
      <c r="BI328" s="82"/>
      <c r="BJ328" s="82"/>
      <c r="BK328" s="82"/>
      <c r="BL328" s="82"/>
      <c r="BM328" s="82"/>
      <c r="BN328" s="82"/>
      <c r="BO328" s="82"/>
      <c r="BP328" s="82"/>
      <c r="BQ328" s="82"/>
      <c r="BR328" s="82"/>
      <c r="BS328" s="82"/>
      <c r="BT328" s="82"/>
      <c r="BU328" s="82"/>
      <c r="BV328" s="82"/>
      <c r="BW328" s="82"/>
      <c r="BX328" s="82"/>
      <c r="BY328" s="82"/>
    </row>
    <row r="329" spans="1:77" x14ac:dyDescent="0.2">
      <c r="A329" s="82"/>
      <c r="B329" s="82"/>
      <c r="C329" s="82"/>
      <c r="D329" s="82"/>
      <c r="E329" s="82"/>
      <c r="F329" s="82"/>
      <c r="G329" s="82"/>
      <c r="H329" s="82"/>
      <c r="I329" s="82"/>
      <c r="J329" s="82"/>
      <c r="K329" s="82"/>
      <c r="L329" s="82"/>
      <c r="M329" s="82"/>
      <c r="N329" s="82"/>
      <c r="O329" s="82"/>
      <c r="P329" s="82"/>
      <c r="Q329" s="82"/>
      <c r="R329" s="82"/>
      <c r="S329" s="82"/>
      <c r="T329" s="82"/>
      <c r="U329" s="82"/>
      <c r="V329" s="82"/>
      <c r="W329" s="82"/>
      <c r="X329" s="82"/>
      <c r="Y329" s="82"/>
      <c r="Z329" s="82"/>
      <c r="AA329" s="82"/>
      <c r="AB329" s="82"/>
      <c r="AC329" s="82"/>
      <c r="AD329" s="82"/>
      <c r="AE329" s="82"/>
      <c r="AF329" s="82"/>
      <c r="AG329" s="82"/>
      <c r="AH329" s="82"/>
      <c r="AI329" s="82"/>
      <c r="AJ329" s="82"/>
      <c r="AK329" s="82"/>
      <c r="AL329" s="82"/>
      <c r="AM329" s="82"/>
      <c r="AN329" s="82"/>
      <c r="AO329" s="82"/>
      <c r="AP329" s="82"/>
      <c r="AQ329" s="82"/>
      <c r="AR329" s="82"/>
      <c r="AS329" s="82"/>
      <c r="AT329" s="82"/>
      <c r="AU329" s="82"/>
      <c r="AV329" s="82"/>
      <c r="AW329" s="82"/>
      <c r="AX329" s="82"/>
      <c r="AY329" s="82"/>
      <c r="AZ329" s="82"/>
      <c r="BA329" s="82"/>
      <c r="BB329" s="82"/>
      <c r="BC329" s="82"/>
      <c r="BD329" s="82"/>
      <c r="BE329" s="82"/>
      <c r="BF329" s="82"/>
      <c r="BG329" s="82"/>
      <c r="BH329" s="82"/>
      <c r="BI329" s="82"/>
      <c r="BJ329" s="82"/>
      <c r="BK329" s="82"/>
      <c r="BL329" s="82"/>
      <c r="BM329" s="82"/>
      <c r="BN329" s="82"/>
      <c r="BO329" s="82"/>
      <c r="BP329" s="82"/>
      <c r="BQ329" s="82"/>
      <c r="BR329" s="82"/>
      <c r="BS329" s="82"/>
      <c r="BT329" s="82"/>
      <c r="BU329" s="82"/>
      <c r="BV329" s="82"/>
      <c r="BW329" s="82"/>
      <c r="BX329" s="82"/>
      <c r="BY329" s="82"/>
    </row>
    <row r="330" spans="1:77" x14ac:dyDescent="0.2">
      <c r="A330" s="82"/>
      <c r="B330" s="82"/>
      <c r="C330" s="82"/>
      <c r="D330" s="82"/>
      <c r="E330" s="82"/>
      <c r="F330" s="82"/>
      <c r="G330" s="82"/>
      <c r="H330" s="82"/>
      <c r="I330" s="82"/>
      <c r="J330" s="82"/>
      <c r="K330" s="82"/>
      <c r="L330" s="82"/>
      <c r="M330" s="82"/>
      <c r="N330" s="82"/>
      <c r="O330" s="82"/>
      <c r="P330" s="82"/>
      <c r="Q330" s="82"/>
      <c r="R330" s="82"/>
      <c r="S330" s="82"/>
      <c r="T330" s="82"/>
      <c r="U330" s="82"/>
      <c r="V330" s="82"/>
      <c r="W330" s="82"/>
      <c r="X330" s="82"/>
      <c r="Y330" s="82"/>
      <c r="Z330" s="82"/>
      <c r="AA330" s="82"/>
      <c r="AB330" s="82"/>
      <c r="AC330" s="82"/>
      <c r="AD330" s="82"/>
      <c r="AE330" s="82"/>
      <c r="AF330" s="82"/>
      <c r="AG330" s="82"/>
      <c r="AH330" s="82"/>
      <c r="AI330" s="82"/>
      <c r="AJ330" s="82"/>
      <c r="AK330" s="82"/>
      <c r="AL330" s="82"/>
      <c r="AM330" s="82"/>
      <c r="AN330" s="82"/>
      <c r="AO330" s="82"/>
      <c r="AP330" s="82"/>
      <c r="AQ330" s="82"/>
      <c r="AR330" s="82"/>
      <c r="AS330" s="82"/>
      <c r="AT330" s="82"/>
      <c r="AU330" s="82"/>
      <c r="AV330" s="82"/>
      <c r="AW330" s="82"/>
      <c r="AX330" s="82"/>
      <c r="AY330" s="82"/>
      <c r="AZ330" s="82"/>
      <c r="BA330" s="82"/>
      <c r="BB330" s="82"/>
      <c r="BC330" s="82"/>
      <c r="BD330" s="82"/>
      <c r="BE330" s="82"/>
      <c r="BF330" s="82"/>
      <c r="BG330" s="82"/>
      <c r="BH330" s="82"/>
      <c r="BI330" s="82"/>
      <c r="BJ330" s="82"/>
      <c r="BK330" s="82"/>
      <c r="BL330" s="82"/>
      <c r="BM330" s="82"/>
      <c r="BN330" s="82"/>
      <c r="BO330" s="82"/>
      <c r="BP330" s="82"/>
      <c r="BQ330" s="82"/>
      <c r="BR330" s="82"/>
      <c r="BS330" s="82"/>
      <c r="BT330" s="82"/>
      <c r="BU330" s="82"/>
      <c r="BV330" s="82"/>
      <c r="BW330" s="82"/>
      <c r="BX330" s="82"/>
      <c r="BY330" s="82"/>
    </row>
    <row r="331" spans="1:77" x14ac:dyDescent="0.2">
      <c r="A331" s="82"/>
      <c r="B331" s="82"/>
      <c r="C331" s="82"/>
      <c r="D331" s="82"/>
      <c r="E331" s="82"/>
      <c r="F331" s="82"/>
      <c r="G331" s="82"/>
      <c r="H331" s="82"/>
      <c r="I331" s="82"/>
      <c r="J331" s="82"/>
      <c r="K331" s="82"/>
      <c r="L331" s="82"/>
      <c r="M331" s="82"/>
      <c r="N331" s="82"/>
      <c r="O331" s="82"/>
      <c r="P331" s="82"/>
      <c r="Q331" s="82"/>
      <c r="R331" s="82"/>
      <c r="S331" s="82"/>
      <c r="T331" s="82"/>
      <c r="U331" s="82"/>
      <c r="V331" s="82"/>
      <c r="W331" s="82"/>
      <c r="X331" s="82"/>
      <c r="Y331" s="82"/>
      <c r="Z331" s="82"/>
      <c r="AA331" s="82"/>
      <c r="AB331" s="82"/>
      <c r="AC331" s="82"/>
      <c r="AD331" s="82"/>
      <c r="AE331" s="82"/>
      <c r="AF331" s="82"/>
      <c r="AG331" s="82"/>
      <c r="AH331" s="82"/>
      <c r="AI331" s="82"/>
      <c r="AJ331" s="82"/>
      <c r="AK331" s="82"/>
      <c r="AL331" s="82"/>
      <c r="AM331" s="82"/>
      <c r="AN331" s="82"/>
      <c r="AO331" s="82"/>
      <c r="AP331" s="82"/>
      <c r="AQ331" s="82"/>
      <c r="AR331" s="82"/>
      <c r="AS331" s="82"/>
      <c r="AT331" s="82"/>
      <c r="AU331" s="82"/>
      <c r="AV331" s="82"/>
      <c r="AW331" s="82"/>
      <c r="AX331" s="82"/>
      <c r="AY331" s="82"/>
      <c r="AZ331" s="82"/>
      <c r="BA331" s="82"/>
      <c r="BB331" s="82"/>
      <c r="BC331" s="82"/>
      <c r="BD331" s="82"/>
      <c r="BE331" s="82"/>
      <c r="BF331" s="82"/>
      <c r="BG331" s="82"/>
      <c r="BH331" s="82"/>
      <c r="BI331" s="82"/>
      <c r="BJ331" s="82"/>
      <c r="BK331" s="82"/>
      <c r="BL331" s="82"/>
      <c r="BM331" s="82"/>
      <c r="BN331" s="82"/>
      <c r="BO331" s="82"/>
      <c r="BP331" s="82"/>
      <c r="BQ331" s="82"/>
      <c r="BR331" s="82"/>
      <c r="BS331" s="82"/>
      <c r="BT331" s="82"/>
      <c r="BU331" s="82"/>
      <c r="BV331" s="82"/>
      <c r="BW331" s="82"/>
      <c r="BX331" s="82"/>
      <c r="BY331" s="82"/>
    </row>
    <row r="332" spans="1:77" x14ac:dyDescent="0.2">
      <c r="A332" s="82"/>
      <c r="B332" s="82"/>
      <c r="C332" s="82"/>
      <c r="D332" s="82"/>
      <c r="E332" s="82"/>
      <c r="F332" s="82"/>
      <c r="G332" s="82"/>
      <c r="H332" s="82"/>
      <c r="I332" s="82"/>
      <c r="J332" s="82"/>
      <c r="K332" s="82"/>
      <c r="L332" s="82"/>
      <c r="M332" s="82"/>
      <c r="N332" s="82"/>
      <c r="O332" s="82"/>
      <c r="P332" s="82"/>
      <c r="Q332" s="82"/>
      <c r="R332" s="82"/>
      <c r="S332" s="82"/>
      <c r="T332" s="82"/>
      <c r="U332" s="82"/>
      <c r="V332" s="82"/>
      <c r="W332" s="82"/>
      <c r="X332" s="82"/>
      <c r="Y332" s="82"/>
      <c r="Z332" s="82"/>
      <c r="AA332" s="82"/>
      <c r="AB332" s="82"/>
      <c r="AC332" s="82"/>
      <c r="AD332" s="82"/>
      <c r="AE332" s="82"/>
      <c r="AF332" s="82"/>
      <c r="AG332" s="82"/>
      <c r="AH332" s="82"/>
      <c r="AI332" s="82"/>
      <c r="AJ332" s="82"/>
      <c r="AK332" s="82"/>
      <c r="AL332" s="82"/>
      <c r="AM332" s="82"/>
      <c r="AN332" s="82"/>
      <c r="AO332" s="82"/>
      <c r="AP332" s="82"/>
      <c r="AQ332" s="82"/>
      <c r="AR332" s="82"/>
      <c r="AS332" s="82"/>
      <c r="AT332" s="82"/>
      <c r="AU332" s="82"/>
      <c r="AV332" s="82"/>
      <c r="AW332" s="82"/>
      <c r="AX332" s="82"/>
      <c r="AY332" s="82"/>
      <c r="AZ332" s="82"/>
      <c r="BA332" s="82"/>
      <c r="BB332" s="82"/>
      <c r="BC332" s="82"/>
      <c r="BD332" s="82"/>
      <c r="BE332" s="82"/>
      <c r="BF332" s="82"/>
      <c r="BG332" s="82"/>
      <c r="BH332" s="82"/>
      <c r="BI332" s="82"/>
      <c r="BJ332" s="82"/>
      <c r="BK332" s="82"/>
      <c r="BL332" s="82"/>
      <c r="BM332" s="82"/>
      <c r="BN332" s="82"/>
      <c r="BO332" s="82"/>
      <c r="BP332" s="82"/>
      <c r="BQ332" s="82"/>
      <c r="BR332" s="82"/>
      <c r="BS332" s="82"/>
      <c r="BT332" s="82"/>
      <c r="BU332" s="82"/>
      <c r="BV332" s="82"/>
      <c r="BW332" s="82"/>
      <c r="BX332" s="82"/>
      <c r="BY332" s="82"/>
    </row>
    <row r="333" spans="1:77" x14ac:dyDescent="0.2">
      <c r="A333" s="82"/>
      <c r="B333" s="82"/>
      <c r="C333" s="82"/>
      <c r="D333" s="82"/>
      <c r="E333" s="82"/>
      <c r="F333" s="82"/>
      <c r="G333" s="82"/>
      <c r="H333" s="82"/>
      <c r="I333" s="82"/>
      <c r="J333" s="82"/>
      <c r="K333" s="82"/>
      <c r="L333" s="82"/>
      <c r="M333" s="82"/>
      <c r="N333" s="82"/>
      <c r="O333" s="82"/>
      <c r="P333" s="82"/>
      <c r="Q333" s="82"/>
      <c r="R333" s="82"/>
      <c r="S333" s="82"/>
      <c r="T333" s="82"/>
      <c r="U333" s="82"/>
      <c r="V333" s="82"/>
      <c r="W333" s="82"/>
      <c r="X333" s="82"/>
      <c r="Y333" s="82"/>
      <c r="Z333" s="82"/>
      <c r="AA333" s="82"/>
      <c r="AB333" s="82"/>
      <c r="AC333" s="82"/>
      <c r="AD333" s="82"/>
      <c r="AE333" s="82"/>
      <c r="AF333" s="82"/>
      <c r="AG333" s="82"/>
      <c r="AH333" s="82"/>
      <c r="AI333" s="82"/>
      <c r="AJ333" s="82"/>
      <c r="AK333" s="82"/>
      <c r="AL333" s="82"/>
      <c r="AM333" s="82"/>
      <c r="AN333" s="82"/>
      <c r="AO333" s="82"/>
      <c r="AP333" s="82"/>
      <c r="AQ333" s="82"/>
      <c r="AR333" s="82"/>
      <c r="AS333" s="82"/>
      <c r="AT333" s="82"/>
      <c r="AU333" s="82"/>
      <c r="AV333" s="82"/>
      <c r="AW333" s="82"/>
      <c r="AX333" s="82"/>
      <c r="AY333" s="82"/>
      <c r="AZ333" s="82"/>
      <c r="BA333" s="82"/>
      <c r="BB333" s="82"/>
      <c r="BC333" s="82"/>
      <c r="BD333" s="82"/>
      <c r="BE333" s="82"/>
      <c r="BF333" s="82"/>
      <c r="BG333" s="82"/>
      <c r="BH333" s="82"/>
      <c r="BI333" s="82"/>
      <c r="BJ333" s="82"/>
      <c r="BK333" s="82"/>
      <c r="BL333" s="82"/>
      <c r="BM333" s="82"/>
      <c r="BN333" s="82"/>
      <c r="BO333" s="82"/>
      <c r="BP333" s="82"/>
      <c r="BQ333" s="82"/>
      <c r="BR333" s="82"/>
      <c r="BS333" s="82"/>
      <c r="BT333" s="82"/>
      <c r="BU333" s="82"/>
      <c r="BV333" s="82"/>
      <c r="BW333" s="82"/>
      <c r="BX333" s="82"/>
      <c r="BY333" s="82"/>
    </row>
    <row r="334" spans="1:77" x14ac:dyDescent="0.2">
      <c r="A334" s="82"/>
      <c r="B334" s="82"/>
      <c r="C334" s="82"/>
      <c r="D334" s="82"/>
      <c r="E334" s="82"/>
      <c r="F334" s="82"/>
      <c r="G334" s="82"/>
      <c r="H334" s="82"/>
      <c r="I334" s="82"/>
      <c r="J334" s="82"/>
      <c r="K334" s="82"/>
      <c r="L334" s="82"/>
      <c r="M334" s="82"/>
      <c r="N334" s="82"/>
      <c r="O334" s="82"/>
      <c r="P334" s="82"/>
      <c r="Q334" s="82"/>
      <c r="R334" s="82"/>
      <c r="S334" s="82"/>
      <c r="T334" s="82"/>
      <c r="U334" s="82"/>
      <c r="V334" s="82"/>
      <c r="W334" s="82"/>
      <c r="X334" s="82"/>
      <c r="Y334" s="82"/>
      <c r="Z334" s="82"/>
      <c r="AA334" s="82"/>
      <c r="AB334" s="82"/>
      <c r="AC334" s="82"/>
      <c r="AD334" s="82"/>
      <c r="AE334" s="82"/>
      <c r="AF334" s="82"/>
      <c r="AG334" s="82"/>
      <c r="AH334" s="82"/>
      <c r="AI334" s="82"/>
      <c r="AJ334" s="82"/>
      <c r="AK334" s="82"/>
      <c r="AL334" s="82"/>
      <c r="AM334" s="82"/>
      <c r="AN334" s="82"/>
      <c r="AO334" s="82"/>
      <c r="AP334" s="82"/>
      <c r="AQ334" s="82"/>
      <c r="AR334" s="82"/>
      <c r="AS334" s="82"/>
      <c r="AT334" s="82"/>
      <c r="AU334" s="82"/>
      <c r="AV334" s="82"/>
      <c r="AW334" s="82"/>
      <c r="AX334" s="82"/>
      <c r="AY334" s="82"/>
      <c r="AZ334" s="82"/>
      <c r="BA334" s="82"/>
      <c r="BB334" s="82"/>
      <c r="BC334" s="82"/>
      <c r="BD334" s="82"/>
      <c r="BE334" s="82"/>
      <c r="BF334" s="82"/>
      <c r="BG334" s="82"/>
      <c r="BH334" s="82"/>
      <c r="BI334" s="82"/>
      <c r="BJ334" s="82"/>
      <c r="BK334" s="82"/>
      <c r="BL334" s="82"/>
      <c r="BM334" s="82"/>
      <c r="BN334" s="82"/>
      <c r="BO334" s="82"/>
      <c r="BP334" s="82"/>
      <c r="BQ334" s="82"/>
      <c r="BR334" s="82"/>
      <c r="BS334" s="82"/>
      <c r="BT334" s="82"/>
      <c r="BU334" s="82"/>
      <c r="BV334" s="82"/>
      <c r="BW334" s="82"/>
      <c r="BX334" s="82"/>
      <c r="BY334" s="82"/>
    </row>
    <row r="335" spans="1:77" x14ac:dyDescent="0.2">
      <c r="A335" s="82"/>
      <c r="B335" s="82"/>
      <c r="C335" s="82"/>
      <c r="D335" s="82"/>
      <c r="E335" s="82"/>
      <c r="F335" s="82"/>
      <c r="G335" s="82"/>
      <c r="H335" s="82"/>
      <c r="I335" s="82"/>
      <c r="J335" s="82"/>
      <c r="K335" s="82"/>
      <c r="L335" s="82"/>
      <c r="M335" s="82"/>
      <c r="N335" s="82"/>
      <c r="O335" s="82"/>
      <c r="P335" s="82"/>
      <c r="Q335" s="82"/>
      <c r="R335" s="82"/>
      <c r="S335" s="82"/>
      <c r="T335" s="82"/>
      <c r="U335" s="82"/>
      <c r="V335" s="82"/>
      <c r="W335" s="82"/>
      <c r="X335" s="82"/>
      <c r="Y335" s="82"/>
      <c r="Z335" s="82"/>
      <c r="AA335" s="82"/>
      <c r="AB335" s="82"/>
      <c r="AC335" s="82"/>
      <c r="AD335" s="82"/>
      <c r="AE335" s="82"/>
      <c r="AF335" s="82"/>
      <c r="AG335" s="82"/>
      <c r="AH335" s="82"/>
      <c r="AI335" s="82"/>
      <c r="AJ335" s="82"/>
      <c r="AK335" s="82"/>
      <c r="AL335" s="82"/>
      <c r="AM335" s="82"/>
      <c r="AN335" s="82"/>
      <c r="AO335" s="82"/>
      <c r="AP335" s="82"/>
      <c r="AQ335" s="82"/>
      <c r="AR335" s="82"/>
      <c r="AS335" s="82"/>
      <c r="AT335" s="82"/>
      <c r="AU335" s="82"/>
      <c r="AV335" s="82"/>
      <c r="AW335" s="82"/>
      <c r="AX335" s="82"/>
      <c r="AY335" s="82"/>
      <c r="AZ335" s="82"/>
      <c r="BA335" s="82"/>
      <c r="BB335" s="82"/>
      <c r="BC335" s="82"/>
      <c r="BD335" s="82"/>
      <c r="BE335" s="82"/>
      <c r="BF335" s="82"/>
      <c r="BG335" s="82"/>
      <c r="BH335" s="82"/>
      <c r="BI335" s="82"/>
      <c r="BJ335" s="82"/>
      <c r="BK335" s="82"/>
      <c r="BL335" s="82"/>
      <c r="BM335" s="82"/>
      <c r="BN335" s="82"/>
      <c r="BO335" s="82"/>
      <c r="BP335" s="82"/>
      <c r="BQ335" s="82"/>
      <c r="BR335" s="82"/>
      <c r="BS335" s="82"/>
      <c r="BT335" s="82"/>
      <c r="BU335" s="82"/>
      <c r="BV335" s="82"/>
      <c r="BW335" s="82"/>
      <c r="BX335" s="82"/>
      <c r="BY335" s="82"/>
    </row>
    <row r="336" spans="1:77" x14ac:dyDescent="0.2">
      <c r="A336" s="82"/>
      <c r="B336" s="82"/>
      <c r="C336" s="82"/>
      <c r="D336" s="82"/>
      <c r="E336" s="82"/>
      <c r="F336" s="82"/>
      <c r="G336" s="82"/>
      <c r="H336" s="82"/>
      <c r="I336" s="82"/>
      <c r="J336" s="82"/>
      <c r="K336" s="82"/>
      <c r="L336" s="82"/>
      <c r="M336" s="82"/>
      <c r="N336" s="82"/>
      <c r="O336" s="82"/>
      <c r="P336" s="82"/>
      <c r="Q336" s="82"/>
      <c r="R336" s="82"/>
      <c r="S336" s="82"/>
      <c r="T336" s="82"/>
      <c r="U336" s="82"/>
      <c r="V336" s="82"/>
      <c r="W336" s="82"/>
      <c r="X336" s="82"/>
      <c r="Y336" s="82"/>
      <c r="Z336" s="82"/>
      <c r="AA336" s="82"/>
      <c r="AB336" s="82"/>
      <c r="AC336" s="82"/>
      <c r="AD336" s="82"/>
      <c r="AE336" s="82"/>
      <c r="AF336" s="82"/>
      <c r="AG336" s="82"/>
      <c r="AH336" s="82"/>
      <c r="AI336" s="82"/>
      <c r="AJ336" s="82"/>
      <c r="AK336" s="82"/>
      <c r="AL336" s="82"/>
      <c r="AM336" s="82"/>
      <c r="AN336" s="82"/>
      <c r="AO336" s="82"/>
      <c r="AP336" s="82"/>
      <c r="AQ336" s="82"/>
      <c r="AR336" s="82"/>
      <c r="AS336" s="82"/>
      <c r="AT336" s="82"/>
      <c r="AU336" s="82"/>
      <c r="AV336" s="82"/>
      <c r="AW336" s="82"/>
      <c r="AX336" s="82"/>
      <c r="AY336" s="82"/>
      <c r="AZ336" s="82"/>
      <c r="BA336" s="82"/>
      <c r="BB336" s="82"/>
      <c r="BC336" s="82"/>
      <c r="BD336" s="82"/>
      <c r="BE336" s="82"/>
      <c r="BF336" s="82"/>
      <c r="BG336" s="82"/>
      <c r="BH336" s="82"/>
      <c r="BI336" s="82"/>
      <c r="BJ336" s="82"/>
      <c r="BK336" s="82"/>
      <c r="BL336" s="82"/>
      <c r="BM336" s="82"/>
      <c r="BN336" s="82"/>
      <c r="BO336" s="82"/>
      <c r="BP336" s="82"/>
      <c r="BQ336" s="82"/>
      <c r="BR336" s="82"/>
      <c r="BS336" s="82"/>
      <c r="BT336" s="82"/>
      <c r="BU336" s="82"/>
      <c r="BV336" s="82"/>
      <c r="BW336" s="82"/>
      <c r="BX336" s="82"/>
      <c r="BY336" s="82"/>
    </row>
    <row r="337" spans="1:77" x14ac:dyDescent="0.2">
      <c r="A337" s="82"/>
      <c r="B337" s="82"/>
      <c r="C337" s="82"/>
      <c r="D337" s="82"/>
      <c r="E337" s="82"/>
      <c r="F337" s="82"/>
      <c r="G337" s="82"/>
      <c r="H337" s="82"/>
      <c r="I337" s="82"/>
      <c r="J337" s="82"/>
      <c r="K337" s="82"/>
      <c r="L337" s="82"/>
      <c r="M337" s="82"/>
      <c r="N337" s="82"/>
      <c r="O337" s="82"/>
      <c r="P337" s="82"/>
      <c r="Q337" s="82"/>
      <c r="R337" s="82"/>
      <c r="S337" s="82"/>
      <c r="T337" s="82"/>
      <c r="U337" s="82"/>
      <c r="V337" s="82"/>
      <c r="W337" s="82"/>
      <c r="X337" s="82"/>
      <c r="Y337" s="82"/>
      <c r="Z337" s="82"/>
      <c r="AA337" s="82"/>
      <c r="AB337" s="82"/>
      <c r="AC337" s="82"/>
      <c r="AD337" s="82"/>
      <c r="AE337" s="82"/>
      <c r="AF337" s="82"/>
      <c r="AG337" s="82"/>
      <c r="AH337" s="82"/>
      <c r="AI337" s="82"/>
      <c r="AJ337" s="82"/>
      <c r="AK337" s="82"/>
      <c r="AL337" s="82"/>
      <c r="AM337" s="82"/>
      <c r="AN337" s="82"/>
      <c r="AO337" s="82"/>
      <c r="AP337" s="82"/>
      <c r="AQ337" s="82"/>
      <c r="AR337" s="82"/>
      <c r="AS337" s="82"/>
      <c r="AT337" s="82"/>
      <c r="AU337" s="82"/>
      <c r="AV337" s="82"/>
      <c r="AW337" s="82"/>
      <c r="AX337" s="82"/>
      <c r="AY337" s="82"/>
      <c r="AZ337" s="82"/>
      <c r="BA337" s="82"/>
      <c r="BB337" s="82"/>
      <c r="BC337" s="82"/>
      <c r="BD337" s="82"/>
      <c r="BE337" s="82"/>
      <c r="BF337" s="82"/>
      <c r="BG337" s="82"/>
      <c r="BH337" s="82"/>
      <c r="BI337" s="82"/>
      <c r="BJ337" s="82"/>
      <c r="BK337" s="82"/>
      <c r="BL337" s="82"/>
      <c r="BM337" s="82"/>
      <c r="BN337" s="82"/>
      <c r="BO337" s="82"/>
      <c r="BP337" s="82"/>
      <c r="BQ337" s="82"/>
      <c r="BR337" s="82"/>
      <c r="BS337" s="82"/>
      <c r="BT337" s="82"/>
      <c r="BU337" s="82"/>
      <c r="BV337" s="82"/>
      <c r="BW337" s="82"/>
      <c r="BX337" s="82"/>
      <c r="BY337" s="82"/>
    </row>
    <row r="338" spans="1:77" x14ac:dyDescent="0.2">
      <c r="A338" s="82"/>
      <c r="B338" s="82"/>
      <c r="C338" s="82"/>
      <c r="D338" s="82"/>
      <c r="E338" s="82"/>
      <c r="F338" s="82"/>
      <c r="G338" s="82"/>
      <c r="H338" s="82"/>
      <c r="I338" s="82"/>
      <c r="J338" s="82"/>
      <c r="K338" s="82"/>
      <c r="L338" s="82"/>
      <c r="M338" s="82"/>
      <c r="N338" s="82"/>
      <c r="O338" s="82"/>
      <c r="P338" s="82"/>
      <c r="Q338" s="82"/>
      <c r="R338" s="82"/>
      <c r="S338" s="82"/>
      <c r="T338" s="82"/>
      <c r="U338" s="82"/>
      <c r="V338" s="82"/>
      <c r="W338" s="82"/>
      <c r="X338" s="82"/>
      <c r="Y338" s="82"/>
      <c r="Z338" s="82"/>
      <c r="AA338" s="82"/>
      <c r="AB338" s="82"/>
      <c r="AC338" s="82"/>
      <c r="AD338" s="82"/>
      <c r="AE338" s="82"/>
      <c r="AF338" s="82"/>
      <c r="AG338" s="82"/>
      <c r="AH338" s="82"/>
      <c r="AI338" s="82"/>
      <c r="AJ338" s="82"/>
      <c r="AK338" s="82"/>
      <c r="AL338" s="82"/>
      <c r="AM338" s="82"/>
      <c r="AN338" s="82"/>
      <c r="AO338" s="82"/>
      <c r="AP338" s="82"/>
      <c r="AQ338" s="82"/>
      <c r="AR338" s="82"/>
      <c r="AS338" s="82"/>
      <c r="AT338" s="82"/>
      <c r="AU338" s="82"/>
      <c r="AV338" s="82"/>
      <c r="AW338" s="82"/>
      <c r="AX338" s="82"/>
      <c r="AY338" s="82"/>
      <c r="AZ338" s="82"/>
      <c r="BA338" s="82"/>
      <c r="BB338" s="82"/>
      <c r="BC338" s="82"/>
      <c r="BD338" s="82"/>
      <c r="BE338" s="82"/>
      <c r="BF338" s="82"/>
      <c r="BG338" s="82"/>
      <c r="BH338" s="82"/>
      <c r="BI338" s="82"/>
      <c r="BJ338" s="82"/>
      <c r="BK338" s="82"/>
      <c r="BL338" s="82"/>
      <c r="BM338" s="82"/>
      <c r="BN338" s="82"/>
      <c r="BO338" s="82"/>
      <c r="BP338" s="82"/>
      <c r="BQ338" s="82"/>
      <c r="BR338" s="82"/>
      <c r="BS338" s="82"/>
      <c r="BT338" s="82"/>
      <c r="BU338" s="82"/>
      <c r="BV338" s="82"/>
      <c r="BW338" s="82"/>
      <c r="BX338" s="82"/>
      <c r="BY338" s="82"/>
    </row>
    <row r="339" spans="1:77" x14ac:dyDescent="0.2">
      <c r="A339" s="82"/>
      <c r="B339" s="82"/>
      <c r="C339" s="82"/>
      <c r="D339" s="82"/>
      <c r="E339" s="82"/>
      <c r="F339" s="82"/>
      <c r="G339" s="82"/>
      <c r="H339" s="82"/>
      <c r="I339" s="82"/>
      <c r="J339" s="82"/>
      <c r="K339" s="82"/>
      <c r="L339" s="82"/>
      <c r="M339" s="82"/>
      <c r="N339" s="82"/>
      <c r="O339" s="82"/>
      <c r="P339" s="82"/>
      <c r="Q339" s="82"/>
      <c r="R339" s="82"/>
      <c r="S339" s="82"/>
      <c r="T339" s="82"/>
      <c r="U339" s="82"/>
      <c r="V339" s="82"/>
      <c r="W339" s="82"/>
      <c r="X339" s="82"/>
      <c r="Y339" s="82"/>
      <c r="Z339" s="82"/>
      <c r="AA339" s="82"/>
      <c r="AB339" s="82"/>
      <c r="AC339" s="82"/>
      <c r="AD339" s="82"/>
      <c r="AE339" s="82"/>
      <c r="AF339" s="82"/>
      <c r="AG339" s="82"/>
      <c r="AH339" s="82"/>
      <c r="AI339" s="82"/>
      <c r="AJ339" s="82"/>
      <c r="AK339" s="82"/>
      <c r="AL339" s="82"/>
      <c r="AM339" s="82"/>
      <c r="AN339" s="82"/>
      <c r="AO339" s="82"/>
      <c r="AP339" s="82"/>
      <c r="AQ339" s="82"/>
      <c r="AR339" s="82"/>
      <c r="AS339" s="82"/>
      <c r="AT339" s="82"/>
      <c r="AU339" s="82"/>
      <c r="AV339" s="82"/>
      <c r="AW339" s="82"/>
      <c r="AX339" s="82"/>
      <c r="AY339" s="82"/>
      <c r="AZ339" s="82"/>
      <c r="BA339" s="82"/>
      <c r="BB339" s="82"/>
      <c r="BC339" s="82"/>
      <c r="BD339" s="82"/>
      <c r="BE339" s="82"/>
      <c r="BF339" s="82"/>
      <c r="BG339" s="82"/>
      <c r="BH339" s="82"/>
      <c r="BI339" s="82"/>
      <c r="BJ339" s="82"/>
      <c r="BK339" s="82"/>
      <c r="BL339" s="82"/>
      <c r="BM339" s="82"/>
      <c r="BN339" s="82"/>
      <c r="BO339" s="82"/>
      <c r="BP339" s="82"/>
      <c r="BQ339" s="82"/>
      <c r="BR339" s="82"/>
      <c r="BS339" s="82"/>
      <c r="BT339" s="82"/>
      <c r="BU339" s="82"/>
      <c r="BV339" s="82"/>
      <c r="BW339" s="82"/>
      <c r="BX339" s="82"/>
      <c r="BY339" s="82"/>
    </row>
    <row r="340" spans="1:77" x14ac:dyDescent="0.2">
      <c r="A340" s="82"/>
      <c r="B340" s="82"/>
      <c r="C340" s="82"/>
      <c r="D340" s="82"/>
      <c r="E340" s="82"/>
      <c r="F340" s="82"/>
      <c r="G340" s="82"/>
      <c r="H340" s="82"/>
      <c r="I340" s="82"/>
      <c r="J340" s="82"/>
      <c r="K340" s="82"/>
      <c r="L340" s="82"/>
      <c r="M340" s="82"/>
      <c r="N340" s="82"/>
      <c r="O340" s="82"/>
      <c r="P340" s="82"/>
      <c r="Q340" s="82"/>
      <c r="R340" s="82"/>
      <c r="S340" s="82"/>
      <c r="T340" s="82"/>
      <c r="U340" s="82"/>
      <c r="V340" s="82"/>
      <c r="W340" s="82"/>
      <c r="X340" s="82"/>
      <c r="Y340" s="82"/>
      <c r="Z340" s="82"/>
      <c r="AA340" s="82"/>
      <c r="AB340" s="82"/>
      <c r="AC340" s="82"/>
      <c r="AD340" s="82"/>
      <c r="AE340" s="82"/>
      <c r="AF340" s="82"/>
      <c r="AG340" s="82"/>
      <c r="AH340" s="82"/>
      <c r="AI340" s="82"/>
      <c r="AJ340" s="82"/>
      <c r="AK340" s="82"/>
      <c r="AL340" s="82"/>
      <c r="AM340" s="82"/>
      <c r="AN340" s="82"/>
      <c r="AO340" s="82"/>
      <c r="AP340" s="82"/>
      <c r="AQ340" s="82"/>
      <c r="AR340" s="82"/>
      <c r="AS340" s="82"/>
      <c r="AT340" s="82"/>
      <c r="AU340" s="82"/>
      <c r="AV340" s="82"/>
      <c r="AW340" s="82"/>
      <c r="AX340" s="82"/>
      <c r="AY340" s="82"/>
      <c r="AZ340" s="82"/>
      <c r="BA340" s="82"/>
      <c r="BB340" s="82"/>
      <c r="BC340" s="82"/>
      <c r="BD340" s="82"/>
      <c r="BE340" s="82"/>
      <c r="BF340" s="82"/>
      <c r="BG340" s="82"/>
      <c r="BH340" s="82"/>
      <c r="BI340" s="82"/>
      <c r="BJ340" s="82"/>
      <c r="BK340" s="82"/>
      <c r="BL340" s="82"/>
      <c r="BM340" s="82"/>
      <c r="BN340" s="82"/>
      <c r="BO340" s="82"/>
      <c r="BP340" s="82"/>
      <c r="BQ340" s="82"/>
      <c r="BR340" s="82"/>
      <c r="BS340" s="82"/>
      <c r="BT340" s="82"/>
      <c r="BU340" s="82"/>
      <c r="BV340" s="82"/>
      <c r="BW340" s="82"/>
      <c r="BX340" s="82"/>
      <c r="BY340" s="82"/>
    </row>
    <row r="341" spans="1:77" x14ac:dyDescent="0.2">
      <c r="A341" s="82"/>
      <c r="B341" s="82"/>
      <c r="C341" s="82"/>
      <c r="D341" s="82"/>
      <c r="E341" s="82"/>
      <c r="F341" s="82"/>
      <c r="G341" s="82"/>
      <c r="H341" s="82"/>
      <c r="I341" s="82"/>
      <c r="J341" s="82"/>
      <c r="K341" s="82"/>
      <c r="L341" s="82"/>
      <c r="M341" s="82"/>
      <c r="N341" s="82"/>
      <c r="O341" s="82"/>
      <c r="P341" s="82"/>
      <c r="Q341" s="82"/>
      <c r="R341" s="82"/>
      <c r="S341" s="82"/>
      <c r="T341" s="82"/>
      <c r="U341" s="82"/>
      <c r="V341" s="82"/>
      <c r="W341" s="82"/>
      <c r="X341" s="82"/>
      <c r="Y341" s="82"/>
      <c r="Z341" s="82"/>
      <c r="AA341" s="82"/>
      <c r="AB341" s="82"/>
      <c r="AC341" s="82"/>
      <c r="AD341" s="82"/>
      <c r="AE341" s="82"/>
      <c r="AF341" s="82"/>
      <c r="AG341" s="82"/>
      <c r="AH341" s="82"/>
      <c r="AI341" s="82"/>
      <c r="AJ341" s="82"/>
      <c r="AK341" s="82"/>
      <c r="AL341" s="82"/>
      <c r="AM341" s="82"/>
      <c r="AN341" s="82"/>
      <c r="AO341" s="82"/>
      <c r="AP341" s="82"/>
      <c r="AQ341" s="82"/>
      <c r="AR341" s="82"/>
      <c r="AS341" s="82"/>
      <c r="AT341" s="82"/>
      <c r="AU341" s="82"/>
      <c r="AV341" s="82"/>
      <c r="AW341" s="82"/>
      <c r="AX341" s="82"/>
      <c r="AY341" s="82"/>
      <c r="AZ341" s="82"/>
      <c r="BA341" s="82"/>
      <c r="BB341" s="82"/>
      <c r="BC341" s="82"/>
      <c r="BD341" s="82"/>
      <c r="BE341" s="82"/>
      <c r="BF341" s="82"/>
      <c r="BG341" s="82"/>
      <c r="BH341" s="82"/>
      <c r="BI341" s="82"/>
      <c r="BJ341" s="82"/>
      <c r="BK341" s="82"/>
      <c r="BL341" s="82"/>
      <c r="BM341" s="82"/>
      <c r="BN341" s="82"/>
      <c r="BO341" s="82"/>
      <c r="BP341" s="82"/>
      <c r="BQ341" s="82"/>
      <c r="BR341" s="82"/>
      <c r="BS341" s="82"/>
      <c r="BT341" s="82"/>
      <c r="BU341" s="82"/>
      <c r="BV341" s="82"/>
      <c r="BW341" s="82"/>
      <c r="BX341" s="82"/>
      <c r="BY341" s="82"/>
    </row>
    <row r="342" spans="1:77" x14ac:dyDescent="0.2">
      <c r="A342" s="82"/>
      <c r="B342" s="82"/>
      <c r="C342" s="82"/>
      <c r="D342" s="82"/>
      <c r="E342" s="82"/>
      <c r="F342" s="82"/>
      <c r="G342" s="82"/>
      <c r="H342" s="82"/>
      <c r="I342" s="82"/>
      <c r="J342" s="82"/>
      <c r="K342" s="82"/>
      <c r="L342" s="82"/>
      <c r="M342" s="82"/>
      <c r="N342" s="82"/>
      <c r="O342" s="82"/>
      <c r="P342" s="82"/>
      <c r="Q342" s="82"/>
      <c r="R342" s="82"/>
      <c r="S342" s="82"/>
      <c r="T342" s="82"/>
      <c r="U342" s="82"/>
      <c r="V342" s="82"/>
      <c r="W342" s="82"/>
      <c r="X342" s="82"/>
      <c r="Y342" s="82"/>
      <c r="Z342" s="82"/>
      <c r="AA342" s="82"/>
      <c r="AB342" s="82"/>
      <c r="AC342" s="82"/>
      <c r="AD342" s="82"/>
      <c r="AE342" s="82"/>
      <c r="AF342" s="82"/>
      <c r="AG342" s="82"/>
      <c r="AH342" s="82"/>
      <c r="AI342" s="82"/>
      <c r="AJ342" s="82"/>
      <c r="AK342" s="82"/>
      <c r="AL342" s="82"/>
      <c r="AM342" s="82"/>
      <c r="AN342" s="82"/>
      <c r="AO342" s="82"/>
      <c r="AP342" s="82"/>
      <c r="AQ342" s="82"/>
      <c r="AR342" s="82"/>
      <c r="AS342" s="82"/>
      <c r="AT342" s="82"/>
      <c r="AU342" s="82"/>
      <c r="AV342" s="82"/>
      <c r="AW342" s="82"/>
      <c r="AX342" s="82"/>
      <c r="AY342" s="82"/>
      <c r="AZ342" s="82"/>
      <c r="BA342" s="82"/>
      <c r="BB342" s="82"/>
      <c r="BC342" s="82"/>
      <c r="BD342" s="82"/>
      <c r="BE342" s="82"/>
      <c r="BF342" s="82"/>
      <c r="BG342" s="82"/>
      <c r="BH342" s="82"/>
      <c r="BI342" s="82"/>
      <c r="BJ342" s="82"/>
      <c r="BK342" s="82"/>
      <c r="BL342" s="82"/>
      <c r="BM342" s="82"/>
      <c r="BN342" s="82"/>
      <c r="BO342" s="82"/>
      <c r="BP342" s="82"/>
      <c r="BQ342" s="82"/>
      <c r="BR342" s="82"/>
      <c r="BS342" s="82"/>
      <c r="BT342" s="82"/>
      <c r="BU342" s="82"/>
      <c r="BV342" s="82"/>
      <c r="BW342" s="82"/>
      <c r="BX342" s="82"/>
      <c r="BY342" s="82"/>
    </row>
    <row r="343" spans="1:77" x14ac:dyDescent="0.2">
      <c r="A343" s="82"/>
      <c r="B343" s="82"/>
      <c r="C343" s="82"/>
      <c r="D343" s="82"/>
      <c r="E343" s="82"/>
      <c r="F343" s="82"/>
      <c r="G343" s="82"/>
      <c r="H343" s="82"/>
      <c r="I343" s="82"/>
      <c r="J343" s="82"/>
      <c r="K343" s="82"/>
      <c r="L343" s="82"/>
      <c r="M343" s="82"/>
      <c r="N343" s="82"/>
      <c r="O343" s="82"/>
      <c r="P343" s="82"/>
      <c r="Q343" s="82"/>
      <c r="R343" s="82"/>
      <c r="S343" s="82"/>
      <c r="T343" s="82"/>
      <c r="U343" s="82"/>
      <c r="V343" s="82"/>
      <c r="W343" s="82"/>
      <c r="X343" s="82"/>
      <c r="Y343" s="82"/>
      <c r="Z343" s="82"/>
      <c r="AA343" s="82"/>
      <c r="AB343" s="82"/>
      <c r="AC343" s="82"/>
      <c r="AD343" s="82"/>
      <c r="AE343" s="82"/>
      <c r="AF343" s="82"/>
      <c r="AG343" s="82"/>
      <c r="AH343" s="82"/>
      <c r="AI343" s="82"/>
      <c r="AJ343" s="82"/>
      <c r="AK343" s="82"/>
      <c r="AL343" s="82"/>
      <c r="AM343" s="82"/>
      <c r="AN343" s="82"/>
      <c r="AO343" s="82"/>
      <c r="AP343" s="82"/>
      <c r="AQ343" s="82"/>
      <c r="AR343" s="82"/>
      <c r="AS343" s="82"/>
      <c r="AT343" s="82"/>
      <c r="AU343" s="82"/>
      <c r="AV343" s="82"/>
      <c r="AW343" s="82"/>
      <c r="AX343" s="82"/>
      <c r="AY343" s="82"/>
      <c r="AZ343" s="82"/>
      <c r="BA343" s="82"/>
      <c r="BB343" s="82"/>
      <c r="BC343" s="82"/>
      <c r="BD343" s="82"/>
      <c r="BE343" s="82"/>
      <c r="BF343" s="82"/>
      <c r="BG343" s="82"/>
      <c r="BH343" s="82"/>
      <c r="BI343" s="82"/>
      <c r="BJ343" s="82"/>
      <c r="BK343" s="82"/>
      <c r="BL343" s="82"/>
      <c r="BM343" s="82"/>
      <c r="BN343" s="82"/>
      <c r="BO343" s="82"/>
      <c r="BP343" s="82"/>
      <c r="BQ343" s="82"/>
      <c r="BR343" s="82"/>
      <c r="BS343" s="82"/>
      <c r="BT343" s="82"/>
      <c r="BU343" s="82"/>
      <c r="BV343" s="82"/>
      <c r="BW343" s="82"/>
      <c r="BX343" s="82"/>
      <c r="BY343" s="82"/>
    </row>
    <row r="344" spans="1:77" x14ac:dyDescent="0.2">
      <c r="A344" s="82"/>
      <c r="B344" s="82"/>
      <c r="C344" s="82"/>
      <c r="D344" s="82"/>
      <c r="E344" s="82"/>
      <c r="F344" s="82"/>
      <c r="G344" s="82"/>
      <c r="H344" s="82"/>
      <c r="I344" s="82"/>
      <c r="J344" s="82"/>
      <c r="K344" s="82"/>
      <c r="L344" s="82"/>
      <c r="M344" s="82"/>
      <c r="N344" s="82"/>
      <c r="O344" s="82"/>
      <c r="P344" s="82"/>
      <c r="Q344" s="82"/>
      <c r="R344" s="82"/>
      <c r="S344" s="82"/>
      <c r="T344" s="82"/>
      <c r="U344" s="82"/>
      <c r="V344" s="82"/>
      <c r="W344" s="82"/>
      <c r="X344" s="82"/>
      <c r="Y344" s="82"/>
      <c r="Z344" s="82"/>
      <c r="AA344" s="82"/>
      <c r="AB344" s="82"/>
      <c r="AC344" s="82"/>
      <c r="AD344" s="82"/>
      <c r="AE344" s="82"/>
      <c r="AF344" s="82"/>
      <c r="AG344" s="82"/>
      <c r="AH344" s="82"/>
      <c r="AI344" s="82"/>
      <c r="AJ344" s="82"/>
      <c r="AK344" s="82"/>
      <c r="AL344" s="82"/>
      <c r="AM344" s="82"/>
      <c r="AN344" s="82"/>
      <c r="AO344" s="82"/>
      <c r="AP344" s="82"/>
      <c r="AQ344" s="82"/>
      <c r="AR344" s="82"/>
      <c r="AS344" s="82"/>
      <c r="AT344" s="82"/>
      <c r="AU344" s="82"/>
      <c r="AV344" s="82"/>
      <c r="AW344" s="82"/>
      <c r="AX344" s="82"/>
      <c r="AY344" s="82"/>
      <c r="AZ344" s="82"/>
      <c r="BA344" s="82"/>
      <c r="BB344" s="82"/>
      <c r="BC344" s="82"/>
      <c r="BD344" s="82"/>
      <c r="BE344" s="82"/>
      <c r="BF344" s="82"/>
      <c r="BG344" s="82"/>
      <c r="BH344" s="82"/>
      <c r="BI344" s="82"/>
      <c r="BJ344" s="82"/>
      <c r="BK344" s="82"/>
      <c r="BL344" s="82"/>
      <c r="BM344" s="82"/>
      <c r="BN344" s="82"/>
      <c r="BO344" s="82"/>
      <c r="BP344" s="82"/>
      <c r="BQ344" s="82"/>
      <c r="BR344" s="82"/>
      <c r="BS344" s="82"/>
      <c r="BT344" s="82"/>
      <c r="BU344" s="82"/>
      <c r="BV344" s="82"/>
      <c r="BW344" s="82"/>
      <c r="BX344" s="82"/>
      <c r="BY344" s="82"/>
    </row>
    <row r="345" spans="1:77" x14ac:dyDescent="0.2">
      <c r="A345" s="82"/>
      <c r="B345" s="82"/>
      <c r="C345" s="82"/>
      <c r="D345" s="82"/>
      <c r="E345" s="82"/>
      <c r="F345" s="82"/>
      <c r="G345" s="82"/>
      <c r="H345" s="82"/>
      <c r="I345" s="82"/>
      <c r="J345" s="82"/>
      <c r="K345" s="82"/>
      <c r="L345" s="82"/>
      <c r="M345" s="82"/>
      <c r="N345" s="82"/>
      <c r="O345" s="82"/>
      <c r="P345" s="82"/>
      <c r="Q345" s="82"/>
      <c r="R345" s="82"/>
      <c r="S345" s="82"/>
      <c r="T345" s="82"/>
      <c r="U345" s="82"/>
      <c r="V345" s="82"/>
      <c r="W345" s="82"/>
      <c r="X345" s="82"/>
      <c r="Y345" s="82"/>
      <c r="Z345" s="82"/>
      <c r="AA345" s="82"/>
      <c r="AB345" s="82"/>
      <c r="AC345" s="82"/>
      <c r="AD345" s="82"/>
      <c r="AE345" s="82"/>
      <c r="AF345" s="82"/>
      <c r="AG345" s="82"/>
      <c r="AH345" s="82"/>
      <c r="AI345" s="82"/>
      <c r="AJ345" s="82"/>
      <c r="AK345" s="82"/>
      <c r="AL345" s="82"/>
      <c r="AM345" s="82"/>
      <c r="AN345" s="82"/>
      <c r="AO345" s="82"/>
      <c r="AP345" s="82"/>
      <c r="AQ345" s="82"/>
      <c r="AR345" s="82"/>
      <c r="AS345" s="82"/>
      <c r="AT345" s="82"/>
      <c r="AU345" s="82"/>
      <c r="AV345" s="82"/>
      <c r="AW345" s="82"/>
      <c r="AX345" s="82"/>
      <c r="AY345" s="82"/>
      <c r="AZ345" s="82"/>
      <c r="BA345" s="82"/>
      <c r="BB345" s="82"/>
      <c r="BC345" s="82"/>
      <c r="BD345" s="82"/>
      <c r="BE345" s="82"/>
      <c r="BF345" s="82"/>
      <c r="BG345" s="82"/>
      <c r="BH345" s="82"/>
      <c r="BI345" s="82"/>
      <c r="BJ345" s="82"/>
      <c r="BK345" s="82"/>
      <c r="BL345" s="82"/>
      <c r="BM345" s="82"/>
      <c r="BN345" s="82"/>
      <c r="BO345" s="82"/>
      <c r="BP345" s="82"/>
      <c r="BQ345" s="82"/>
      <c r="BR345" s="82"/>
      <c r="BS345" s="82"/>
      <c r="BT345" s="82"/>
      <c r="BU345" s="82"/>
      <c r="BV345" s="82"/>
      <c r="BW345" s="82"/>
      <c r="BX345" s="82"/>
      <c r="BY345" s="82"/>
    </row>
    <row r="346" spans="1:77" x14ac:dyDescent="0.2">
      <c r="A346" s="82"/>
      <c r="B346" s="82"/>
      <c r="C346" s="82"/>
      <c r="D346" s="82"/>
      <c r="E346" s="82"/>
      <c r="F346" s="82"/>
      <c r="G346" s="82"/>
      <c r="H346" s="82"/>
      <c r="I346" s="82"/>
      <c r="J346" s="82"/>
      <c r="K346" s="82"/>
      <c r="L346" s="82"/>
      <c r="M346" s="82"/>
      <c r="N346" s="82"/>
      <c r="O346" s="82"/>
      <c r="P346" s="82"/>
      <c r="Q346" s="82"/>
      <c r="R346" s="82"/>
      <c r="S346" s="82"/>
      <c r="T346" s="82"/>
      <c r="U346" s="82"/>
      <c r="V346" s="82"/>
      <c r="W346" s="82"/>
      <c r="X346" s="82"/>
      <c r="Y346" s="82"/>
      <c r="Z346" s="82"/>
      <c r="AA346" s="82"/>
      <c r="AB346" s="82"/>
      <c r="AC346" s="82"/>
      <c r="AD346" s="82"/>
      <c r="AE346" s="82"/>
      <c r="AF346" s="82"/>
      <c r="AG346" s="82"/>
      <c r="AH346" s="82"/>
      <c r="AI346" s="82"/>
      <c r="AJ346" s="82"/>
      <c r="AK346" s="82"/>
      <c r="AL346" s="82"/>
      <c r="AM346" s="82"/>
      <c r="AN346" s="82"/>
      <c r="AO346" s="82"/>
      <c r="AP346" s="82"/>
      <c r="AQ346" s="82"/>
      <c r="AR346" s="82"/>
      <c r="AS346" s="82"/>
      <c r="AT346" s="82"/>
      <c r="AU346" s="82"/>
      <c r="AV346" s="82"/>
      <c r="AW346" s="82"/>
      <c r="AX346" s="82"/>
      <c r="AY346" s="82"/>
      <c r="AZ346" s="82"/>
      <c r="BA346" s="82"/>
      <c r="BB346" s="82"/>
      <c r="BC346" s="82"/>
      <c r="BD346" s="82"/>
      <c r="BE346" s="82"/>
      <c r="BF346" s="82"/>
      <c r="BG346" s="82"/>
      <c r="BH346" s="82"/>
      <c r="BI346" s="82"/>
      <c r="BJ346" s="82"/>
      <c r="BK346" s="82"/>
      <c r="BL346" s="82"/>
      <c r="BM346" s="82"/>
      <c r="BN346" s="82"/>
      <c r="BO346" s="82"/>
      <c r="BP346" s="82"/>
      <c r="BQ346" s="82"/>
      <c r="BR346" s="82"/>
      <c r="BS346" s="82"/>
      <c r="BT346" s="82"/>
      <c r="BU346" s="82"/>
      <c r="BV346" s="82"/>
      <c r="BW346" s="82"/>
      <c r="BX346" s="82"/>
      <c r="BY346" s="82"/>
    </row>
    <row r="347" spans="1:77" x14ac:dyDescent="0.2">
      <c r="A347" s="82"/>
      <c r="B347" s="82"/>
      <c r="C347" s="82"/>
      <c r="D347" s="82"/>
      <c r="E347" s="82"/>
      <c r="F347" s="82"/>
      <c r="G347" s="82"/>
      <c r="H347" s="82"/>
      <c r="I347" s="82"/>
      <c r="J347" s="82"/>
      <c r="K347" s="82"/>
      <c r="L347" s="82"/>
      <c r="M347" s="82"/>
      <c r="N347" s="82"/>
      <c r="O347" s="82"/>
      <c r="P347" s="82"/>
      <c r="Q347" s="82"/>
      <c r="R347" s="82"/>
      <c r="S347" s="82"/>
      <c r="T347" s="82"/>
      <c r="U347" s="82"/>
      <c r="V347" s="82"/>
      <c r="W347" s="82"/>
      <c r="X347" s="82"/>
      <c r="Y347" s="82"/>
      <c r="Z347" s="82"/>
      <c r="AA347" s="82"/>
      <c r="AB347" s="82"/>
      <c r="AC347" s="82"/>
      <c r="AD347" s="82"/>
      <c r="AE347" s="82"/>
      <c r="AF347" s="82"/>
      <c r="AG347" s="82"/>
      <c r="AH347" s="82"/>
      <c r="AI347" s="82"/>
      <c r="AJ347" s="82"/>
      <c r="AK347" s="82"/>
      <c r="AL347" s="82"/>
      <c r="AM347" s="82"/>
      <c r="AN347" s="82"/>
      <c r="AO347" s="82"/>
      <c r="AP347" s="82"/>
      <c r="AQ347" s="82"/>
      <c r="AR347" s="82"/>
      <c r="AS347" s="82"/>
      <c r="AT347" s="82"/>
      <c r="AU347" s="82"/>
      <c r="AV347" s="82"/>
      <c r="AW347" s="82"/>
      <c r="AX347" s="82"/>
      <c r="AY347" s="82"/>
      <c r="AZ347" s="82"/>
      <c r="BA347" s="82"/>
      <c r="BB347" s="82"/>
      <c r="BC347" s="82"/>
      <c r="BD347" s="82"/>
      <c r="BE347" s="82"/>
      <c r="BF347" s="82"/>
      <c r="BG347" s="82"/>
      <c r="BH347" s="82"/>
      <c r="BI347" s="82"/>
      <c r="BJ347" s="82"/>
      <c r="BK347" s="82"/>
      <c r="BL347" s="82"/>
      <c r="BM347" s="82"/>
      <c r="BN347" s="82"/>
      <c r="BO347" s="82"/>
      <c r="BP347" s="82"/>
      <c r="BQ347" s="82"/>
      <c r="BR347" s="82"/>
      <c r="BS347" s="82"/>
      <c r="BT347" s="82"/>
      <c r="BU347" s="82"/>
      <c r="BV347" s="82"/>
      <c r="BW347" s="82"/>
      <c r="BX347" s="82"/>
      <c r="BY347" s="82"/>
    </row>
    <row r="348" spans="1:77" x14ac:dyDescent="0.2">
      <c r="A348" s="82"/>
      <c r="B348" s="82"/>
      <c r="C348" s="82"/>
      <c r="D348" s="82"/>
      <c r="E348" s="82"/>
      <c r="F348" s="82"/>
      <c r="G348" s="82"/>
      <c r="H348" s="82"/>
      <c r="I348" s="82"/>
      <c r="J348" s="82"/>
      <c r="K348" s="82"/>
      <c r="L348" s="82"/>
      <c r="M348" s="82"/>
      <c r="N348" s="82"/>
      <c r="O348" s="82"/>
      <c r="P348" s="82"/>
      <c r="Q348" s="82"/>
      <c r="R348" s="82"/>
      <c r="S348" s="82"/>
      <c r="T348" s="82"/>
      <c r="U348" s="82"/>
      <c r="V348" s="82"/>
      <c r="W348" s="82"/>
      <c r="X348" s="82"/>
      <c r="Y348" s="82"/>
      <c r="Z348" s="82"/>
      <c r="AA348" s="82"/>
      <c r="AB348" s="82"/>
      <c r="AC348" s="82"/>
      <c r="AD348" s="82"/>
      <c r="AE348" s="82"/>
      <c r="AF348" s="82"/>
      <c r="AG348" s="82"/>
      <c r="AH348" s="82"/>
      <c r="AI348" s="82"/>
      <c r="AJ348" s="82"/>
      <c r="AK348" s="82"/>
      <c r="AL348" s="82"/>
      <c r="AM348" s="82"/>
      <c r="AN348" s="82"/>
      <c r="AO348" s="82"/>
      <c r="AP348" s="82"/>
      <c r="AQ348" s="82"/>
      <c r="AR348" s="82"/>
      <c r="AS348" s="82"/>
      <c r="AT348" s="82"/>
      <c r="AU348" s="82"/>
      <c r="AV348" s="82"/>
      <c r="AW348" s="82"/>
      <c r="AX348" s="82"/>
      <c r="AY348" s="82"/>
      <c r="AZ348" s="82"/>
      <c r="BA348" s="82"/>
      <c r="BB348" s="82"/>
      <c r="BC348" s="82"/>
      <c r="BD348" s="82"/>
      <c r="BE348" s="82"/>
      <c r="BF348" s="82"/>
      <c r="BG348" s="82"/>
      <c r="BH348" s="82"/>
      <c r="BI348" s="82"/>
      <c r="BJ348" s="82"/>
      <c r="BK348" s="82"/>
      <c r="BL348" s="82"/>
      <c r="BM348" s="82"/>
      <c r="BN348" s="82"/>
      <c r="BO348" s="82"/>
      <c r="BP348" s="82"/>
      <c r="BQ348" s="82"/>
      <c r="BR348" s="82"/>
      <c r="BS348" s="82"/>
      <c r="BT348" s="82"/>
      <c r="BU348" s="82"/>
      <c r="BV348" s="82"/>
      <c r="BW348" s="82"/>
      <c r="BX348" s="82"/>
      <c r="BY348" s="82"/>
    </row>
    <row r="349" spans="1:77" x14ac:dyDescent="0.2">
      <c r="A349" s="82"/>
      <c r="B349" s="82"/>
      <c r="C349" s="82"/>
      <c r="D349" s="82"/>
      <c r="E349" s="82"/>
      <c r="F349" s="82"/>
      <c r="G349" s="82"/>
      <c r="H349" s="82"/>
      <c r="I349" s="82"/>
      <c r="J349" s="82"/>
      <c r="K349" s="82"/>
      <c r="L349" s="82"/>
      <c r="M349" s="82"/>
      <c r="N349" s="82"/>
      <c r="O349" s="82"/>
      <c r="P349" s="82"/>
      <c r="Q349" s="82"/>
      <c r="R349" s="82"/>
      <c r="S349" s="82"/>
      <c r="T349" s="82"/>
      <c r="U349" s="82"/>
      <c r="V349" s="82"/>
      <c r="W349" s="82"/>
      <c r="X349" s="82"/>
      <c r="Y349" s="82"/>
      <c r="Z349" s="82"/>
      <c r="AA349" s="82"/>
      <c r="AB349" s="82"/>
      <c r="AC349" s="82"/>
      <c r="AD349" s="82"/>
      <c r="AE349" s="82"/>
      <c r="AF349" s="82"/>
      <c r="AG349" s="82"/>
      <c r="AH349" s="82"/>
      <c r="AI349" s="82"/>
      <c r="AJ349" s="82"/>
      <c r="AK349" s="82"/>
      <c r="AL349" s="82"/>
      <c r="AM349" s="82"/>
      <c r="AN349" s="82"/>
      <c r="AO349" s="82"/>
      <c r="AP349" s="82"/>
      <c r="AQ349" s="82"/>
      <c r="AR349" s="82"/>
      <c r="AS349" s="82"/>
      <c r="AT349" s="82"/>
      <c r="AU349" s="82"/>
      <c r="AV349" s="82"/>
      <c r="AW349" s="82"/>
      <c r="AX349" s="82"/>
      <c r="AY349" s="82"/>
      <c r="AZ349" s="82"/>
      <c r="BA349" s="82"/>
      <c r="BB349" s="82"/>
      <c r="BC349" s="82"/>
      <c r="BD349" s="82"/>
      <c r="BE349" s="82"/>
      <c r="BF349" s="82"/>
      <c r="BG349" s="82"/>
      <c r="BH349" s="82"/>
      <c r="BI349" s="82"/>
      <c r="BJ349" s="82"/>
      <c r="BK349" s="82"/>
      <c r="BL349" s="82"/>
      <c r="BM349" s="82"/>
      <c r="BN349" s="82"/>
      <c r="BO349" s="82"/>
      <c r="BP349" s="82"/>
      <c r="BQ349" s="82"/>
      <c r="BR349" s="82"/>
      <c r="BS349" s="82"/>
      <c r="BT349" s="82"/>
      <c r="BU349" s="82"/>
      <c r="BV349" s="82"/>
      <c r="BW349" s="82"/>
      <c r="BX349" s="82"/>
      <c r="BY349" s="82"/>
    </row>
    <row r="350" spans="1:77" x14ac:dyDescent="0.2">
      <c r="A350" s="82"/>
      <c r="B350" s="82"/>
      <c r="C350" s="82"/>
      <c r="D350" s="82"/>
      <c r="E350" s="82"/>
      <c r="F350" s="82"/>
      <c r="G350" s="82"/>
      <c r="H350" s="82"/>
      <c r="I350" s="82"/>
      <c r="J350" s="82"/>
      <c r="K350" s="82"/>
      <c r="L350" s="82"/>
      <c r="M350" s="82"/>
      <c r="N350" s="82"/>
      <c r="O350" s="82"/>
      <c r="P350" s="82"/>
      <c r="Q350" s="82"/>
      <c r="R350" s="82"/>
      <c r="S350" s="82"/>
      <c r="T350" s="82"/>
      <c r="U350" s="82"/>
      <c r="V350" s="82"/>
      <c r="W350" s="82"/>
      <c r="X350" s="82"/>
      <c r="Y350" s="82"/>
      <c r="Z350" s="82"/>
      <c r="AA350" s="82"/>
      <c r="AB350" s="82"/>
      <c r="AC350" s="82"/>
      <c r="AD350" s="82"/>
      <c r="AE350" s="82"/>
      <c r="AF350" s="82"/>
      <c r="AG350" s="82"/>
      <c r="AH350" s="82"/>
      <c r="AI350" s="82"/>
      <c r="AJ350" s="82"/>
      <c r="AK350" s="82"/>
      <c r="AL350" s="82"/>
      <c r="AM350" s="82"/>
      <c r="AN350" s="82"/>
      <c r="AO350" s="82"/>
      <c r="AP350" s="82"/>
      <c r="AQ350" s="82"/>
      <c r="AR350" s="82"/>
      <c r="AS350" s="82"/>
      <c r="AT350" s="82"/>
      <c r="AU350" s="82"/>
      <c r="AV350" s="82"/>
      <c r="AW350" s="82"/>
      <c r="AX350" s="82"/>
      <c r="AY350" s="82"/>
      <c r="AZ350" s="82"/>
      <c r="BA350" s="82"/>
      <c r="BB350" s="82"/>
      <c r="BC350" s="82"/>
      <c r="BD350" s="82"/>
      <c r="BE350" s="82"/>
      <c r="BF350" s="82"/>
      <c r="BG350" s="82"/>
      <c r="BH350" s="82"/>
      <c r="BI350" s="82"/>
      <c r="BJ350" s="82"/>
      <c r="BK350" s="82"/>
      <c r="BL350" s="82"/>
      <c r="BM350" s="82"/>
      <c r="BN350" s="82"/>
      <c r="BO350" s="82"/>
      <c r="BP350" s="82"/>
      <c r="BQ350" s="82"/>
      <c r="BR350" s="82"/>
      <c r="BS350" s="82"/>
      <c r="BT350" s="82"/>
      <c r="BU350" s="82"/>
      <c r="BV350" s="82"/>
      <c r="BW350" s="82"/>
      <c r="BX350" s="82"/>
      <c r="BY350" s="82"/>
    </row>
    <row r="351" spans="1:77" x14ac:dyDescent="0.2">
      <c r="A351" s="82"/>
      <c r="B351" s="82"/>
      <c r="C351" s="82"/>
      <c r="D351" s="82"/>
      <c r="E351" s="82"/>
      <c r="F351" s="82"/>
      <c r="G351" s="82"/>
      <c r="H351" s="82"/>
      <c r="I351" s="82"/>
      <c r="J351" s="82"/>
      <c r="K351" s="82"/>
      <c r="L351" s="82"/>
      <c r="M351" s="82"/>
      <c r="N351" s="82"/>
      <c r="O351" s="82"/>
      <c r="P351" s="82"/>
      <c r="Q351" s="82"/>
      <c r="R351" s="82"/>
      <c r="S351" s="82"/>
      <c r="T351" s="82"/>
      <c r="U351" s="82"/>
      <c r="V351" s="82"/>
      <c r="W351" s="82"/>
      <c r="X351" s="82"/>
      <c r="Y351" s="82"/>
      <c r="Z351" s="82"/>
      <c r="AA351" s="82"/>
      <c r="AB351" s="82"/>
      <c r="AC351" s="82"/>
      <c r="AD351" s="82"/>
      <c r="AE351" s="82"/>
      <c r="AF351" s="82"/>
      <c r="AG351" s="82"/>
      <c r="AH351" s="82"/>
      <c r="AI351" s="82"/>
      <c r="AJ351" s="82"/>
      <c r="AK351" s="82"/>
      <c r="AL351" s="82"/>
      <c r="AM351" s="82"/>
      <c r="AN351" s="82"/>
      <c r="AO351" s="82"/>
      <c r="AP351" s="82"/>
      <c r="AQ351" s="82"/>
      <c r="AR351" s="82"/>
      <c r="AS351" s="82"/>
      <c r="AT351" s="82"/>
      <c r="AU351" s="82"/>
      <c r="AV351" s="82"/>
      <c r="AW351" s="82"/>
      <c r="AX351" s="82"/>
      <c r="AY351" s="82"/>
      <c r="AZ351" s="82"/>
      <c r="BA351" s="82"/>
      <c r="BB351" s="82"/>
      <c r="BC351" s="82"/>
      <c r="BD351" s="82"/>
      <c r="BE351" s="82"/>
      <c r="BF351" s="82"/>
      <c r="BG351" s="82"/>
      <c r="BH351" s="82"/>
      <c r="BI351" s="82"/>
      <c r="BJ351" s="82"/>
      <c r="BK351" s="82"/>
      <c r="BL351" s="82"/>
      <c r="BM351" s="82"/>
      <c r="BN351" s="82"/>
      <c r="BO351" s="82"/>
      <c r="BP351" s="82"/>
      <c r="BQ351" s="82"/>
      <c r="BR351" s="82"/>
      <c r="BS351" s="82"/>
      <c r="BT351" s="82"/>
      <c r="BU351" s="82"/>
      <c r="BV351" s="82"/>
      <c r="BW351" s="82"/>
      <c r="BX351" s="82"/>
      <c r="BY351" s="82"/>
    </row>
    <row r="352" spans="1:77" x14ac:dyDescent="0.2">
      <c r="A352" s="82"/>
      <c r="B352" s="82"/>
      <c r="C352" s="82"/>
      <c r="D352" s="82"/>
      <c r="E352" s="82"/>
      <c r="F352" s="82"/>
      <c r="G352" s="82"/>
      <c r="H352" s="82"/>
      <c r="I352" s="82"/>
      <c r="J352" s="82"/>
      <c r="K352" s="82"/>
      <c r="L352" s="82"/>
      <c r="M352" s="82"/>
      <c r="N352" s="82"/>
      <c r="O352" s="82"/>
      <c r="P352" s="82"/>
      <c r="Q352" s="82"/>
      <c r="R352" s="82"/>
      <c r="S352" s="82"/>
      <c r="T352" s="82"/>
      <c r="U352" s="82"/>
      <c r="V352" s="82"/>
      <c r="W352" s="82"/>
      <c r="X352" s="82"/>
      <c r="Y352" s="82"/>
      <c r="Z352" s="82"/>
      <c r="AA352" s="82"/>
      <c r="AB352" s="82"/>
      <c r="AC352" s="82"/>
      <c r="AD352" s="82"/>
      <c r="AE352" s="82"/>
      <c r="AF352" s="82"/>
      <c r="AG352" s="82"/>
      <c r="AH352" s="82"/>
      <c r="AI352" s="82"/>
      <c r="AJ352" s="82"/>
      <c r="AK352" s="82"/>
      <c r="AL352" s="82"/>
      <c r="AM352" s="82"/>
      <c r="AN352" s="82"/>
      <c r="AO352" s="82"/>
      <c r="AP352" s="82"/>
      <c r="AQ352" s="82"/>
      <c r="AR352" s="82"/>
      <c r="AS352" s="82"/>
      <c r="AT352" s="82"/>
      <c r="AU352" s="82"/>
      <c r="AV352" s="82"/>
      <c r="AW352" s="82"/>
      <c r="AX352" s="82"/>
      <c r="AY352" s="82"/>
      <c r="AZ352" s="82"/>
      <c r="BA352" s="82"/>
      <c r="BB352" s="82"/>
      <c r="BC352" s="82"/>
      <c r="BD352" s="82"/>
      <c r="BE352" s="82"/>
      <c r="BF352" s="82"/>
      <c r="BG352" s="82"/>
      <c r="BH352" s="82"/>
      <c r="BI352" s="82"/>
      <c r="BJ352" s="82"/>
      <c r="BK352" s="82"/>
      <c r="BL352" s="82"/>
      <c r="BM352" s="82"/>
      <c r="BN352" s="82"/>
      <c r="BO352" s="82"/>
      <c r="BP352" s="82"/>
      <c r="BQ352" s="82"/>
      <c r="BR352" s="82"/>
      <c r="BS352" s="82"/>
      <c r="BT352" s="82"/>
      <c r="BU352" s="82"/>
      <c r="BV352" s="82"/>
      <c r="BW352" s="82"/>
      <c r="BX352" s="82"/>
      <c r="BY352" s="82"/>
    </row>
    <row r="353" spans="1:77" x14ac:dyDescent="0.2">
      <c r="A353" s="82"/>
      <c r="B353" s="82"/>
      <c r="C353" s="82"/>
      <c r="D353" s="82"/>
      <c r="E353" s="82"/>
      <c r="F353" s="82"/>
      <c r="G353" s="82"/>
      <c r="H353" s="82"/>
      <c r="I353" s="82"/>
      <c r="J353" s="82"/>
      <c r="K353" s="82"/>
      <c r="L353" s="82"/>
      <c r="M353" s="82"/>
      <c r="N353" s="82"/>
      <c r="O353" s="82"/>
      <c r="P353" s="82"/>
      <c r="Q353" s="82"/>
      <c r="R353" s="82"/>
      <c r="S353" s="82"/>
      <c r="T353" s="82"/>
      <c r="U353" s="82"/>
      <c r="V353" s="82"/>
      <c r="W353" s="82"/>
      <c r="X353" s="82"/>
      <c r="Y353" s="82"/>
      <c r="Z353" s="82"/>
      <c r="AA353" s="82"/>
      <c r="AB353" s="82"/>
      <c r="AC353" s="82"/>
      <c r="AD353" s="82"/>
      <c r="AE353" s="82"/>
      <c r="AF353" s="82"/>
      <c r="AG353" s="82"/>
      <c r="AH353" s="82"/>
      <c r="AI353" s="82"/>
      <c r="AJ353" s="82"/>
      <c r="AK353" s="82"/>
      <c r="AL353" s="82"/>
      <c r="AM353" s="82"/>
      <c r="AN353" s="82"/>
      <c r="AO353" s="82"/>
      <c r="AP353" s="82"/>
      <c r="AQ353" s="82"/>
      <c r="AR353" s="82"/>
      <c r="AS353" s="82"/>
      <c r="AT353" s="82"/>
      <c r="AU353" s="82"/>
      <c r="AV353" s="82"/>
      <c r="AW353" s="82"/>
      <c r="AX353" s="82"/>
      <c r="AY353" s="82"/>
      <c r="AZ353" s="82"/>
      <c r="BA353" s="82"/>
      <c r="BB353" s="82"/>
      <c r="BC353" s="82"/>
      <c r="BD353" s="82"/>
      <c r="BE353" s="82"/>
      <c r="BF353" s="82"/>
      <c r="BG353" s="82"/>
      <c r="BH353" s="82"/>
      <c r="BI353" s="82"/>
      <c r="BJ353" s="82"/>
      <c r="BK353" s="82"/>
      <c r="BL353" s="82"/>
      <c r="BM353" s="82"/>
      <c r="BN353" s="82"/>
      <c r="BO353" s="82"/>
      <c r="BP353" s="82"/>
      <c r="BQ353" s="82"/>
      <c r="BR353" s="82"/>
      <c r="BS353" s="82"/>
      <c r="BT353" s="82"/>
      <c r="BU353" s="82"/>
      <c r="BV353" s="82"/>
      <c r="BW353" s="82"/>
      <c r="BX353" s="82"/>
      <c r="BY353" s="82"/>
    </row>
    <row r="354" spans="1:77" x14ac:dyDescent="0.2">
      <c r="A354" s="82"/>
      <c r="B354" s="82"/>
      <c r="C354" s="82"/>
      <c r="D354" s="82"/>
      <c r="E354" s="82"/>
      <c r="F354" s="82"/>
      <c r="G354" s="82"/>
      <c r="H354" s="82"/>
      <c r="I354" s="82"/>
      <c r="J354" s="82"/>
      <c r="K354" s="82"/>
      <c r="L354" s="82"/>
      <c r="M354" s="82"/>
      <c r="N354" s="82"/>
      <c r="O354" s="82"/>
      <c r="P354" s="82"/>
      <c r="Q354" s="82"/>
      <c r="R354" s="82"/>
      <c r="S354" s="82"/>
      <c r="T354" s="82"/>
      <c r="U354" s="82"/>
      <c r="V354" s="82"/>
      <c r="W354" s="82"/>
      <c r="X354" s="82"/>
      <c r="Y354" s="82"/>
      <c r="Z354" s="82"/>
      <c r="AA354" s="82"/>
      <c r="AB354" s="82"/>
      <c r="AC354" s="82"/>
      <c r="AD354" s="82"/>
      <c r="AE354" s="82"/>
      <c r="AF354" s="82"/>
      <c r="AG354" s="82"/>
      <c r="AH354" s="82"/>
      <c r="AI354" s="82"/>
      <c r="AJ354" s="82"/>
      <c r="AK354" s="82"/>
      <c r="AL354" s="82"/>
      <c r="AM354" s="82"/>
      <c r="AN354" s="82"/>
      <c r="AO354" s="82"/>
      <c r="AP354" s="82"/>
      <c r="AQ354" s="82"/>
      <c r="AR354" s="82"/>
      <c r="AS354" s="82"/>
      <c r="AT354" s="82"/>
      <c r="AU354" s="82"/>
      <c r="AV354" s="82"/>
      <c r="AW354" s="82"/>
      <c r="AX354" s="82"/>
      <c r="AY354" s="82"/>
      <c r="AZ354" s="82"/>
      <c r="BA354" s="82"/>
      <c r="BB354" s="82"/>
      <c r="BC354" s="82"/>
      <c r="BD354" s="82"/>
      <c r="BE354" s="82"/>
      <c r="BF354" s="82"/>
      <c r="BG354" s="82"/>
      <c r="BH354" s="82"/>
      <c r="BI354" s="82"/>
      <c r="BJ354" s="82"/>
      <c r="BK354" s="82"/>
      <c r="BL354" s="82"/>
      <c r="BM354" s="82"/>
      <c r="BN354" s="82"/>
      <c r="BO354" s="82"/>
      <c r="BP354" s="82"/>
      <c r="BQ354" s="82"/>
      <c r="BR354" s="82"/>
      <c r="BS354" s="82"/>
      <c r="BT354" s="82"/>
      <c r="BU354" s="82"/>
      <c r="BV354" s="82"/>
      <c r="BW354" s="82"/>
      <c r="BX354" s="82"/>
      <c r="BY354" s="82"/>
    </row>
    <row r="355" spans="1:77" x14ac:dyDescent="0.2">
      <c r="A355" s="82"/>
      <c r="B355" s="82"/>
      <c r="C355" s="82"/>
      <c r="D355" s="82"/>
      <c r="E355" s="82"/>
      <c r="F355" s="82"/>
      <c r="G355" s="82"/>
      <c r="H355" s="82"/>
      <c r="I355" s="82"/>
      <c r="J355" s="82"/>
      <c r="K355" s="82"/>
      <c r="L355" s="82"/>
      <c r="M355" s="82"/>
      <c r="N355" s="82"/>
      <c r="O355" s="82"/>
      <c r="P355" s="82"/>
      <c r="Q355" s="82"/>
      <c r="R355" s="82"/>
      <c r="S355" s="82"/>
      <c r="T355" s="82"/>
      <c r="U355" s="82"/>
      <c r="V355" s="82"/>
      <c r="W355" s="82"/>
      <c r="X355" s="82"/>
      <c r="Y355" s="82"/>
      <c r="Z355" s="82"/>
      <c r="AA355" s="82"/>
      <c r="AB355" s="82"/>
      <c r="AC355" s="82"/>
      <c r="AD355" s="82"/>
      <c r="AE355" s="82"/>
      <c r="AF355" s="82"/>
      <c r="AG355" s="82"/>
      <c r="AH355" s="82"/>
      <c r="AI355" s="82"/>
      <c r="AJ355" s="82"/>
      <c r="AK355" s="82"/>
      <c r="AL355" s="82"/>
      <c r="AM355" s="82"/>
      <c r="AN355" s="82"/>
      <c r="AO355" s="82"/>
      <c r="AP355" s="82"/>
      <c r="AQ355" s="82"/>
      <c r="AR355" s="82"/>
      <c r="AS355" s="82"/>
      <c r="AT355" s="82"/>
      <c r="AU355" s="82"/>
      <c r="AV355" s="82"/>
      <c r="AW355" s="82"/>
      <c r="AX355" s="82"/>
      <c r="AY355" s="82"/>
      <c r="AZ355" s="82"/>
      <c r="BA355" s="82"/>
      <c r="BB355" s="82"/>
      <c r="BC355" s="82"/>
      <c r="BD355" s="82"/>
      <c r="BE355" s="82"/>
      <c r="BF355" s="82"/>
      <c r="BG355" s="82"/>
      <c r="BH355" s="82"/>
      <c r="BI355" s="82"/>
      <c r="BJ355" s="82"/>
      <c r="BK355" s="82"/>
      <c r="BL355" s="82"/>
      <c r="BM355" s="82"/>
      <c r="BN355" s="82"/>
      <c r="BO355" s="82"/>
      <c r="BP355" s="82"/>
      <c r="BQ355" s="82"/>
      <c r="BR355" s="82"/>
      <c r="BS355" s="82"/>
      <c r="BT355" s="82"/>
      <c r="BU355" s="82"/>
      <c r="BV355" s="82"/>
      <c r="BW355" s="82"/>
      <c r="BX355" s="82"/>
      <c r="BY355" s="82"/>
    </row>
    <row r="356" spans="1:77" x14ac:dyDescent="0.2">
      <c r="A356" s="82"/>
      <c r="B356" s="82"/>
      <c r="C356" s="82"/>
      <c r="D356" s="82"/>
      <c r="E356" s="82"/>
      <c r="F356" s="82"/>
      <c r="G356" s="82"/>
      <c r="H356" s="82"/>
      <c r="I356" s="82"/>
      <c r="J356" s="82"/>
      <c r="K356" s="82"/>
      <c r="L356" s="82"/>
      <c r="M356" s="82"/>
      <c r="N356" s="82"/>
      <c r="O356" s="82"/>
      <c r="P356" s="82"/>
      <c r="Q356" s="82"/>
      <c r="R356" s="82"/>
      <c r="S356" s="82"/>
      <c r="T356" s="82"/>
      <c r="U356" s="82"/>
      <c r="V356" s="82"/>
      <c r="W356" s="82"/>
      <c r="X356" s="82"/>
      <c r="Y356" s="82"/>
      <c r="Z356" s="82"/>
      <c r="AA356" s="82"/>
      <c r="AB356" s="82"/>
      <c r="AC356" s="82"/>
      <c r="AD356" s="82"/>
      <c r="AE356" s="82"/>
      <c r="AF356" s="82"/>
      <c r="AG356" s="82"/>
      <c r="AH356" s="82"/>
      <c r="AI356" s="82"/>
      <c r="AJ356" s="82"/>
      <c r="AK356" s="82"/>
      <c r="AL356" s="82"/>
      <c r="AM356" s="82"/>
      <c r="AN356" s="82"/>
      <c r="AO356" s="82"/>
      <c r="AP356" s="82"/>
      <c r="AQ356" s="82"/>
      <c r="AR356" s="82"/>
      <c r="AS356" s="82"/>
      <c r="AT356" s="82"/>
      <c r="AU356" s="82"/>
      <c r="AV356" s="82"/>
      <c r="AW356" s="82"/>
      <c r="AX356" s="82"/>
      <c r="AY356" s="82"/>
      <c r="AZ356" s="82"/>
      <c r="BA356" s="82"/>
      <c r="BB356" s="82"/>
      <c r="BC356" s="82"/>
      <c r="BD356" s="82"/>
      <c r="BE356" s="82"/>
      <c r="BF356" s="82"/>
      <c r="BG356" s="82"/>
      <c r="BH356" s="82"/>
      <c r="BI356" s="82"/>
      <c r="BJ356" s="82"/>
      <c r="BK356" s="82"/>
      <c r="BL356" s="82"/>
      <c r="BM356" s="82"/>
      <c r="BN356" s="82"/>
      <c r="BO356" s="82"/>
      <c r="BP356" s="82"/>
      <c r="BQ356" s="82"/>
      <c r="BR356" s="82"/>
      <c r="BS356" s="82"/>
      <c r="BT356" s="82"/>
      <c r="BU356" s="82"/>
      <c r="BV356" s="82"/>
      <c r="BW356" s="82"/>
      <c r="BX356" s="82"/>
      <c r="BY356" s="82"/>
    </row>
    <row r="357" spans="1:77" x14ac:dyDescent="0.2">
      <c r="A357" s="82"/>
      <c r="B357" s="82"/>
      <c r="C357" s="82"/>
      <c r="D357" s="82"/>
      <c r="E357" s="82"/>
      <c r="F357" s="82"/>
      <c r="G357" s="82"/>
      <c r="H357" s="82"/>
      <c r="I357" s="82"/>
      <c r="J357" s="82"/>
      <c r="K357" s="82"/>
      <c r="L357" s="82"/>
      <c r="M357" s="82"/>
      <c r="N357" s="82"/>
      <c r="O357" s="82"/>
      <c r="P357" s="82"/>
      <c r="Q357" s="82"/>
      <c r="R357" s="82"/>
      <c r="S357" s="82"/>
      <c r="T357" s="82"/>
      <c r="U357" s="82"/>
      <c r="V357" s="82"/>
      <c r="W357" s="82"/>
      <c r="X357" s="82"/>
      <c r="Y357" s="82"/>
      <c r="Z357" s="82"/>
      <c r="AA357" s="82"/>
      <c r="AB357" s="82"/>
      <c r="AC357" s="82"/>
      <c r="AD357" s="82"/>
      <c r="AE357" s="82"/>
      <c r="AF357" s="82"/>
      <c r="AG357" s="82"/>
      <c r="AH357" s="82"/>
      <c r="AI357" s="82"/>
      <c r="AJ357" s="82"/>
      <c r="AK357" s="82"/>
      <c r="AL357" s="82"/>
      <c r="AM357" s="82"/>
      <c r="AN357" s="82"/>
      <c r="AO357" s="82"/>
      <c r="AP357" s="82"/>
      <c r="AQ357" s="82"/>
      <c r="AR357" s="82"/>
      <c r="AS357" s="82"/>
      <c r="AT357" s="82"/>
      <c r="AU357" s="82"/>
      <c r="AV357" s="82"/>
      <c r="AW357" s="82"/>
      <c r="AX357" s="82"/>
      <c r="AY357" s="82"/>
      <c r="AZ357" s="82"/>
      <c r="BA357" s="82"/>
      <c r="BB357" s="82"/>
      <c r="BC357" s="82"/>
      <c r="BD357" s="82"/>
      <c r="BE357" s="82"/>
      <c r="BF357" s="82"/>
      <c r="BG357" s="82"/>
      <c r="BH357" s="82"/>
      <c r="BI357" s="82"/>
      <c r="BJ357" s="82"/>
      <c r="BK357" s="82"/>
      <c r="BL357" s="82"/>
      <c r="BM357" s="82"/>
      <c r="BN357" s="82"/>
      <c r="BO357" s="82"/>
      <c r="BP357" s="82"/>
      <c r="BQ357" s="82"/>
      <c r="BR357" s="82"/>
      <c r="BS357" s="82"/>
      <c r="BT357" s="82"/>
      <c r="BU357" s="82"/>
      <c r="BV357" s="82"/>
      <c r="BW357" s="82"/>
      <c r="BX357" s="82"/>
      <c r="BY357" s="82"/>
    </row>
    <row r="358" spans="1:77" x14ac:dyDescent="0.2">
      <c r="A358" s="82"/>
      <c r="B358" s="82"/>
      <c r="C358" s="82"/>
      <c r="D358" s="82"/>
      <c r="E358" s="82"/>
      <c r="F358" s="82"/>
      <c r="G358" s="82"/>
      <c r="H358" s="82"/>
      <c r="I358" s="82"/>
      <c r="J358" s="82"/>
      <c r="K358" s="82"/>
      <c r="L358" s="82"/>
      <c r="M358" s="82"/>
      <c r="N358" s="82"/>
      <c r="O358" s="82"/>
      <c r="P358" s="82"/>
      <c r="Q358" s="82"/>
      <c r="R358" s="82"/>
      <c r="S358" s="82"/>
      <c r="T358" s="82"/>
      <c r="U358" s="82"/>
      <c r="V358" s="82"/>
      <c r="W358" s="82"/>
      <c r="X358" s="82"/>
      <c r="Y358" s="82"/>
      <c r="Z358" s="82"/>
      <c r="AA358" s="82"/>
      <c r="AB358" s="82"/>
      <c r="AC358" s="82"/>
      <c r="AD358" s="82"/>
      <c r="AE358" s="82"/>
      <c r="AF358" s="82"/>
      <c r="AG358" s="82"/>
      <c r="AH358" s="82"/>
      <c r="AI358" s="82"/>
      <c r="AJ358" s="82"/>
      <c r="AK358" s="82"/>
      <c r="AL358" s="82"/>
      <c r="AM358" s="82"/>
      <c r="AN358" s="82"/>
      <c r="AO358" s="82"/>
      <c r="AP358" s="82"/>
      <c r="AQ358" s="82"/>
      <c r="AR358" s="82"/>
      <c r="AS358" s="82"/>
      <c r="AT358" s="82"/>
      <c r="AU358" s="82"/>
      <c r="AV358" s="82"/>
      <c r="AW358" s="82"/>
      <c r="AX358" s="82"/>
      <c r="AY358" s="82"/>
      <c r="AZ358" s="82"/>
      <c r="BA358" s="82"/>
      <c r="BB358" s="82"/>
      <c r="BC358" s="82"/>
      <c r="BD358" s="82"/>
      <c r="BE358" s="82"/>
      <c r="BF358" s="82"/>
      <c r="BG358" s="82"/>
      <c r="BH358" s="82"/>
      <c r="BI358" s="82"/>
      <c r="BJ358" s="82"/>
      <c r="BK358" s="82"/>
      <c r="BL358" s="82"/>
      <c r="BM358" s="82"/>
      <c r="BN358" s="82"/>
      <c r="BO358" s="82"/>
      <c r="BP358" s="82"/>
      <c r="BQ358" s="82"/>
      <c r="BR358" s="82"/>
      <c r="BS358" s="82"/>
      <c r="BT358" s="82"/>
      <c r="BU358" s="82"/>
      <c r="BV358" s="82"/>
      <c r="BW358" s="82"/>
      <c r="BX358" s="82"/>
      <c r="BY358" s="82"/>
    </row>
    <row r="359" spans="1:77" x14ac:dyDescent="0.2">
      <c r="A359" s="82"/>
      <c r="B359" s="82"/>
      <c r="C359" s="82"/>
      <c r="D359" s="82"/>
      <c r="E359" s="82"/>
      <c r="F359" s="82"/>
      <c r="G359" s="82"/>
      <c r="H359" s="82"/>
      <c r="I359" s="82"/>
      <c r="J359" s="82"/>
      <c r="K359" s="82"/>
      <c r="L359" s="82"/>
      <c r="M359" s="82"/>
      <c r="N359" s="82"/>
      <c r="O359" s="82"/>
      <c r="P359" s="82"/>
      <c r="Q359" s="82"/>
      <c r="R359" s="82"/>
      <c r="S359" s="82"/>
      <c r="T359" s="82"/>
      <c r="U359" s="82"/>
      <c r="V359" s="82"/>
      <c r="W359" s="82"/>
      <c r="X359" s="82"/>
      <c r="Y359" s="82"/>
      <c r="Z359" s="82"/>
      <c r="AA359" s="82"/>
      <c r="AB359" s="82"/>
      <c r="AC359" s="82"/>
      <c r="AD359" s="82"/>
      <c r="AE359" s="82"/>
      <c r="AF359" s="82"/>
      <c r="AG359" s="82"/>
      <c r="AH359" s="82"/>
      <c r="AI359" s="82"/>
      <c r="AJ359" s="82"/>
      <c r="AK359" s="82"/>
      <c r="AL359" s="82"/>
      <c r="AM359" s="82"/>
      <c r="AN359" s="82"/>
      <c r="AO359" s="82"/>
      <c r="AP359" s="82"/>
      <c r="AQ359" s="82"/>
      <c r="AR359" s="82"/>
      <c r="AS359" s="82"/>
      <c r="AT359" s="82"/>
      <c r="AU359" s="82"/>
      <c r="AV359" s="82"/>
      <c r="AW359" s="82"/>
      <c r="AX359" s="82"/>
      <c r="AY359" s="82"/>
      <c r="AZ359" s="82"/>
      <c r="BA359" s="82"/>
      <c r="BB359" s="82"/>
      <c r="BC359" s="82"/>
      <c r="BD359" s="82"/>
      <c r="BE359" s="82"/>
      <c r="BF359" s="82"/>
      <c r="BG359" s="82"/>
      <c r="BH359" s="82"/>
      <c r="BI359" s="82"/>
      <c r="BJ359" s="82"/>
      <c r="BK359" s="82"/>
      <c r="BL359" s="82"/>
      <c r="BM359" s="82"/>
      <c r="BN359" s="82"/>
      <c r="BO359" s="82"/>
      <c r="BP359" s="82"/>
      <c r="BQ359" s="82"/>
      <c r="BR359" s="82"/>
      <c r="BS359" s="82"/>
      <c r="BT359" s="82"/>
      <c r="BU359" s="82"/>
      <c r="BV359" s="82"/>
      <c r="BW359" s="82"/>
      <c r="BX359" s="82"/>
      <c r="BY359" s="82"/>
    </row>
    <row r="360" spans="1:77" x14ac:dyDescent="0.2">
      <c r="A360" s="82"/>
      <c r="B360" s="82"/>
      <c r="C360" s="82"/>
      <c r="D360" s="82"/>
      <c r="E360" s="82"/>
      <c r="F360" s="82"/>
      <c r="G360" s="82"/>
      <c r="H360" s="82"/>
      <c r="I360" s="82"/>
      <c r="J360" s="82"/>
      <c r="K360" s="82"/>
      <c r="L360" s="82"/>
      <c r="M360" s="82"/>
      <c r="N360" s="82"/>
      <c r="O360" s="82"/>
      <c r="P360" s="82"/>
      <c r="Q360" s="82"/>
      <c r="R360" s="82"/>
      <c r="S360" s="82"/>
      <c r="T360" s="82"/>
      <c r="U360" s="82"/>
      <c r="V360" s="82"/>
      <c r="W360" s="82"/>
      <c r="X360" s="82"/>
      <c r="Y360" s="82"/>
      <c r="Z360" s="82"/>
      <c r="AA360" s="82"/>
      <c r="AB360" s="82"/>
      <c r="AC360" s="82"/>
      <c r="AD360" s="82"/>
      <c r="AE360" s="82"/>
      <c r="AF360" s="82"/>
      <c r="AG360" s="82"/>
      <c r="AH360" s="82"/>
      <c r="AI360" s="82"/>
      <c r="AJ360" s="82"/>
      <c r="AK360" s="82"/>
      <c r="AL360" s="82"/>
      <c r="AM360" s="82"/>
      <c r="AN360" s="82"/>
      <c r="AO360" s="82"/>
      <c r="AP360" s="82"/>
      <c r="AQ360" s="82"/>
      <c r="AR360" s="82"/>
      <c r="AS360" s="82"/>
      <c r="AT360" s="82"/>
      <c r="AU360" s="82"/>
      <c r="AV360" s="82"/>
      <c r="AW360" s="82"/>
      <c r="AX360" s="82"/>
      <c r="AY360" s="82"/>
      <c r="AZ360" s="82"/>
      <c r="BA360" s="82"/>
      <c r="BB360" s="82"/>
      <c r="BC360" s="82"/>
      <c r="BD360" s="82"/>
      <c r="BE360" s="82"/>
      <c r="BF360" s="82"/>
      <c r="BG360" s="82"/>
      <c r="BH360" s="82"/>
      <c r="BI360" s="82"/>
      <c r="BJ360" s="82"/>
      <c r="BK360" s="82"/>
      <c r="BL360" s="82"/>
      <c r="BM360" s="82"/>
      <c r="BN360" s="82"/>
      <c r="BO360" s="82"/>
      <c r="BP360" s="82"/>
      <c r="BQ360" s="82"/>
      <c r="BR360" s="82"/>
      <c r="BS360" s="82"/>
      <c r="BT360" s="82"/>
      <c r="BU360" s="82"/>
      <c r="BV360" s="82"/>
      <c r="BW360" s="82"/>
      <c r="BX360" s="82"/>
      <c r="BY360" s="82"/>
    </row>
    <row r="361" spans="1:77" x14ac:dyDescent="0.2">
      <c r="A361" s="82"/>
      <c r="B361" s="82"/>
      <c r="C361" s="82"/>
      <c r="D361" s="82"/>
      <c r="E361" s="82"/>
      <c r="F361" s="82"/>
      <c r="G361" s="82"/>
      <c r="H361" s="82"/>
      <c r="I361" s="82"/>
      <c r="J361" s="82"/>
      <c r="K361" s="82"/>
      <c r="L361" s="82"/>
      <c r="M361" s="82"/>
      <c r="N361" s="82"/>
      <c r="O361" s="82"/>
      <c r="P361" s="82"/>
      <c r="Q361" s="82"/>
      <c r="R361" s="82"/>
      <c r="S361" s="82"/>
      <c r="T361" s="82"/>
      <c r="U361" s="82"/>
      <c r="V361" s="82"/>
      <c r="W361" s="82"/>
      <c r="X361" s="82"/>
      <c r="Y361" s="82"/>
      <c r="Z361" s="82"/>
      <c r="AA361" s="82"/>
      <c r="AB361" s="82"/>
      <c r="AC361" s="82"/>
      <c r="AD361" s="82"/>
      <c r="AE361" s="82"/>
      <c r="AF361" s="82"/>
      <c r="AG361" s="82"/>
      <c r="AH361" s="82"/>
      <c r="AI361" s="82"/>
      <c r="AJ361" s="82"/>
      <c r="AK361" s="82"/>
      <c r="AL361" s="82"/>
      <c r="AM361" s="82"/>
      <c r="AN361" s="82"/>
      <c r="AO361" s="82"/>
      <c r="AP361" s="82"/>
      <c r="AQ361" s="82"/>
      <c r="AR361" s="82"/>
      <c r="AS361" s="82"/>
      <c r="AT361" s="82"/>
      <c r="AU361" s="82"/>
      <c r="AV361" s="82"/>
      <c r="AW361" s="82"/>
      <c r="AX361" s="82"/>
      <c r="AY361" s="82"/>
      <c r="AZ361" s="82"/>
      <c r="BA361" s="82"/>
      <c r="BB361" s="82"/>
      <c r="BC361" s="82"/>
      <c r="BD361" s="82"/>
      <c r="BE361" s="82"/>
      <c r="BF361" s="82"/>
      <c r="BG361" s="82"/>
      <c r="BH361" s="82"/>
      <c r="BI361" s="82"/>
      <c r="BJ361" s="82"/>
      <c r="BK361" s="82"/>
      <c r="BL361" s="82"/>
      <c r="BM361" s="82"/>
      <c r="BN361" s="82"/>
      <c r="BO361" s="82"/>
      <c r="BP361" s="82"/>
      <c r="BQ361" s="82"/>
      <c r="BR361" s="82"/>
      <c r="BS361" s="82"/>
      <c r="BT361" s="82"/>
      <c r="BU361" s="82"/>
      <c r="BV361" s="82"/>
      <c r="BW361" s="82"/>
      <c r="BX361" s="82"/>
      <c r="BY361" s="82"/>
    </row>
    <row r="362" spans="1:77" x14ac:dyDescent="0.2">
      <c r="A362" s="82"/>
      <c r="B362" s="82"/>
      <c r="C362" s="82"/>
      <c r="D362" s="82"/>
      <c r="E362" s="82"/>
      <c r="F362" s="82"/>
      <c r="G362" s="82"/>
      <c r="H362" s="82"/>
      <c r="I362" s="82"/>
      <c r="J362" s="82"/>
      <c r="K362" s="82"/>
      <c r="L362" s="82"/>
      <c r="M362" s="82"/>
      <c r="N362" s="82"/>
      <c r="O362" s="82"/>
      <c r="P362" s="82"/>
      <c r="Q362" s="82"/>
      <c r="R362" s="82"/>
      <c r="S362" s="82"/>
      <c r="T362" s="82"/>
      <c r="U362" s="82"/>
      <c r="V362" s="82"/>
      <c r="W362" s="82"/>
      <c r="X362" s="82"/>
      <c r="Y362" s="82"/>
      <c r="Z362" s="82"/>
      <c r="AA362" s="82"/>
      <c r="AB362" s="82"/>
      <c r="AC362" s="82"/>
      <c r="AD362" s="82"/>
      <c r="AE362" s="82"/>
      <c r="AF362" s="82"/>
      <c r="AG362" s="82"/>
      <c r="AH362" s="82"/>
      <c r="AI362" s="82"/>
      <c r="AJ362" s="82"/>
      <c r="AK362" s="82"/>
      <c r="AL362" s="82"/>
      <c r="AM362" s="82"/>
      <c r="AN362" s="82"/>
      <c r="AO362" s="82"/>
      <c r="AP362" s="82"/>
      <c r="AQ362" s="82"/>
      <c r="AR362" s="82"/>
      <c r="AS362" s="82"/>
      <c r="AT362" s="82"/>
      <c r="AU362" s="82"/>
      <c r="AV362" s="82"/>
      <c r="AW362" s="82"/>
      <c r="AX362" s="82"/>
      <c r="AY362" s="82"/>
      <c r="AZ362" s="82"/>
      <c r="BA362" s="82"/>
      <c r="BB362" s="82"/>
      <c r="BC362" s="82"/>
      <c r="BD362" s="82"/>
      <c r="BE362" s="82"/>
      <c r="BF362" s="82"/>
      <c r="BG362" s="82"/>
      <c r="BH362" s="82"/>
      <c r="BI362" s="82"/>
      <c r="BJ362" s="82"/>
      <c r="BK362" s="82"/>
      <c r="BL362" s="82"/>
      <c r="BM362" s="82"/>
      <c r="BN362" s="82"/>
      <c r="BO362" s="82"/>
      <c r="BP362" s="82"/>
      <c r="BQ362" s="82"/>
      <c r="BR362" s="82"/>
      <c r="BS362" s="82"/>
      <c r="BT362" s="82"/>
      <c r="BU362" s="82"/>
      <c r="BV362" s="82"/>
      <c r="BW362" s="82"/>
      <c r="BX362" s="82"/>
      <c r="BY362" s="82"/>
    </row>
    <row r="363" spans="1:77" x14ac:dyDescent="0.2">
      <c r="A363" s="82"/>
      <c r="B363" s="82"/>
      <c r="C363" s="82"/>
      <c r="D363" s="82"/>
      <c r="E363" s="82"/>
      <c r="F363" s="82"/>
      <c r="G363" s="82"/>
      <c r="H363" s="82"/>
      <c r="I363" s="82"/>
      <c r="J363" s="82"/>
      <c r="K363" s="82"/>
      <c r="L363" s="82"/>
      <c r="M363" s="82"/>
      <c r="N363" s="82"/>
      <c r="O363" s="82"/>
      <c r="P363" s="82"/>
      <c r="Q363" s="82"/>
      <c r="R363" s="82"/>
      <c r="S363" s="82"/>
      <c r="T363" s="82"/>
      <c r="U363" s="82"/>
      <c r="V363" s="82"/>
      <c r="W363" s="82"/>
      <c r="X363" s="82"/>
      <c r="Y363" s="82"/>
      <c r="Z363" s="82"/>
      <c r="AA363" s="82"/>
      <c r="AB363" s="82"/>
      <c r="AC363" s="82"/>
      <c r="AD363" s="82"/>
      <c r="AE363" s="82"/>
      <c r="AF363" s="82"/>
      <c r="AG363" s="82"/>
      <c r="AH363" s="82"/>
      <c r="AI363" s="82"/>
      <c r="AJ363" s="82"/>
      <c r="AK363" s="82"/>
      <c r="AL363" s="82"/>
      <c r="AM363" s="82"/>
      <c r="AN363" s="82"/>
      <c r="AO363" s="82"/>
      <c r="AP363" s="82"/>
      <c r="AQ363" s="82"/>
      <c r="AR363" s="82"/>
      <c r="AS363" s="82"/>
      <c r="AT363" s="82"/>
      <c r="AU363" s="82"/>
      <c r="AV363" s="82"/>
      <c r="AW363" s="82"/>
      <c r="AX363" s="82"/>
      <c r="AY363" s="82"/>
      <c r="AZ363" s="82"/>
      <c r="BA363" s="82"/>
      <c r="BB363" s="82"/>
      <c r="BC363" s="82"/>
      <c r="BD363" s="82"/>
      <c r="BE363" s="82"/>
      <c r="BF363" s="82"/>
      <c r="BG363" s="82"/>
      <c r="BH363" s="82"/>
      <c r="BI363" s="82"/>
      <c r="BJ363" s="82"/>
      <c r="BK363" s="82"/>
      <c r="BL363" s="82"/>
      <c r="BM363" s="82"/>
      <c r="BN363" s="82"/>
      <c r="BO363" s="82"/>
      <c r="BP363" s="82"/>
      <c r="BQ363" s="82"/>
      <c r="BR363" s="82"/>
      <c r="BS363" s="82"/>
      <c r="BT363" s="82"/>
      <c r="BU363" s="82"/>
      <c r="BV363" s="82"/>
      <c r="BW363" s="82"/>
      <c r="BX363" s="82"/>
      <c r="BY363" s="82"/>
    </row>
    <row r="364" spans="1:77" x14ac:dyDescent="0.2">
      <c r="A364" s="82"/>
      <c r="B364" s="82"/>
      <c r="C364" s="82"/>
      <c r="D364" s="82"/>
      <c r="E364" s="82"/>
      <c r="F364" s="82"/>
      <c r="G364" s="82"/>
      <c r="H364" s="82"/>
      <c r="I364" s="82"/>
      <c r="J364" s="82"/>
      <c r="K364" s="82"/>
      <c r="L364" s="82"/>
      <c r="M364" s="82"/>
      <c r="N364" s="82"/>
      <c r="O364" s="82"/>
      <c r="P364" s="82"/>
      <c r="Q364" s="82"/>
      <c r="R364" s="82"/>
      <c r="S364" s="82"/>
      <c r="T364" s="82"/>
      <c r="U364" s="82"/>
      <c r="V364" s="82"/>
      <c r="W364" s="82"/>
      <c r="X364" s="82"/>
      <c r="Y364" s="82"/>
      <c r="Z364" s="82"/>
      <c r="AA364" s="82"/>
      <c r="AB364" s="82"/>
      <c r="AC364" s="82"/>
      <c r="AD364" s="82"/>
      <c r="AE364" s="82"/>
      <c r="AF364" s="82"/>
      <c r="AG364" s="82"/>
      <c r="AH364" s="82"/>
      <c r="AI364" s="82"/>
      <c r="AJ364" s="82"/>
      <c r="AK364" s="82"/>
      <c r="AL364" s="82"/>
      <c r="AM364" s="82"/>
      <c r="AN364" s="82"/>
      <c r="AO364" s="82"/>
      <c r="AP364" s="82"/>
      <c r="AQ364" s="82"/>
      <c r="AR364" s="82"/>
      <c r="AS364" s="82"/>
      <c r="AT364" s="82"/>
      <c r="AU364" s="82"/>
      <c r="AV364" s="82"/>
      <c r="AW364" s="82"/>
      <c r="AX364" s="82"/>
      <c r="AY364" s="82"/>
      <c r="AZ364" s="82"/>
      <c r="BA364" s="82"/>
      <c r="BB364" s="82"/>
      <c r="BC364" s="82"/>
      <c r="BD364" s="82"/>
      <c r="BE364" s="82"/>
      <c r="BF364" s="82"/>
      <c r="BG364" s="82"/>
      <c r="BH364" s="82"/>
      <c r="BI364" s="82"/>
      <c r="BJ364" s="82"/>
      <c r="BK364" s="82"/>
      <c r="BL364" s="82"/>
      <c r="BM364" s="82"/>
      <c r="BN364" s="82"/>
      <c r="BO364" s="82"/>
      <c r="BP364" s="82"/>
      <c r="BQ364" s="82"/>
      <c r="BR364" s="82"/>
      <c r="BS364" s="82"/>
      <c r="BT364" s="82"/>
      <c r="BU364" s="82"/>
      <c r="BV364" s="82"/>
      <c r="BW364" s="82"/>
      <c r="BX364" s="82"/>
      <c r="BY364" s="82"/>
    </row>
    <row r="365" spans="1:77" x14ac:dyDescent="0.2">
      <c r="A365" s="82"/>
      <c r="B365" s="82"/>
      <c r="C365" s="82"/>
      <c r="D365" s="82"/>
      <c r="E365" s="82"/>
      <c r="F365" s="82"/>
      <c r="G365" s="82"/>
      <c r="H365" s="82"/>
      <c r="I365" s="82"/>
      <c r="J365" s="82"/>
      <c r="K365" s="82"/>
      <c r="L365" s="82"/>
      <c r="M365" s="82"/>
      <c r="N365" s="82"/>
      <c r="O365" s="82"/>
      <c r="P365" s="82"/>
      <c r="Q365" s="82"/>
      <c r="R365" s="82"/>
      <c r="S365" s="82"/>
      <c r="T365" s="82"/>
      <c r="U365" s="82"/>
      <c r="V365" s="82"/>
      <c r="W365" s="82"/>
      <c r="X365" s="82"/>
      <c r="Y365" s="82"/>
      <c r="Z365" s="82"/>
      <c r="AA365" s="82"/>
      <c r="AB365" s="82"/>
      <c r="AC365" s="82"/>
      <c r="AD365" s="82"/>
      <c r="AE365" s="82"/>
      <c r="AF365" s="82"/>
      <c r="AG365" s="82"/>
      <c r="AH365" s="82"/>
      <c r="AI365" s="82"/>
      <c r="AJ365" s="82"/>
      <c r="AK365" s="82"/>
      <c r="AL365" s="82"/>
      <c r="AM365" s="82"/>
      <c r="AN365" s="82"/>
      <c r="AO365" s="82"/>
      <c r="AP365" s="82"/>
      <c r="AQ365" s="82"/>
      <c r="AR365" s="82"/>
      <c r="AS365" s="82"/>
      <c r="AT365" s="82"/>
      <c r="AU365" s="82"/>
      <c r="AV365" s="82"/>
      <c r="AW365" s="82"/>
      <c r="AX365" s="82"/>
      <c r="AY365" s="82"/>
      <c r="AZ365" s="82"/>
      <c r="BA365" s="82"/>
      <c r="BB365" s="82"/>
      <c r="BC365" s="82"/>
      <c r="BD365" s="82"/>
      <c r="BE365" s="82"/>
      <c r="BF365" s="82"/>
      <c r="BG365" s="82"/>
      <c r="BH365" s="82"/>
      <c r="BI365" s="82"/>
      <c r="BJ365" s="82"/>
      <c r="BK365" s="82"/>
      <c r="BL365" s="82"/>
      <c r="BM365" s="82"/>
      <c r="BN365" s="82"/>
      <c r="BO365" s="82"/>
      <c r="BP365" s="82"/>
      <c r="BQ365" s="82"/>
      <c r="BR365" s="82"/>
      <c r="BS365" s="82"/>
      <c r="BT365" s="82"/>
      <c r="BU365" s="82"/>
      <c r="BV365" s="82"/>
      <c r="BW365" s="82"/>
      <c r="BX365" s="82"/>
      <c r="BY365" s="82"/>
    </row>
    <row r="366" spans="1:77" x14ac:dyDescent="0.2">
      <c r="A366" s="82"/>
      <c r="B366" s="82"/>
      <c r="C366" s="82"/>
      <c r="D366" s="82"/>
      <c r="E366" s="82"/>
      <c r="F366" s="82"/>
      <c r="G366" s="82"/>
      <c r="H366" s="82"/>
      <c r="I366" s="82"/>
      <c r="J366" s="82"/>
      <c r="K366" s="82"/>
      <c r="L366" s="82"/>
      <c r="M366" s="82"/>
      <c r="N366" s="82"/>
      <c r="O366" s="82"/>
      <c r="P366" s="82"/>
      <c r="Q366" s="82"/>
      <c r="R366" s="82"/>
      <c r="S366" s="82"/>
      <c r="T366" s="82"/>
      <c r="U366" s="82"/>
      <c r="V366" s="82"/>
      <c r="W366" s="82"/>
      <c r="X366" s="82"/>
      <c r="Y366" s="82"/>
      <c r="Z366" s="82"/>
      <c r="AA366" s="82"/>
      <c r="AB366" s="82"/>
      <c r="AC366" s="82"/>
      <c r="AD366" s="82"/>
      <c r="AE366" s="82"/>
      <c r="AF366" s="82"/>
      <c r="AG366" s="82"/>
      <c r="AH366" s="82"/>
      <c r="AI366" s="82"/>
      <c r="AJ366" s="82"/>
      <c r="AK366" s="82"/>
      <c r="AL366" s="82"/>
      <c r="AM366" s="82"/>
      <c r="AN366" s="82"/>
      <c r="AO366" s="82"/>
      <c r="AP366" s="82"/>
      <c r="AQ366" s="82"/>
      <c r="AR366" s="82"/>
      <c r="AS366" s="82"/>
      <c r="AT366" s="82"/>
      <c r="AU366" s="82"/>
      <c r="AV366" s="82"/>
      <c r="AW366" s="82"/>
      <c r="AX366" s="82"/>
      <c r="AY366" s="82"/>
      <c r="AZ366" s="82"/>
      <c r="BA366" s="82"/>
      <c r="BB366" s="82"/>
      <c r="BC366" s="82"/>
      <c r="BD366" s="82"/>
      <c r="BE366" s="82"/>
      <c r="BF366" s="82"/>
      <c r="BG366" s="82"/>
      <c r="BH366" s="82"/>
      <c r="BI366" s="82"/>
      <c r="BJ366" s="82"/>
      <c r="BK366" s="82"/>
      <c r="BL366" s="82"/>
      <c r="BM366" s="82"/>
      <c r="BN366" s="82"/>
      <c r="BO366" s="82"/>
      <c r="BP366" s="82"/>
      <c r="BQ366" s="82"/>
      <c r="BR366" s="82"/>
      <c r="BS366" s="82"/>
      <c r="BT366" s="82"/>
      <c r="BU366" s="82"/>
      <c r="BV366" s="82"/>
      <c r="BW366" s="82"/>
      <c r="BX366" s="82"/>
      <c r="BY366" s="82"/>
    </row>
    <row r="367" spans="1:77" x14ac:dyDescent="0.2">
      <c r="A367" s="82"/>
      <c r="B367" s="82"/>
      <c r="C367" s="82"/>
      <c r="D367" s="82"/>
      <c r="E367" s="82"/>
      <c r="F367" s="82"/>
      <c r="G367" s="82"/>
      <c r="H367" s="82"/>
      <c r="I367" s="82"/>
      <c r="J367" s="82"/>
      <c r="K367" s="82"/>
      <c r="L367" s="82"/>
      <c r="M367" s="82"/>
      <c r="N367" s="82"/>
      <c r="O367" s="82"/>
      <c r="P367" s="82"/>
      <c r="Q367" s="82"/>
      <c r="R367" s="82"/>
      <c r="S367" s="82"/>
      <c r="T367" s="82"/>
      <c r="U367" s="82"/>
      <c r="V367" s="82"/>
      <c r="W367" s="82"/>
      <c r="X367" s="82"/>
      <c r="Y367" s="82"/>
      <c r="Z367" s="82"/>
      <c r="AA367" s="82"/>
      <c r="AB367" s="82"/>
      <c r="AC367" s="82"/>
      <c r="AD367" s="82"/>
      <c r="AE367" s="82"/>
      <c r="AF367" s="82"/>
      <c r="AG367" s="82"/>
      <c r="AH367" s="82"/>
      <c r="AI367" s="82"/>
      <c r="AJ367" s="82"/>
      <c r="AK367" s="82"/>
      <c r="AL367" s="82"/>
      <c r="AM367" s="82"/>
      <c r="AN367" s="82"/>
      <c r="AO367" s="82"/>
      <c r="AP367" s="82"/>
      <c r="AQ367" s="82"/>
      <c r="AR367" s="82"/>
      <c r="AS367" s="82"/>
      <c r="AT367" s="82"/>
      <c r="AU367" s="82"/>
      <c r="AV367" s="82"/>
      <c r="AW367" s="82"/>
      <c r="AX367" s="82"/>
      <c r="AY367" s="82"/>
      <c r="AZ367" s="82"/>
      <c r="BA367" s="82"/>
      <c r="BB367" s="82"/>
      <c r="BC367" s="82"/>
      <c r="BD367" s="82"/>
      <c r="BE367" s="82"/>
      <c r="BF367" s="82"/>
      <c r="BG367" s="82"/>
      <c r="BH367" s="82"/>
      <c r="BI367" s="82"/>
      <c r="BJ367" s="82"/>
      <c r="BK367" s="82"/>
      <c r="BL367" s="82"/>
      <c r="BM367" s="82"/>
      <c r="BN367" s="82"/>
      <c r="BO367" s="82"/>
      <c r="BP367" s="82"/>
      <c r="BQ367" s="82"/>
      <c r="BR367" s="82"/>
      <c r="BS367" s="82"/>
      <c r="BT367" s="82"/>
      <c r="BU367" s="82"/>
      <c r="BV367" s="82"/>
      <c r="BW367" s="82"/>
      <c r="BX367" s="82"/>
      <c r="BY367" s="82"/>
    </row>
    <row r="368" spans="1:77" x14ac:dyDescent="0.2">
      <c r="A368" s="82"/>
      <c r="B368" s="82"/>
      <c r="C368" s="82"/>
      <c r="D368" s="82"/>
      <c r="E368" s="82"/>
      <c r="F368" s="82"/>
      <c r="G368" s="82"/>
      <c r="H368" s="82"/>
      <c r="I368" s="82"/>
      <c r="J368" s="82"/>
      <c r="K368" s="82"/>
      <c r="L368" s="82"/>
      <c r="M368" s="82"/>
      <c r="N368" s="82"/>
      <c r="O368" s="82"/>
      <c r="P368" s="82"/>
      <c r="Q368" s="82"/>
      <c r="R368" s="82"/>
      <c r="S368" s="82"/>
      <c r="T368" s="82"/>
      <c r="U368" s="82"/>
      <c r="V368" s="82"/>
      <c r="W368" s="82"/>
      <c r="X368" s="82"/>
      <c r="Y368" s="82"/>
      <c r="Z368" s="82"/>
      <c r="AA368" s="82"/>
      <c r="AB368" s="82"/>
      <c r="AC368" s="82"/>
      <c r="AD368" s="82"/>
      <c r="AE368" s="82"/>
      <c r="AF368" s="82"/>
      <c r="AG368" s="82"/>
      <c r="AH368" s="82"/>
      <c r="AI368" s="82"/>
      <c r="AJ368" s="82"/>
      <c r="AK368" s="82"/>
      <c r="AL368" s="82"/>
      <c r="AM368" s="82"/>
      <c r="AN368" s="82"/>
      <c r="AO368" s="82"/>
      <c r="AP368" s="82"/>
      <c r="AQ368" s="82"/>
      <c r="AR368" s="82"/>
      <c r="AS368" s="82"/>
      <c r="AT368" s="82"/>
      <c r="AU368" s="82"/>
      <c r="AV368" s="82"/>
      <c r="AW368" s="82"/>
      <c r="AX368" s="82"/>
      <c r="AY368" s="82"/>
      <c r="AZ368" s="82"/>
      <c r="BA368" s="82"/>
      <c r="BB368" s="82"/>
      <c r="BC368" s="82"/>
      <c r="BD368" s="82"/>
      <c r="BE368" s="82"/>
      <c r="BF368" s="82"/>
      <c r="BG368" s="82"/>
      <c r="BH368" s="82"/>
      <c r="BI368" s="82"/>
      <c r="BJ368" s="82"/>
      <c r="BK368" s="82"/>
      <c r="BL368" s="82"/>
      <c r="BM368" s="82"/>
      <c r="BN368" s="82"/>
      <c r="BO368" s="82"/>
      <c r="BP368" s="82"/>
      <c r="BQ368" s="82"/>
      <c r="BR368" s="82"/>
      <c r="BS368" s="82"/>
      <c r="BT368" s="82"/>
      <c r="BU368" s="82"/>
      <c r="BV368" s="82"/>
      <c r="BW368" s="82"/>
      <c r="BX368" s="82"/>
      <c r="BY368" s="82"/>
    </row>
    <row r="369" spans="1:77" x14ac:dyDescent="0.2">
      <c r="A369" s="82"/>
      <c r="B369" s="82"/>
      <c r="C369" s="82"/>
      <c r="D369" s="82"/>
      <c r="E369" s="82"/>
      <c r="F369" s="82"/>
      <c r="G369" s="82"/>
      <c r="H369" s="82"/>
      <c r="I369" s="82"/>
      <c r="J369" s="82"/>
      <c r="K369" s="82"/>
      <c r="L369" s="82"/>
      <c r="M369" s="82"/>
      <c r="N369" s="82"/>
      <c r="O369" s="82"/>
      <c r="P369" s="82"/>
      <c r="Q369" s="82"/>
      <c r="R369" s="82"/>
      <c r="S369" s="82"/>
      <c r="T369" s="82"/>
      <c r="U369" s="82"/>
      <c r="V369" s="82"/>
      <c r="W369" s="82"/>
      <c r="X369" s="82"/>
      <c r="Y369" s="82"/>
      <c r="Z369" s="82"/>
      <c r="AA369" s="82"/>
      <c r="AB369" s="82"/>
      <c r="AC369" s="82"/>
      <c r="AD369" s="82"/>
      <c r="AE369" s="82"/>
      <c r="AF369" s="82"/>
      <c r="AG369" s="82"/>
      <c r="AH369" s="82"/>
      <c r="AI369" s="82"/>
      <c r="AJ369" s="82"/>
      <c r="AK369" s="82"/>
      <c r="AL369" s="82"/>
      <c r="AM369" s="82"/>
      <c r="AN369" s="82"/>
      <c r="AO369" s="82"/>
      <c r="AP369" s="82"/>
      <c r="AQ369" s="82"/>
      <c r="AR369" s="82"/>
      <c r="AS369" s="82"/>
      <c r="AT369" s="82"/>
      <c r="AU369" s="82"/>
      <c r="AV369" s="82"/>
      <c r="AW369" s="82"/>
      <c r="AX369" s="82"/>
      <c r="AY369" s="82"/>
      <c r="AZ369" s="82"/>
      <c r="BA369" s="82"/>
      <c r="BB369" s="82"/>
      <c r="BC369" s="82"/>
      <c r="BD369" s="82"/>
      <c r="BE369" s="82"/>
      <c r="BF369" s="82"/>
      <c r="BG369" s="82"/>
      <c r="BH369" s="82"/>
      <c r="BI369" s="82"/>
      <c r="BJ369" s="82"/>
      <c r="BK369" s="82"/>
      <c r="BL369" s="82"/>
      <c r="BM369" s="82"/>
      <c r="BN369" s="82"/>
      <c r="BO369" s="82"/>
      <c r="BP369" s="82"/>
      <c r="BQ369" s="82"/>
      <c r="BR369" s="82"/>
      <c r="BS369" s="82"/>
      <c r="BT369" s="82"/>
      <c r="BU369" s="82"/>
      <c r="BV369" s="82"/>
      <c r="BW369" s="82"/>
      <c r="BX369" s="82"/>
      <c r="BY369" s="82"/>
    </row>
    <row r="370" spans="1:77" x14ac:dyDescent="0.2">
      <c r="A370" s="82"/>
      <c r="B370" s="82"/>
      <c r="C370" s="82"/>
      <c r="D370" s="82"/>
      <c r="E370" s="82"/>
      <c r="F370" s="82"/>
      <c r="G370" s="82"/>
      <c r="H370" s="82"/>
      <c r="I370" s="82"/>
      <c r="J370" s="82"/>
      <c r="K370" s="82"/>
      <c r="L370" s="82"/>
      <c r="M370" s="82"/>
      <c r="N370" s="82"/>
      <c r="O370" s="82"/>
      <c r="P370" s="82"/>
      <c r="Q370" s="82"/>
      <c r="R370" s="82"/>
      <c r="S370" s="82"/>
      <c r="T370" s="82"/>
      <c r="U370" s="82"/>
      <c r="V370" s="82"/>
      <c r="W370" s="82"/>
      <c r="X370" s="82"/>
      <c r="Y370" s="82"/>
      <c r="Z370" s="82"/>
      <c r="AA370" s="82"/>
      <c r="AB370" s="82"/>
      <c r="AC370" s="82"/>
      <c r="AD370" s="82"/>
      <c r="AE370" s="82"/>
      <c r="AF370" s="82"/>
      <c r="AG370" s="82"/>
      <c r="AH370" s="82"/>
      <c r="AI370" s="82"/>
      <c r="AJ370" s="82"/>
      <c r="AK370" s="82"/>
      <c r="AL370" s="82"/>
      <c r="AM370" s="82"/>
      <c r="AN370" s="82"/>
      <c r="AO370" s="82"/>
      <c r="AP370" s="82"/>
      <c r="AQ370" s="82"/>
      <c r="AR370" s="82"/>
      <c r="AS370" s="82"/>
      <c r="AT370" s="82"/>
      <c r="AU370" s="82"/>
      <c r="AV370" s="82"/>
      <c r="AW370" s="82"/>
      <c r="AX370" s="82"/>
      <c r="AY370" s="82"/>
      <c r="AZ370" s="82"/>
      <c r="BA370" s="82"/>
      <c r="BB370" s="82"/>
      <c r="BC370" s="82"/>
      <c r="BD370" s="82"/>
      <c r="BE370" s="82"/>
      <c r="BF370" s="82"/>
      <c r="BG370" s="82"/>
      <c r="BH370" s="82"/>
      <c r="BI370" s="82"/>
      <c r="BJ370" s="82"/>
      <c r="BK370" s="82"/>
      <c r="BL370" s="82"/>
      <c r="BM370" s="82"/>
      <c r="BN370" s="82"/>
      <c r="BO370" s="82"/>
      <c r="BP370" s="82"/>
      <c r="BQ370" s="82"/>
      <c r="BR370" s="82"/>
      <c r="BS370" s="82"/>
      <c r="BT370" s="82"/>
      <c r="BU370" s="82"/>
      <c r="BV370" s="82"/>
      <c r="BW370" s="82"/>
      <c r="BX370" s="82"/>
      <c r="BY370" s="82"/>
    </row>
    <row r="371" spans="1:77" x14ac:dyDescent="0.2">
      <c r="A371" s="82"/>
      <c r="B371" s="82"/>
      <c r="C371" s="82"/>
      <c r="D371" s="82"/>
      <c r="E371" s="82"/>
      <c r="F371" s="82"/>
      <c r="G371" s="82"/>
      <c r="H371" s="82"/>
      <c r="I371" s="82"/>
      <c r="J371" s="82"/>
      <c r="K371" s="82"/>
      <c r="L371" s="82"/>
      <c r="M371" s="82"/>
      <c r="N371" s="82"/>
      <c r="O371" s="82"/>
      <c r="P371" s="82"/>
      <c r="Q371" s="82"/>
      <c r="R371" s="82"/>
      <c r="S371" s="82"/>
      <c r="T371" s="82"/>
      <c r="U371" s="82"/>
      <c r="V371" s="82"/>
      <c r="W371" s="82"/>
      <c r="X371" s="82"/>
      <c r="Y371" s="82"/>
      <c r="Z371" s="82"/>
      <c r="AA371" s="82"/>
      <c r="AB371" s="82"/>
      <c r="AC371" s="82"/>
      <c r="AD371" s="82"/>
      <c r="AE371" s="82"/>
      <c r="AF371" s="82"/>
      <c r="AG371" s="82"/>
      <c r="AH371" s="82"/>
      <c r="AI371" s="82"/>
      <c r="AJ371" s="82"/>
      <c r="AK371" s="82"/>
      <c r="AL371" s="82"/>
      <c r="AM371" s="82"/>
      <c r="AN371" s="82"/>
      <c r="AO371" s="82"/>
      <c r="AP371" s="82"/>
      <c r="AQ371" s="82"/>
      <c r="AR371" s="82"/>
      <c r="AS371" s="82"/>
      <c r="AT371" s="82"/>
      <c r="AU371" s="82"/>
      <c r="AV371" s="82"/>
      <c r="AW371" s="82"/>
      <c r="AX371" s="82"/>
      <c r="AY371" s="82"/>
      <c r="AZ371" s="82"/>
      <c r="BA371" s="82"/>
      <c r="BB371" s="82"/>
      <c r="BC371" s="82"/>
      <c r="BD371" s="82"/>
      <c r="BE371" s="82"/>
      <c r="BF371" s="82"/>
      <c r="BG371" s="82"/>
      <c r="BH371" s="82"/>
      <c r="BI371" s="82"/>
      <c r="BJ371" s="82"/>
      <c r="BK371" s="82"/>
      <c r="BL371" s="82"/>
      <c r="BM371" s="82"/>
      <c r="BN371" s="82"/>
      <c r="BO371" s="82"/>
      <c r="BP371" s="82"/>
      <c r="BQ371" s="82"/>
      <c r="BR371" s="82"/>
      <c r="BS371" s="82"/>
      <c r="BT371" s="82"/>
      <c r="BU371" s="82"/>
      <c r="BV371" s="82"/>
      <c r="BW371" s="82"/>
      <c r="BX371" s="82"/>
      <c r="BY371" s="82"/>
    </row>
    <row r="372" spans="1:77" x14ac:dyDescent="0.2">
      <c r="A372" s="82"/>
      <c r="B372" s="82"/>
      <c r="C372" s="82"/>
      <c r="D372" s="82"/>
      <c r="E372" s="82"/>
      <c r="F372" s="82"/>
      <c r="G372" s="82"/>
      <c r="H372" s="82"/>
      <c r="I372" s="82"/>
      <c r="J372" s="82"/>
      <c r="K372" s="82"/>
      <c r="L372" s="82"/>
      <c r="M372" s="82"/>
      <c r="N372" s="82"/>
      <c r="O372" s="82"/>
      <c r="P372" s="82"/>
      <c r="Q372" s="82"/>
      <c r="R372" s="82"/>
      <c r="S372" s="82"/>
      <c r="T372" s="82"/>
      <c r="U372" s="82"/>
      <c r="V372" s="82"/>
      <c r="W372" s="82"/>
      <c r="X372" s="82"/>
      <c r="Y372" s="82"/>
      <c r="Z372" s="82"/>
      <c r="AA372" s="82"/>
      <c r="AB372" s="82"/>
      <c r="AC372" s="82"/>
      <c r="AD372" s="82"/>
      <c r="AE372" s="82"/>
      <c r="AF372" s="82"/>
      <c r="AG372" s="82"/>
      <c r="AH372" s="82"/>
      <c r="AI372" s="82"/>
      <c r="AJ372" s="82"/>
      <c r="AK372" s="82"/>
      <c r="AL372" s="82"/>
      <c r="AM372" s="82"/>
      <c r="AN372" s="82"/>
      <c r="AO372" s="82"/>
      <c r="AP372" s="82"/>
      <c r="AQ372" s="82"/>
      <c r="AR372" s="82"/>
      <c r="AS372" s="82"/>
      <c r="AT372" s="82"/>
      <c r="AU372" s="82"/>
      <c r="AV372" s="82"/>
      <c r="AW372" s="82"/>
      <c r="AX372" s="82"/>
      <c r="AY372" s="82"/>
      <c r="AZ372" s="82"/>
      <c r="BA372" s="82"/>
      <c r="BB372" s="82"/>
      <c r="BC372" s="82"/>
      <c r="BD372" s="82"/>
      <c r="BE372" s="82"/>
      <c r="BF372" s="82"/>
      <c r="BG372" s="82"/>
      <c r="BH372" s="82"/>
      <c r="BI372" s="82"/>
      <c r="BJ372" s="82"/>
      <c r="BK372" s="82"/>
      <c r="BL372" s="82"/>
      <c r="BM372" s="82"/>
      <c r="BN372" s="82"/>
      <c r="BO372" s="82"/>
      <c r="BP372" s="82"/>
      <c r="BQ372" s="82"/>
      <c r="BR372" s="82"/>
      <c r="BS372" s="82"/>
      <c r="BT372" s="82"/>
      <c r="BU372" s="82"/>
      <c r="BV372" s="82"/>
      <c r="BW372" s="82"/>
      <c r="BX372" s="82"/>
      <c r="BY372" s="82"/>
    </row>
    <row r="373" spans="1:77" x14ac:dyDescent="0.2">
      <c r="A373" s="82"/>
      <c r="B373" s="82"/>
      <c r="C373" s="82"/>
      <c r="D373" s="82"/>
      <c r="E373" s="82"/>
      <c r="F373" s="82"/>
      <c r="G373" s="82"/>
      <c r="H373" s="82"/>
      <c r="I373" s="82"/>
      <c r="J373" s="82"/>
      <c r="K373" s="82"/>
      <c r="L373" s="82"/>
      <c r="M373" s="82"/>
      <c r="N373" s="82"/>
      <c r="O373" s="82"/>
      <c r="P373" s="82"/>
      <c r="Q373" s="82"/>
      <c r="R373" s="82"/>
      <c r="S373" s="82"/>
      <c r="T373" s="82"/>
      <c r="U373" s="82"/>
      <c r="V373" s="82"/>
      <c r="W373" s="82"/>
      <c r="X373" s="82"/>
      <c r="Y373" s="82"/>
      <c r="Z373" s="82"/>
      <c r="AA373" s="82"/>
      <c r="AB373" s="82"/>
      <c r="AC373" s="82"/>
      <c r="AD373" s="82"/>
      <c r="AE373" s="82"/>
      <c r="AF373" s="82"/>
      <c r="AG373" s="82"/>
      <c r="AH373" s="82"/>
      <c r="AI373" s="82"/>
      <c r="AJ373" s="82"/>
      <c r="AK373" s="82"/>
      <c r="AL373" s="82"/>
      <c r="AM373" s="82"/>
      <c r="AN373" s="82"/>
      <c r="AO373" s="82"/>
      <c r="AP373" s="82"/>
      <c r="AQ373" s="82"/>
      <c r="AR373" s="82"/>
      <c r="AS373" s="82"/>
      <c r="AT373" s="82"/>
      <c r="AU373" s="82"/>
      <c r="AV373" s="82"/>
      <c r="AW373" s="82"/>
      <c r="AX373" s="82"/>
      <c r="AY373" s="82"/>
      <c r="AZ373" s="82"/>
      <c r="BA373" s="82"/>
      <c r="BB373" s="82"/>
      <c r="BC373" s="82"/>
      <c r="BD373" s="82"/>
      <c r="BE373" s="82"/>
      <c r="BF373" s="82"/>
      <c r="BG373" s="82"/>
      <c r="BH373" s="82"/>
      <c r="BI373" s="82"/>
      <c r="BJ373" s="82"/>
      <c r="BK373" s="82"/>
      <c r="BL373" s="82"/>
      <c r="BM373" s="82"/>
      <c r="BN373" s="82"/>
      <c r="BO373" s="82"/>
      <c r="BP373" s="82"/>
      <c r="BQ373" s="82"/>
      <c r="BR373" s="82"/>
      <c r="BS373" s="82"/>
      <c r="BT373" s="82"/>
      <c r="BU373" s="82"/>
      <c r="BV373" s="82"/>
      <c r="BW373" s="82"/>
      <c r="BX373" s="82"/>
      <c r="BY373" s="82"/>
    </row>
    <row r="374" spans="1:77" x14ac:dyDescent="0.2">
      <c r="A374" s="82"/>
      <c r="B374" s="82"/>
      <c r="C374" s="82"/>
      <c r="D374" s="82"/>
      <c r="E374" s="82"/>
      <c r="F374" s="82"/>
      <c r="G374" s="82"/>
      <c r="H374" s="82"/>
      <c r="I374" s="82"/>
      <c r="J374" s="82"/>
      <c r="K374" s="82"/>
      <c r="L374" s="82"/>
      <c r="M374" s="82"/>
      <c r="N374" s="82"/>
      <c r="O374" s="82"/>
      <c r="P374" s="82"/>
      <c r="Q374" s="82"/>
      <c r="R374" s="82"/>
      <c r="S374" s="82"/>
      <c r="T374" s="82"/>
      <c r="U374" s="82"/>
      <c r="V374" s="82"/>
      <c r="W374" s="82"/>
      <c r="X374" s="82"/>
      <c r="Y374" s="82"/>
      <c r="Z374" s="82"/>
      <c r="AA374" s="82"/>
      <c r="AB374" s="82"/>
      <c r="AC374" s="82"/>
      <c r="AD374" s="82"/>
      <c r="AE374" s="82"/>
      <c r="AF374" s="82"/>
      <c r="AG374" s="82"/>
      <c r="AH374" s="82"/>
      <c r="AI374" s="82"/>
      <c r="AJ374" s="82"/>
      <c r="AK374" s="82"/>
      <c r="AL374" s="82"/>
      <c r="AM374" s="82"/>
      <c r="AN374" s="82"/>
      <c r="AO374" s="82"/>
      <c r="AP374" s="82"/>
      <c r="AQ374" s="82"/>
      <c r="AR374" s="82"/>
      <c r="AS374" s="82"/>
      <c r="AT374" s="82"/>
      <c r="AU374" s="82"/>
      <c r="AV374" s="82"/>
      <c r="AW374" s="82"/>
      <c r="AX374" s="82"/>
      <c r="AY374" s="82"/>
      <c r="AZ374" s="82"/>
      <c r="BA374" s="82"/>
      <c r="BB374" s="82"/>
      <c r="BC374" s="82"/>
      <c r="BD374" s="82"/>
      <c r="BE374" s="82"/>
      <c r="BF374" s="82"/>
      <c r="BG374" s="82"/>
      <c r="BH374" s="82"/>
      <c r="BI374" s="82"/>
      <c r="BJ374" s="82"/>
      <c r="BK374" s="82"/>
      <c r="BL374" s="82"/>
      <c r="BM374" s="82"/>
      <c r="BN374" s="82"/>
      <c r="BO374" s="82"/>
      <c r="BP374" s="82"/>
      <c r="BQ374" s="82"/>
      <c r="BR374" s="82"/>
      <c r="BS374" s="82"/>
      <c r="BT374" s="82"/>
      <c r="BU374" s="82"/>
      <c r="BV374" s="82"/>
      <c r="BW374" s="82"/>
      <c r="BX374" s="82"/>
      <c r="BY374" s="82"/>
    </row>
    <row r="375" spans="1:77" x14ac:dyDescent="0.2">
      <c r="A375" s="82"/>
      <c r="B375" s="82"/>
      <c r="C375" s="82"/>
      <c r="D375" s="82"/>
      <c r="E375" s="82"/>
      <c r="F375" s="82"/>
      <c r="G375" s="82"/>
      <c r="H375" s="82"/>
      <c r="I375" s="82"/>
      <c r="J375" s="82"/>
      <c r="K375" s="82"/>
      <c r="L375" s="82"/>
      <c r="M375" s="82"/>
      <c r="N375" s="82"/>
      <c r="O375" s="82"/>
      <c r="P375" s="82"/>
      <c r="Q375" s="82"/>
      <c r="R375" s="82"/>
      <c r="S375" s="82"/>
      <c r="T375" s="82"/>
      <c r="U375" s="82"/>
      <c r="V375" s="82"/>
      <c r="W375" s="82"/>
      <c r="X375" s="82"/>
      <c r="Y375" s="82"/>
      <c r="Z375" s="82"/>
      <c r="AA375" s="82"/>
      <c r="AB375" s="82"/>
      <c r="AC375" s="82"/>
      <c r="AD375" s="82"/>
      <c r="AE375" s="82"/>
      <c r="AF375" s="82"/>
      <c r="AG375" s="82"/>
      <c r="AH375" s="82"/>
      <c r="AI375" s="82"/>
      <c r="AJ375" s="82"/>
      <c r="AK375" s="82"/>
      <c r="AL375" s="82"/>
      <c r="AM375" s="82"/>
      <c r="AN375" s="82"/>
      <c r="AO375" s="82"/>
      <c r="AP375" s="82"/>
      <c r="AQ375" s="82"/>
      <c r="AR375" s="82"/>
      <c r="AS375" s="82"/>
      <c r="AT375" s="82"/>
      <c r="AU375" s="82"/>
      <c r="AV375" s="82"/>
      <c r="AW375" s="82"/>
      <c r="AX375" s="82"/>
      <c r="AY375" s="82"/>
      <c r="AZ375" s="82"/>
      <c r="BA375" s="82"/>
      <c r="BB375" s="82"/>
      <c r="BC375" s="82"/>
      <c r="BD375" s="82"/>
      <c r="BE375" s="82"/>
      <c r="BF375" s="82"/>
      <c r="BG375" s="82"/>
      <c r="BH375" s="82"/>
      <c r="BI375" s="82"/>
      <c r="BJ375" s="82"/>
      <c r="BK375" s="82"/>
      <c r="BL375" s="82"/>
      <c r="BM375" s="82"/>
      <c r="BN375" s="82"/>
      <c r="BO375" s="82"/>
      <c r="BP375" s="82"/>
      <c r="BQ375" s="82"/>
      <c r="BR375" s="82"/>
      <c r="BS375" s="82"/>
      <c r="BT375" s="82"/>
      <c r="BU375" s="82"/>
      <c r="BV375" s="82"/>
      <c r="BW375" s="82"/>
      <c r="BX375" s="82"/>
      <c r="BY375" s="82"/>
    </row>
    <row r="376" spans="1:77" x14ac:dyDescent="0.2">
      <c r="A376" s="82"/>
      <c r="B376" s="82"/>
      <c r="C376" s="82"/>
      <c r="D376" s="82"/>
      <c r="E376" s="82"/>
      <c r="F376" s="82"/>
      <c r="G376" s="82"/>
      <c r="H376" s="82"/>
      <c r="I376" s="82"/>
      <c r="J376" s="82"/>
      <c r="K376" s="82"/>
      <c r="L376" s="82"/>
      <c r="M376" s="82"/>
      <c r="N376" s="82"/>
      <c r="O376" s="82"/>
      <c r="P376" s="82"/>
      <c r="Q376" s="82"/>
      <c r="R376" s="82"/>
      <c r="S376" s="82"/>
      <c r="T376" s="82"/>
      <c r="U376" s="82"/>
      <c r="V376" s="82"/>
      <c r="W376" s="82"/>
      <c r="X376" s="82"/>
      <c r="Y376" s="82"/>
      <c r="Z376" s="82"/>
      <c r="AA376" s="82"/>
      <c r="AB376" s="82"/>
      <c r="AC376" s="82"/>
      <c r="AD376" s="82"/>
      <c r="AE376" s="82"/>
      <c r="AF376" s="82"/>
      <c r="AG376" s="82"/>
      <c r="AH376" s="82"/>
      <c r="AI376" s="82"/>
      <c r="AJ376" s="82"/>
      <c r="AK376" s="82"/>
      <c r="AL376" s="82"/>
      <c r="AM376" s="82"/>
      <c r="AN376" s="82"/>
      <c r="AO376" s="82"/>
      <c r="AP376" s="82"/>
      <c r="AQ376" s="82"/>
      <c r="AR376" s="82"/>
      <c r="AS376" s="82"/>
      <c r="AT376" s="82"/>
      <c r="AU376" s="82"/>
      <c r="AV376" s="82"/>
      <c r="AW376" s="82"/>
      <c r="AX376" s="82"/>
      <c r="AY376" s="82"/>
      <c r="AZ376" s="82"/>
      <c r="BA376" s="82"/>
      <c r="BB376" s="82"/>
      <c r="BC376" s="82"/>
      <c r="BD376" s="82"/>
      <c r="BE376" s="82"/>
      <c r="BF376" s="82"/>
      <c r="BG376" s="82"/>
      <c r="BH376" s="82"/>
      <c r="BI376" s="82"/>
      <c r="BJ376" s="82"/>
      <c r="BK376" s="82"/>
      <c r="BL376" s="82"/>
      <c r="BM376" s="82"/>
      <c r="BN376" s="82"/>
      <c r="BO376" s="82"/>
      <c r="BP376" s="82"/>
      <c r="BQ376" s="82"/>
      <c r="BR376" s="82"/>
      <c r="BS376" s="82"/>
      <c r="BT376" s="82"/>
      <c r="BU376" s="82"/>
      <c r="BV376" s="82"/>
      <c r="BW376" s="82"/>
      <c r="BX376" s="82"/>
      <c r="BY376" s="82"/>
    </row>
    <row r="377" spans="1:77" x14ac:dyDescent="0.2">
      <c r="A377" s="82"/>
      <c r="B377" s="82"/>
      <c r="C377" s="82"/>
      <c r="D377" s="82"/>
      <c r="E377" s="82"/>
      <c r="F377" s="82"/>
      <c r="G377" s="82"/>
      <c r="H377" s="82"/>
      <c r="I377" s="82"/>
      <c r="J377" s="82"/>
      <c r="K377" s="82"/>
      <c r="L377" s="82"/>
      <c r="M377" s="82"/>
      <c r="N377" s="82"/>
      <c r="O377" s="82"/>
      <c r="P377" s="82"/>
      <c r="Q377" s="82"/>
      <c r="R377" s="82"/>
      <c r="S377" s="82"/>
      <c r="T377" s="82"/>
      <c r="U377" s="82"/>
      <c r="V377" s="82"/>
      <c r="W377" s="82"/>
      <c r="X377" s="82"/>
      <c r="Y377" s="82"/>
      <c r="Z377" s="82"/>
      <c r="AA377" s="82"/>
      <c r="AB377" s="82"/>
      <c r="AC377" s="82"/>
      <c r="AD377" s="82"/>
      <c r="AE377" s="82"/>
      <c r="AF377" s="82"/>
      <c r="AG377" s="82"/>
      <c r="AH377" s="82"/>
      <c r="AI377" s="82"/>
      <c r="AJ377" s="82"/>
      <c r="AK377" s="82"/>
      <c r="AL377" s="82"/>
      <c r="AM377" s="82"/>
      <c r="AN377" s="82"/>
      <c r="AO377" s="82"/>
      <c r="AP377" s="82"/>
      <c r="AQ377" s="82"/>
      <c r="AR377" s="82"/>
      <c r="AS377" s="82"/>
      <c r="AT377" s="82"/>
      <c r="AU377" s="82"/>
      <c r="AV377" s="82"/>
      <c r="AW377" s="82"/>
      <c r="AX377" s="82"/>
      <c r="AY377" s="82"/>
      <c r="AZ377" s="82"/>
      <c r="BA377" s="82"/>
      <c r="BB377" s="82"/>
      <c r="BC377" s="82"/>
      <c r="BD377" s="82"/>
      <c r="BE377" s="82"/>
      <c r="BF377" s="82"/>
      <c r="BG377" s="82"/>
      <c r="BH377" s="82"/>
      <c r="BI377" s="82"/>
      <c r="BJ377" s="82"/>
      <c r="BK377" s="82"/>
      <c r="BL377" s="82"/>
      <c r="BM377" s="82"/>
      <c r="BN377" s="82"/>
      <c r="BO377" s="82"/>
      <c r="BP377" s="82"/>
      <c r="BQ377" s="82"/>
      <c r="BR377" s="82"/>
      <c r="BS377" s="82"/>
      <c r="BT377" s="82"/>
      <c r="BU377" s="82"/>
      <c r="BV377" s="82"/>
      <c r="BW377" s="82"/>
      <c r="BX377" s="82"/>
      <c r="BY377" s="82"/>
    </row>
    <row r="378" spans="1:77" x14ac:dyDescent="0.2">
      <c r="A378" s="82"/>
      <c r="B378" s="82"/>
      <c r="C378" s="82"/>
      <c r="D378" s="82"/>
      <c r="E378" s="82"/>
      <c r="F378" s="82"/>
      <c r="G378" s="82"/>
      <c r="H378" s="82"/>
      <c r="I378" s="82"/>
      <c r="J378" s="82"/>
      <c r="K378" s="82"/>
      <c r="L378" s="82"/>
      <c r="M378" s="82"/>
      <c r="N378" s="82"/>
      <c r="O378" s="82"/>
      <c r="P378" s="82"/>
      <c r="Q378" s="82"/>
      <c r="R378" s="82"/>
      <c r="S378" s="82"/>
      <c r="T378" s="82"/>
      <c r="U378" s="82"/>
      <c r="V378" s="82"/>
      <c r="W378" s="82"/>
      <c r="X378" s="82"/>
      <c r="Y378" s="82"/>
      <c r="Z378" s="82"/>
      <c r="AA378" s="82"/>
      <c r="AB378" s="82"/>
      <c r="AC378" s="82"/>
      <c r="AD378" s="82"/>
      <c r="AE378" s="82"/>
      <c r="AF378" s="82"/>
      <c r="AG378" s="82"/>
      <c r="AH378" s="82"/>
      <c r="AI378" s="82"/>
      <c r="AJ378" s="82"/>
      <c r="AK378" s="82"/>
      <c r="AL378" s="82"/>
      <c r="AM378" s="82"/>
      <c r="AN378" s="82"/>
      <c r="AO378" s="82"/>
      <c r="AP378" s="82"/>
      <c r="AQ378" s="82"/>
      <c r="AR378" s="82"/>
      <c r="AS378" s="82"/>
      <c r="AT378" s="82"/>
      <c r="AU378" s="82"/>
      <c r="AV378" s="82"/>
      <c r="AW378" s="82"/>
      <c r="AX378" s="82"/>
      <c r="AY378" s="82"/>
      <c r="AZ378" s="82"/>
      <c r="BA378" s="82"/>
      <c r="BB378" s="82"/>
      <c r="BC378" s="82"/>
      <c r="BD378" s="82"/>
      <c r="BE378" s="82"/>
      <c r="BF378" s="82"/>
      <c r="BG378" s="82"/>
      <c r="BH378" s="82"/>
      <c r="BI378" s="82"/>
      <c r="BJ378" s="82"/>
      <c r="BK378" s="82"/>
      <c r="BL378" s="82"/>
      <c r="BM378" s="82"/>
      <c r="BN378" s="82"/>
      <c r="BO378" s="82"/>
      <c r="BP378" s="82"/>
      <c r="BQ378" s="82"/>
      <c r="BR378" s="82"/>
      <c r="BS378" s="82"/>
      <c r="BT378" s="82"/>
      <c r="BU378" s="82"/>
      <c r="BV378" s="82"/>
      <c r="BW378" s="82"/>
      <c r="BX378" s="82"/>
      <c r="BY378" s="82"/>
    </row>
    <row r="379" spans="1:77" x14ac:dyDescent="0.2">
      <c r="A379" s="82"/>
      <c r="B379" s="82"/>
      <c r="C379" s="82"/>
      <c r="D379" s="82"/>
      <c r="E379" s="82"/>
      <c r="F379" s="82"/>
      <c r="G379" s="82"/>
      <c r="H379" s="82"/>
      <c r="I379" s="82"/>
      <c r="J379" s="82"/>
      <c r="K379" s="82"/>
      <c r="L379" s="82"/>
      <c r="M379" s="82"/>
      <c r="N379" s="82"/>
      <c r="O379" s="82"/>
      <c r="P379" s="82"/>
      <c r="Q379" s="82"/>
      <c r="R379" s="82"/>
      <c r="S379" s="82"/>
      <c r="T379" s="82"/>
      <c r="U379" s="82"/>
      <c r="V379" s="82"/>
      <c r="W379" s="82"/>
      <c r="X379" s="82"/>
      <c r="Y379" s="82"/>
      <c r="Z379" s="82"/>
      <c r="AA379" s="82"/>
      <c r="AB379" s="82"/>
      <c r="AC379" s="82"/>
      <c r="AD379" s="82"/>
      <c r="AE379" s="82"/>
      <c r="AF379" s="82"/>
      <c r="AG379" s="82"/>
      <c r="AH379" s="82"/>
      <c r="AI379" s="82"/>
      <c r="AJ379" s="82"/>
      <c r="AK379" s="82"/>
      <c r="AL379" s="82"/>
      <c r="AM379" s="82"/>
      <c r="AN379" s="82"/>
      <c r="AO379" s="82"/>
      <c r="AP379" s="82"/>
      <c r="AQ379" s="82"/>
      <c r="AR379" s="82"/>
      <c r="AS379" s="82"/>
      <c r="AT379" s="82"/>
      <c r="AU379" s="82"/>
      <c r="AV379" s="82"/>
      <c r="AW379" s="82"/>
      <c r="AX379" s="82"/>
      <c r="AY379" s="82"/>
      <c r="AZ379" s="82"/>
      <c r="BA379" s="82"/>
      <c r="BB379" s="82"/>
      <c r="BC379" s="82"/>
      <c r="BD379" s="82"/>
      <c r="BE379" s="82"/>
      <c r="BF379" s="82"/>
      <c r="BG379" s="82"/>
      <c r="BH379" s="82"/>
      <c r="BI379" s="82"/>
      <c r="BJ379" s="82"/>
      <c r="BK379" s="82"/>
      <c r="BL379" s="82"/>
      <c r="BM379" s="82"/>
      <c r="BN379" s="82"/>
      <c r="BO379" s="82"/>
      <c r="BP379" s="82"/>
      <c r="BQ379" s="82"/>
      <c r="BR379" s="82"/>
      <c r="BS379" s="82"/>
      <c r="BT379" s="82"/>
      <c r="BU379" s="82"/>
      <c r="BV379" s="82"/>
      <c r="BW379" s="82"/>
      <c r="BX379" s="82"/>
      <c r="BY379" s="82"/>
    </row>
    <row r="380" spans="1:77" x14ac:dyDescent="0.2">
      <c r="A380" s="82"/>
      <c r="B380" s="82"/>
      <c r="C380" s="82"/>
      <c r="D380" s="82"/>
      <c r="E380" s="82"/>
      <c r="F380" s="82"/>
      <c r="G380" s="82"/>
      <c r="H380" s="82"/>
      <c r="I380" s="82"/>
      <c r="J380" s="82"/>
      <c r="K380" s="82"/>
      <c r="L380" s="82"/>
      <c r="M380" s="82"/>
      <c r="N380" s="82"/>
      <c r="O380" s="82"/>
      <c r="P380" s="82"/>
      <c r="Q380" s="82"/>
      <c r="R380" s="82"/>
      <c r="S380" s="82"/>
      <c r="T380" s="82"/>
      <c r="U380" s="82"/>
      <c r="V380" s="82"/>
      <c r="W380" s="82"/>
      <c r="X380" s="82"/>
      <c r="Y380" s="82"/>
      <c r="Z380" s="82"/>
      <c r="AA380" s="82"/>
      <c r="AB380" s="82"/>
      <c r="AC380" s="82"/>
      <c r="AD380" s="82"/>
      <c r="AE380" s="82"/>
      <c r="AF380" s="82"/>
      <c r="AG380" s="82"/>
      <c r="AH380" s="82"/>
      <c r="AI380" s="82"/>
      <c r="AJ380" s="82"/>
      <c r="AK380" s="82"/>
      <c r="AL380" s="82"/>
      <c r="AM380" s="82"/>
      <c r="AN380" s="82"/>
      <c r="AO380" s="82"/>
      <c r="AP380" s="82"/>
      <c r="AQ380" s="82"/>
      <c r="AR380" s="82"/>
      <c r="AS380" s="82"/>
      <c r="AT380" s="82"/>
      <c r="AU380" s="82"/>
      <c r="AV380" s="82"/>
      <c r="AW380" s="82"/>
      <c r="AX380" s="82"/>
      <c r="AY380" s="82"/>
      <c r="AZ380" s="82"/>
      <c r="BA380" s="82"/>
      <c r="BB380" s="82"/>
      <c r="BC380" s="82"/>
      <c r="BD380" s="82"/>
      <c r="BE380" s="82"/>
      <c r="BF380" s="82"/>
      <c r="BG380" s="82"/>
      <c r="BH380" s="82"/>
      <c r="BI380" s="82"/>
      <c r="BJ380" s="82"/>
      <c r="BK380" s="82"/>
      <c r="BL380" s="82"/>
      <c r="BM380" s="82"/>
      <c r="BN380" s="82"/>
      <c r="BO380" s="82"/>
      <c r="BP380" s="82"/>
      <c r="BQ380" s="82"/>
      <c r="BR380" s="82"/>
      <c r="BS380" s="82"/>
      <c r="BT380" s="82"/>
      <c r="BU380" s="82"/>
      <c r="BV380" s="82"/>
      <c r="BW380" s="82"/>
      <c r="BX380" s="82"/>
      <c r="BY380" s="82"/>
    </row>
    <row r="381" spans="1:77" x14ac:dyDescent="0.2">
      <c r="A381" s="82"/>
      <c r="B381" s="82"/>
      <c r="C381" s="82"/>
      <c r="D381" s="82"/>
      <c r="E381" s="82"/>
      <c r="F381" s="82"/>
      <c r="G381" s="82"/>
      <c r="H381" s="82"/>
      <c r="I381" s="82"/>
      <c r="J381" s="82"/>
      <c r="K381" s="82"/>
      <c r="L381" s="82"/>
      <c r="M381" s="82"/>
      <c r="N381" s="82"/>
      <c r="O381" s="82"/>
      <c r="P381" s="82"/>
      <c r="Q381" s="82"/>
      <c r="R381" s="82"/>
      <c r="S381" s="82"/>
      <c r="T381" s="82"/>
      <c r="U381" s="82"/>
      <c r="V381" s="82"/>
      <c r="W381" s="82"/>
      <c r="X381" s="82"/>
      <c r="Y381" s="82"/>
      <c r="Z381" s="82"/>
      <c r="AA381" s="82"/>
      <c r="AB381" s="82"/>
      <c r="AC381" s="82"/>
      <c r="AD381" s="82"/>
      <c r="AE381" s="82"/>
      <c r="AF381" s="82"/>
      <c r="AG381" s="82"/>
      <c r="AH381" s="82"/>
      <c r="AI381" s="82"/>
      <c r="AJ381" s="82"/>
      <c r="AK381" s="82"/>
      <c r="AL381" s="82"/>
      <c r="AM381" s="82"/>
      <c r="AN381" s="82"/>
      <c r="AO381" s="82"/>
      <c r="AP381" s="82"/>
      <c r="AQ381" s="82"/>
      <c r="AR381" s="82"/>
      <c r="AS381" s="82"/>
      <c r="AT381" s="82"/>
      <c r="AU381" s="82"/>
      <c r="AV381" s="82"/>
      <c r="AW381" s="82"/>
      <c r="AX381" s="82"/>
      <c r="AY381" s="82"/>
      <c r="AZ381" s="82"/>
      <c r="BA381" s="82"/>
      <c r="BB381" s="82"/>
      <c r="BC381" s="82"/>
      <c r="BD381" s="82"/>
      <c r="BE381" s="82"/>
      <c r="BF381" s="82"/>
      <c r="BG381" s="82"/>
      <c r="BH381" s="82"/>
      <c r="BI381" s="82"/>
      <c r="BJ381" s="82"/>
      <c r="BK381" s="82"/>
      <c r="BL381" s="82"/>
      <c r="BM381" s="82"/>
      <c r="BN381" s="82"/>
      <c r="BO381" s="82"/>
      <c r="BP381" s="82"/>
      <c r="BQ381" s="82"/>
      <c r="BR381" s="82"/>
      <c r="BS381" s="82"/>
      <c r="BT381" s="82"/>
      <c r="BU381" s="82"/>
      <c r="BV381" s="82"/>
      <c r="BW381" s="82"/>
      <c r="BX381" s="82"/>
      <c r="BY381" s="82"/>
    </row>
    <row r="382" spans="1:77" x14ac:dyDescent="0.2">
      <c r="A382" s="82"/>
      <c r="B382" s="82"/>
      <c r="C382" s="82"/>
      <c r="D382" s="82"/>
      <c r="E382" s="82"/>
      <c r="F382" s="82"/>
      <c r="G382" s="82"/>
      <c r="H382" s="82"/>
      <c r="I382" s="82"/>
      <c r="J382" s="82"/>
      <c r="K382" s="82"/>
      <c r="L382" s="82"/>
      <c r="M382" s="82"/>
      <c r="N382" s="82"/>
      <c r="O382" s="82"/>
      <c r="P382" s="82"/>
      <c r="Q382" s="82"/>
      <c r="R382" s="82"/>
      <c r="S382" s="82"/>
      <c r="T382" s="82"/>
      <c r="U382" s="82"/>
      <c r="V382" s="82"/>
      <c r="W382" s="82"/>
      <c r="X382" s="82"/>
      <c r="Y382" s="82"/>
      <c r="Z382" s="82"/>
      <c r="AA382" s="82"/>
      <c r="AB382" s="82"/>
      <c r="AC382" s="82"/>
      <c r="AD382" s="82"/>
      <c r="AE382" s="82"/>
      <c r="AF382" s="82"/>
      <c r="AG382" s="82"/>
      <c r="AH382" s="82"/>
      <c r="AI382" s="82"/>
      <c r="AJ382" s="82"/>
      <c r="AK382" s="82"/>
      <c r="AL382" s="82"/>
      <c r="AM382" s="82"/>
      <c r="AN382" s="82"/>
      <c r="AO382" s="82"/>
      <c r="AP382" s="82"/>
      <c r="AQ382" s="82"/>
      <c r="AR382" s="82"/>
      <c r="AS382" s="82"/>
      <c r="AT382" s="82"/>
      <c r="AU382" s="82"/>
      <c r="AV382" s="82"/>
      <c r="AW382" s="82"/>
      <c r="AX382" s="82"/>
      <c r="AY382" s="82"/>
      <c r="AZ382" s="82"/>
      <c r="BA382" s="82"/>
      <c r="BB382" s="82"/>
      <c r="BC382" s="82"/>
      <c r="BD382" s="82"/>
      <c r="BE382" s="82"/>
      <c r="BF382" s="82"/>
      <c r="BG382" s="82"/>
      <c r="BH382" s="82"/>
      <c r="BI382" s="82"/>
      <c r="BJ382" s="82"/>
      <c r="BK382" s="82"/>
      <c r="BL382" s="82"/>
      <c r="BM382" s="82"/>
      <c r="BN382" s="82"/>
      <c r="BO382" s="82"/>
      <c r="BP382" s="82"/>
      <c r="BQ382" s="82"/>
      <c r="BR382" s="82"/>
      <c r="BS382" s="82"/>
      <c r="BT382" s="82"/>
      <c r="BU382" s="82"/>
      <c r="BV382" s="82"/>
      <c r="BW382" s="82"/>
      <c r="BX382" s="82"/>
      <c r="BY382" s="82"/>
    </row>
    <row r="383" spans="1:77" x14ac:dyDescent="0.2">
      <c r="A383" s="82"/>
      <c r="B383" s="82"/>
      <c r="C383" s="82"/>
      <c r="D383" s="82"/>
      <c r="E383" s="82"/>
      <c r="F383" s="82"/>
      <c r="G383" s="82"/>
      <c r="H383" s="82"/>
      <c r="I383" s="82"/>
      <c r="J383" s="82"/>
      <c r="K383" s="82"/>
      <c r="L383" s="82"/>
      <c r="M383" s="82"/>
      <c r="N383" s="82"/>
      <c r="O383" s="82"/>
      <c r="P383" s="82"/>
      <c r="Q383" s="82"/>
      <c r="R383" s="82"/>
      <c r="S383" s="82"/>
      <c r="T383" s="82"/>
      <c r="U383" s="82"/>
      <c r="V383" s="82"/>
      <c r="W383" s="82"/>
      <c r="X383" s="82"/>
      <c r="Y383" s="82"/>
      <c r="Z383" s="82"/>
      <c r="AA383" s="82"/>
      <c r="AB383" s="82"/>
      <c r="AC383" s="82"/>
      <c r="AD383" s="82"/>
      <c r="AE383" s="82"/>
      <c r="AF383" s="82"/>
      <c r="AG383" s="82"/>
      <c r="AH383" s="82"/>
      <c r="AI383" s="82"/>
      <c r="AJ383" s="82"/>
      <c r="AK383" s="82"/>
      <c r="AL383" s="82"/>
      <c r="AM383" s="82"/>
      <c r="AN383" s="82"/>
      <c r="AO383" s="82"/>
      <c r="AP383" s="82"/>
      <c r="AQ383" s="82"/>
      <c r="AR383" s="82"/>
      <c r="AS383" s="82"/>
      <c r="AT383" s="82"/>
      <c r="AU383" s="82"/>
      <c r="AV383" s="82"/>
      <c r="AW383" s="82"/>
      <c r="AX383" s="82"/>
      <c r="AY383" s="82"/>
      <c r="AZ383" s="82"/>
      <c r="BA383" s="82"/>
      <c r="BB383" s="82"/>
      <c r="BC383" s="82"/>
      <c r="BD383" s="82"/>
      <c r="BE383" s="82"/>
      <c r="BF383" s="82"/>
      <c r="BG383" s="82"/>
      <c r="BH383" s="82"/>
      <c r="BI383" s="82"/>
      <c r="BJ383" s="82"/>
      <c r="BK383" s="82"/>
      <c r="BL383" s="82"/>
      <c r="BM383" s="82"/>
      <c r="BN383" s="82"/>
      <c r="BO383" s="82"/>
      <c r="BP383" s="82"/>
      <c r="BQ383" s="82"/>
      <c r="BR383" s="82"/>
      <c r="BS383" s="82"/>
      <c r="BT383" s="82"/>
      <c r="BU383" s="82"/>
      <c r="BV383" s="82"/>
      <c r="BW383" s="82"/>
      <c r="BX383" s="82"/>
      <c r="BY383" s="82"/>
    </row>
    <row r="384" spans="1:77" x14ac:dyDescent="0.2">
      <c r="A384" s="82"/>
      <c r="B384" s="82"/>
      <c r="C384" s="82"/>
      <c r="D384" s="82"/>
      <c r="E384" s="82"/>
      <c r="F384" s="82"/>
      <c r="G384" s="82"/>
      <c r="H384" s="82"/>
      <c r="I384" s="82"/>
      <c r="J384" s="82"/>
      <c r="K384" s="82"/>
      <c r="L384" s="82"/>
      <c r="M384" s="82"/>
      <c r="N384" s="82"/>
      <c r="O384" s="82"/>
      <c r="P384" s="82"/>
      <c r="Q384" s="82"/>
      <c r="R384" s="82"/>
      <c r="S384" s="82"/>
      <c r="T384" s="82"/>
      <c r="U384" s="82"/>
      <c r="V384" s="82"/>
      <c r="W384" s="82"/>
      <c r="X384" s="82"/>
      <c r="Y384" s="82"/>
      <c r="Z384" s="82"/>
      <c r="AA384" s="82"/>
      <c r="AB384" s="82"/>
      <c r="AC384" s="82"/>
      <c r="AD384" s="82"/>
      <c r="AE384" s="82"/>
      <c r="AF384" s="82"/>
      <c r="AG384" s="82"/>
      <c r="AH384" s="82"/>
      <c r="AI384" s="82"/>
      <c r="AJ384" s="82"/>
      <c r="AK384" s="82"/>
      <c r="AL384" s="82"/>
      <c r="AM384" s="82"/>
      <c r="AN384" s="82"/>
      <c r="AO384" s="82"/>
      <c r="AP384" s="82"/>
      <c r="AQ384" s="82"/>
      <c r="AR384" s="82"/>
      <c r="AS384" s="82"/>
      <c r="AT384" s="82"/>
      <c r="AU384" s="82"/>
      <c r="AV384" s="82"/>
      <c r="AW384" s="82"/>
      <c r="AX384" s="82"/>
      <c r="AY384" s="82"/>
      <c r="AZ384" s="82"/>
      <c r="BA384" s="82"/>
      <c r="BB384" s="82"/>
      <c r="BC384" s="82"/>
      <c r="BD384" s="82"/>
      <c r="BE384" s="82"/>
      <c r="BF384" s="82"/>
      <c r="BG384" s="82"/>
      <c r="BH384" s="82"/>
      <c r="BI384" s="82"/>
      <c r="BJ384" s="82"/>
      <c r="BK384" s="82"/>
      <c r="BL384" s="82"/>
      <c r="BM384" s="82"/>
      <c r="BN384" s="82"/>
      <c r="BO384" s="82"/>
      <c r="BP384" s="82"/>
      <c r="BQ384" s="82"/>
      <c r="BR384" s="82"/>
      <c r="BS384" s="82"/>
      <c r="BT384" s="82"/>
      <c r="BU384" s="82"/>
      <c r="BV384" s="82"/>
      <c r="BW384" s="82"/>
      <c r="BX384" s="82"/>
      <c r="BY384" s="82"/>
    </row>
    <row r="385" spans="1:77" x14ac:dyDescent="0.2">
      <c r="A385" s="82"/>
      <c r="B385" s="82"/>
      <c r="C385" s="82"/>
      <c r="D385" s="82"/>
      <c r="E385" s="82"/>
      <c r="F385" s="82"/>
      <c r="G385" s="82"/>
      <c r="H385" s="82"/>
      <c r="I385" s="82"/>
      <c r="J385" s="82"/>
      <c r="K385" s="82"/>
      <c r="L385" s="82"/>
      <c r="M385" s="82"/>
      <c r="N385" s="82"/>
      <c r="O385" s="82"/>
      <c r="P385" s="82"/>
      <c r="Q385" s="82"/>
      <c r="R385" s="82"/>
      <c r="S385" s="82"/>
      <c r="T385" s="82"/>
      <c r="U385" s="82"/>
      <c r="V385" s="82"/>
      <c r="W385" s="82"/>
      <c r="X385" s="82"/>
      <c r="Y385" s="82"/>
      <c r="Z385" s="82"/>
      <c r="AA385" s="82"/>
      <c r="AB385" s="82"/>
      <c r="AC385" s="82"/>
      <c r="AD385" s="82"/>
      <c r="AE385" s="82"/>
      <c r="AF385" s="82"/>
      <c r="AG385" s="82"/>
      <c r="AH385" s="82"/>
      <c r="AI385" s="82"/>
      <c r="AJ385" s="82"/>
      <c r="AK385" s="82"/>
      <c r="AL385" s="82"/>
      <c r="AM385" s="82"/>
      <c r="AN385" s="82"/>
      <c r="AO385" s="82"/>
      <c r="AP385" s="82"/>
      <c r="AQ385" s="82"/>
      <c r="AR385" s="82"/>
      <c r="AS385" s="82"/>
      <c r="AT385" s="82"/>
      <c r="AU385" s="82"/>
      <c r="AV385" s="82"/>
      <c r="AW385" s="82"/>
      <c r="AX385" s="82"/>
      <c r="AY385" s="82"/>
      <c r="AZ385" s="82"/>
      <c r="BA385" s="82"/>
      <c r="BB385" s="82"/>
      <c r="BC385" s="82"/>
      <c r="BD385" s="82"/>
      <c r="BE385" s="82"/>
      <c r="BF385" s="82"/>
      <c r="BG385" s="82"/>
      <c r="BH385" s="82"/>
      <c r="BI385" s="82"/>
      <c r="BJ385" s="82"/>
      <c r="BK385" s="82"/>
      <c r="BL385" s="82"/>
      <c r="BM385" s="82"/>
      <c r="BN385" s="82"/>
      <c r="BO385" s="82"/>
      <c r="BP385" s="82"/>
      <c r="BQ385" s="82"/>
      <c r="BR385" s="82"/>
      <c r="BS385" s="82"/>
      <c r="BT385" s="82"/>
      <c r="BU385" s="82"/>
      <c r="BV385" s="82"/>
      <c r="BW385" s="82"/>
      <c r="BX385" s="82"/>
      <c r="BY385" s="82"/>
    </row>
    <row r="386" spans="1:77" x14ac:dyDescent="0.2">
      <c r="A386" s="82"/>
      <c r="B386" s="82"/>
      <c r="C386" s="82"/>
      <c r="D386" s="82"/>
      <c r="E386" s="82"/>
      <c r="F386" s="82"/>
      <c r="G386" s="82"/>
      <c r="H386" s="82"/>
      <c r="I386" s="82"/>
      <c r="J386" s="82"/>
      <c r="K386" s="82"/>
      <c r="L386" s="82"/>
      <c r="M386" s="82"/>
      <c r="N386" s="82"/>
      <c r="O386" s="82"/>
      <c r="P386" s="82"/>
      <c r="Q386" s="82"/>
      <c r="R386" s="82"/>
      <c r="S386" s="82"/>
      <c r="T386" s="82"/>
      <c r="U386" s="82"/>
      <c r="V386" s="82"/>
      <c r="W386" s="82"/>
      <c r="X386" s="82"/>
      <c r="Y386" s="82"/>
      <c r="Z386" s="82"/>
      <c r="AA386" s="82"/>
      <c r="AB386" s="82"/>
      <c r="AC386" s="82"/>
      <c r="AD386" s="82"/>
      <c r="AE386" s="82"/>
      <c r="AF386" s="82"/>
      <c r="AG386" s="82"/>
      <c r="AH386" s="82"/>
      <c r="AI386" s="82"/>
      <c r="AJ386" s="82"/>
      <c r="AK386" s="82"/>
      <c r="AL386" s="82"/>
      <c r="AM386" s="82"/>
      <c r="AN386" s="82"/>
      <c r="AO386" s="82"/>
      <c r="AP386" s="82"/>
      <c r="AQ386" s="82"/>
      <c r="AR386" s="82"/>
      <c r="AS386" s="82"/>
      <c r="AT386" s="82"/>
      <c r="AU386" s="82"/>
      <c r="AV386" s="82"/>
      <c r="AW386" s="82"/>
      <c r="AX386" s="82"/>
      <c r="AY386" s="82"/>
      <c r="AZ386" s="82"/>
      <c r="BA386" s="82"/>
      <c r="BB386" s="82"/>
      <c r="BC386" s="82"/>
      <c r="BD386" s="82"/>
      <c r="BE386" s="82"/>
      <c r="BF386" s="82"/>
      <c r="BG386" s="82"/>
      <c r="BH386" s="82"/>
      <c r="BI386" s="82"/>
      <c r="BJ386" s="82"/>
      <c r="BK386" s="82"/>
      <c r="BL386" s="82"/>
      <c r="BM386" s="82"/>
      <c r="BN386" s="82"/>
      <c r="BO386" s="82"/>
      <c r="BP386" s="82"/>
      <c r="BQ386" s="82"/>
      <c r="BR386" s="82"/>
      <c r="BS386" s="82"/>
      <c r="BT386" s="82"/>
      <c r="BU386" s="82"/>
      <c r="BV386" s="82"/>
      <c r="BW386" s="82"/>
      <c r="BX386" s="82"/>
      <c r="BY386" s="82"/>
    </row>
    <row r="387" spans="1:77" x14ac:dyDescent="0.2">
      <c r="A387" s="82"/>
      <c r="B387" s="82"/>
      <c r="C387" s="82"/>
      <c r="D387" s="82"/>
      <c r="E387" s="82"/>
      <c r="F387" s="82"/>
      <c r="G387" s="82"/>
      <c r="H387" s="82"/>
      <c r="I387" s="82"/>
      <c r="J387" s="82"/>
      <c r="K387" s="82"/>
      <c r="L387" s="82"/>
      <c r="M387" s="82"/>
      <c r="N387" s="82"/>
      <c r="O387" s="82"/>
      <c r="P387" s="82"/>
      <c r="Q387" s="82"/>
      <c r="R387" s="82"/>
      <c r="S387" s="82"/>
      <c r="T387" s="82"/>
      <c r="U387" s="82"/>
      <c r="V387" s="82"/>
      <c r="W387" s="82"/>
      <c r="X387" s="82"/>
      <c r="Y387" s="82"/>
      <c r="Z387" s="82"/>
      <c r="AA387" s="82"/>
      <c r="AB387" s="82"/>
      <c r="AC387" s="82"/>
      <c r="AD387" s="82"/>
      <c r="AE387" s="82"/>
      <c r="AF387" s="82"/>
      <c r="AG387" s="82"/>
      <c r="AH387" s="82"/>
      <c r="AI387" s="82"/>
      <c r="AJ387" s="82"/>
      <c r="AK387" s="82"/>
      <c r="AL387" s="82"/>
      <c r="AM387" s="82"/>
      <c r="AN387" s="82"/>
      <c r="AO387" s="82"/>
      <c r="AP387" s="82"/>
      <c r="AQ387" s="82"/>
      <c r="AR387" s="82"/>
      <c r="AS387" s="82"/>
      <c r="AT387" s="82"/>
      <c r="AU387" s="82"/>
      <c r="AV387" s="82"/>
      <c r="AW387" s="82"/>
      <c r="AX387" s="82"/>
      <c r="AY387" s="82"/>
      <c r="AZ387" s="82"/>
      <c r="BA387" s="82"/>
      <c r="BB387" s="82"/>
      <c r="BC387" s="82"/>
      <c r="BD387" s="82"/>
      <c r="BE387" s="82"/>
      <c r="BF387" s="82"/>
      <c r="BG387" s="82"/>
      <c r="BH387" s="82"/>
      <c r="BI387" s="82"/>
      <c r="BJ387" s="82"/>
      <c r="BK387" s="82"/>
      <c r="BL387" s="82"/>
      <c r="BM387" s="82"/>
      <c r="BN387" s="82"/>
      <c r="BO387" s="82"/>
      <c r="BP387" s="82"/>
      <c r="BQ387" s="82"/>
      <c r="BR387" s="82"/>
      <c r="BS387" s="82"/>
      <c r="BT387" s="82"/>
      <c r="BU387" s="82"/>
      <c r="BV387" s="82"/>
      <c r="BW387" s="82"/>
      <c r="BX387" s="82"/>
      <c r="BY387" s="82"/>
    </row>
    <row r="388" spans="1:77" x14ac:dyDescent="0.2">
      <c r="A388" s="82"/>
      <c r="B388" s="82"/>
      <c r="C388" s="82"/>
      <c r="D388" s="82"/>
      <c r="E388" s="82"/>
      <c r="F388" s="82"/>
      <c r="G388" s="82"/>
      <c r="H388" s="82"/>
      <c r="I388" s="82"/>
      <c r="J388" s="82"/>
      <c r="K388" s="82"/>
      <c r="L388" s="82"/>
      <c r="M388" s="82"/>
      <c r="N388" s="82"/>
      <c r="O388" s="82"/>
      <c r="P388" s="82"/>
      <c r="Q388" s="82"/>
      <c r="R388" s="82"/>
      <c r="S388" s="82"/>
      <c r="T388" s="82"/>
      <c r="U388" s="82"/>
      <c r="V388" s="82"/>
      <c r="W388" s="82"/>
      <c r="X388" s="82"/>
      <c r="Y388" s="82"/>
      <c r="Z388" s="82"/>
      <c r="AA388" s="82"/>
      <c r="AB388" s="82"/>
      <c r="AC388" s="82"/>
      <c r="AD388" s="82"/>
      <c r="AE388" s="82"/>
      <c r="AF388" s="82"/>
      <c r="AG388" s="82"/>
      <c r="AH388" s="82"/>
      <c r="AI388" s="82"/>
      <c r="AJ388" s="82"/>
      <c r="AK388" s="82"/>
      <c r="AL388" s="82"/>
      <c r="AM388" s="82"/>
      <c r="AN388" s="82"/>
      <c r="AO388" s="82"/>
      <c r="AP388" s="82"/>
      <c r="AQ388" s="82"/>
      <c r="AR388" s="82"/>
      <c r="AS388" s="82"/>
      <c r="AT388" s="82"/>
      <c r="AU388" s="82"/>
      <c r="AV388" s="82"/>
      <c r="AW388" s="82"/>
      <c r="AX388" s="82"/>
      <c r="AY388" s="82"/>
      <c r="AZ388" s="82"/>
      <c r="BA388" s="82"/>
      <c r="BB388" s="82"/>
      <c r="BC388" s="82"/>
      <c r="BD388" s="82"/>
      <c r="BE388" s="82"/>
      <c r="BF388" s="82"/>
      <c r="BG388" s="82"/>
      <c r="BH388" s="82"/>
      <c r="BI388" s="82"/>
      <c r="BJ388" s="82"/>
      <c r="BK388" s="82"/>
      <c r="BL388" s="82"/>
      <c r="BM388" s="82"/>
      <c r="BN388" s="82"/>
      <c r="BO388" s="82"/>
      <c r="BP388" s="82"/>
      <c r="BQ388" s="82"/>
      <c r="BR388" s="82"/>
      <c r="BS388" s="82"/>
      <c r="BT388" s="82"/>
      <c r="BU388" s="82"/>
      <c r="BV388" s="82"/>
      <c r="BW388" s="82"/>
      <c r="BX388" s="82"/>
      <c r="BY388" s="82"/>
    </row>
    <row r="389" spans="1:77" x14ac:dyDescent="0.2">
      <c r="A389" s="82"/>
      <c r="B389" s="82"/>
      <c r="C389" s="82"/>
      <c r="D389" s="82"/>
      <c r="E389" s="82"/>
      <c r="F389" s="82"/>
      <c r="G389" s="82"/>
      <c r="H389" s="82"/>
      <c r="I389" s="82"/>
      <c r="J389" s="82"/>
      <c r="K389" s="82"/>
      <c r="L389" s="82"/>
      <c r="M389" s="82"/>
      <c r="N389" s="82"/>
      <c r="O389" s="82"/>
      <c r="P389" s="82"/>
      <c r="Q389" s="82"/>
      <c r="R389" s="82"/>
      <c r="S389" s="82"/>
      <c r="T389" s="82"/>
      <c r="U389" s="82"/>
      <c r="V389" s="82"/>
      <c r="W389" s="82"/>
      <c r="X389" s="82"/>
      <c r="Y389" s="82"/>
      <c r="Z389" s="82"/>
      <c r="AA389" s="82"/>
      <c r="AB389" s="82"/>
      <c r="AC389" s="82"/>
      <c r="AD389" s="82"/>
      <c r="AE389" s="82"/>
      <c r="AF389" s="82"/>
      <c r="AG389" s="82"/>
      <c r="AH389" s="82"/>
      <c r="AI389" s="82"/>
      <c r="AJ389" s="82"/>
      <c r="AK389" s="82"/>
      <c r="AL389" s="82"/>
      <c r="AM389" s="82"/>
      <c r="AN389" s="82"/>
      <c r="AO389" s="82"/>
      <c r="AP389" s="82"/>
      <c r="AQ389" s="82"/>
      <c r="AR389" s="82"/>
      <c r="AS389" s="82"/>
      <c r="AT389" s="82"/>
      <c r="AU389" s="82"/>
      <c r="AV389" s="82"/>
      <c r="AW389" s="82"/>
      <c r="AX389" s="82"/>
      <c r="AY389" s="82"/>
      <c r="AZ389" s="82"/>
      <c r="BA389" s="82"/>
      <c r="BB389" s="82"/>
      <c r="BC389" s="82"/>
      <c r="BD389" s="82"/>
      <c r="BE389" s="82"/>
      <c r="BF389" s="82"/>
      <c r="BG389" s="82"/>
      <c r="BH389" s="82"/>
      <c r="BI389" s="82"/>
      <c r="BJ389" s="82"/>
      <c r="BK389" s="82"/>
      <c r="BL389" s="82"/>
      <c r="BM389" s="82"/>
      <c r="BN389" s="82"/>
      <c r="BO389" s="82"/>
      <c r="BP389" s="82"/>
      <c r="BQ389" s="82"/>
      <c r="BR389" s="82"/>
      <c r="BS389" s="82"/>
      <c r="BT389" s="82"/>
      <c r="BU389" s="82"/>
      <c r="BV389" s="82"/>
      <c r="BW389" s="82"/>
      <c r="BX389" s="82"/>
      <c r="BY389" s="82"/>
    </row>
    <row r="390" spans="1:77" x14ac:dyDescent="0.2">
      <c r="A390" s="82"/>
      <c r="B390" s="82"/>
      <c r="C390" s="82"/>
      <c r="D390" s="82"/>
      <c r="E390" s="82"/>
      <c r="F390" s="82"/>
      <c r="G390" s="82"/>
      <c r="H390" s="82"/>
      <c r="I390" s="82"/>
      <c r="J390" s="82"/>
      <c r="K390" s="82"/>
      <c r="L390" s="82"/>
      <c r="M390" s="82"/>
      <c r="N390" s="82"/>
      <c r="O390" s="82"/>
      <c r="P390" s="82"/>
      <c r="Q390" s="82"/>
      <c r="R390" s="82"/>
      <c r="S390" s="82"/>
      <c r="T390" s="82"/>
      <c r="U390" s="82"/>
      <c r="V390" s="82"/>
      <c r="W390" s="82"/>
      <c r="X390" s="82"/>
      <c r="Y390" s="82"/>
      <c r="Z390" s="82"/>
      <c r="AA390" s="82"/>
      <c r="AB390" s="82"/>
      <c r="AC390" s="82"/>
      <c r="AD390" s="82"/>
      <c r="AE390" s="82"/>
      <c r="AF390" s="82"/>
      <c r="AG390" s="82"/>
      <c r="AH390" s="82"/>
      <c r="AI390" s="82"/>
      <c r="AJ390" s="82"/>
      <c r="AK390" s="82"/>
      <c r="AL390" s="82"/>
      <c r="AM390" s="82"/>
      <c r="AN390" s="82"/>
      <c r="AO390" s="82"/>
      <c r="AP390" s="82"/>
      <c r="AQ390" s="82"/>
      <c r="AR390" s="82"/>
      <c r="AS390" s="82"/>
      <c r="AT390" s="82"/>
      <c r="AU390" s="82"/>
      <c r="AV390" s="82"/>
      <c r="AW390" s="82"/>
      <c r="AX390" s="82"/>
      <c r="AY390" s="82"/>
      <c r="AZ390" s="82"/>
      <c r="BA390" s="82"/>
      <c r="BB390" s="82"/>
      <c r="BC390" s="82"/>
      <c r="BD390" s="82"/>
      <c r="BE390" s="82"/>
      <c r="BF390" s="82"/>
      <c r="BG390" s="82"/>
      <c r="BH390" s="82"/>
      <c r="BI390" s="82"/>
      <c r="BJ390" s="82"/>
      <c r="BK390" s="82"/>
      <c r="BL390" s="82"/>
      <c r="BM390" s="82"/>
      <c r="BN390" s="82"/>
      <c r="BO390" s="82"/>
      <c r="BP390" s="82"/>
      <c r="BQ390" s="82"/>
      <c r="BR390" s="82"/>
      <c r="BS390" s="82"/>
      <c r="BT390" s="82"/>
      <c r="BU390" s="82"/>
      <c r="BV390" s="82"/>
      <c r="BW390" s="82"/>
      <c r="BX390" s="82"/>
      <c r="BY390" s="82"/>
    </row>
    <row r="391" spans="1:77" x14ac:dyDescent="0.2">
      <c r="A391" s="82"/>
      <c r="B391" s="82"/>
      <c r="C391" s="82"/>
      <c r="D391" s="82"/>
      <c r="E391" s="82"/>
      <c r="F391" s="82"/>
      <c r="G391" s="82"/>
      <c r="H391" s="82"/>
      <c r="I391" s="82"/>
      <c r="J391" s="82"/>
      <c r="K391" s="82"/>
      <c r="L391" s="82"/>
      <c r="M391" s="82"/>
      <c r="N391" s="82"/>
      <c r="O391" s="82"/>
      <c r="P391" s="82"/>
      <c r="Q391" s="82"/>
      <c r="R391" s="82"/>
      <c r="S391" s="82"/>
      <c r="T391" s="82"/>
      <c r="U391" s="82"/>
      <c r="V391" s="82"/>
      <c r="W391" s="82"/>
      <c r="X391" s="82"/>
      <c r="Y391" s="82"/>
      <c r="Z391" s="82"/>
      <c r="AA391" s="82"/>
      <c r="AB391" s="82"/>
      <c r="AC391" s="82"/>
      <c r="AD391" s="82"/>
      <c r="AE391" s="82"/>
      <c r="AF391" s="82"/>
      <c r="AG391" s="82"/>
      <c r="AH391" s="82"/>
      <c r="AI391" s="82"/>
      <c r="AJ391" s="82"/>
      <c r="AK391" s="82"/>
      <c r="AL391" s="82"/>
      <c r="AM391" s="82"/>
      <c r="AN391" s="82"/>
      <c r="AO391" s="82"/>
      <c r="AP391" s="82"/>
      <c r="AQ391" s="82"/>
      <c r="AR391" s="82"/>
      <c r="AS391" s="82"/>
      <c r="AT391" s="82"/>
      <c r="AU391" s="82"/>
      <c r="AV391" s="82"/>
      <c r="AW391" s="82"/>
      <c r="AX391" s="82"/>
      <c r="AY391" s="82"/>
      <c r="AZ391" s="82"/>
      <c r="BA391" s="82"/>
      <c r="BB391" s="82"/>
      <c r="BC391" s="82"/>
      <c r="BD391" s="82"/>
      <c r="BE391" s="82"/>
      <c r="BF391" s="82"/>
      <c r="BG391" s="82"/>
      <c r="BH391" s="82"/>
      <c r="BI391" s="82"/>
      <c r="BJ391" s="82"/>
      <c r="BK391" s="82"/>
      <c r="BL391" s="82"/>
      <c r="BM391" s="82"/>
      <c r="BN391" s="82"/>
      <c r="BO391" s="82"/>
      <c r="BP391" s="82"/>
      <c r="BQ391" s="82"/>
      <c r="BR391" s="82"/>
      <c r="BS391" s="82"/>
      <c r="BT391" s="82"/>
      <c r="BU391" s="82"/>
      <c r="BV391" s="82"/>
      <c r="BW391" s="82"/>
      <c r="BX391" s="82"/>
      <c r="BY391" s="82"/>
    </row>
    <row r="392" spans="1:77" x14ac:dyDescent="0.2">
      <c r="A392" s="82"/>
      <c r="B392" s="82"/>
      <c r="C392" s="82"/>
      <c r="D392" s="82"/>
      <c r="E392" s="82"/>
      <c r="F392" s="82"/>
      <c r="G392" s="82"/>
      <c r="H392" s="82"/>
      <c r="I392" s="82"/>
      <c r="J392" s="82"/>
      <c r="K392" s="82"/>
      <c r="L392" s="82"/>
      <c r="M392" s="82"/>
      <c r="N392" s="82"/>
      <c r="O392" s="82"/>
      <c r="P392" s="82"/>
      <c r="Q392" s="82"/>
      <c r="R392" s="82"/>
      <c r="S392" s="82"/>
      <c r="T392" s="82"/>
      <c r="U392" s="82"/>
      <c r="V392" s="82"/>
      <c r="W392" s="82"/>
      <c r="X392" s="82"/>
      <c r="Y392" s="82"/>
      <c r="Z392" s="82"/>
      <c r="AA392" s="82"/>
      <c r="AB392" s="82"/>
      <c r="AC392" s="82"/>
      <c r="AD392" s="82"/>
      <c r="AE392" s="82"/>
      <c r="AF392" s="82"/>
      <c r="AG392" s="82"/>
      <c r="AH392" s="82"/>
      <c r="AI392" s="82"/>
      <c r="AJ392" s="82"/>
      <c r="AK392" s="82"/>
      <c r="AL392" s="82"/>
      <c r="AM392" s="82"/>
      <c r="AN392" s="82"/>
      <c r="AO392" s="82"/>
      <c r="AP392" s="82"/>
      <c r="AQ392" s="82"/>
      <c r="AR392" s="82"/>
      <c r="AS392" s="82"/>
      <c r="AT392" s="82"/>
      <c r="AU392" s="82"/>
      <c r="AV392" s="82"/>
      <c r="AW392" s="82"/>
      <c r="AX392" s="82"/>
      <c r="AY392" s="82"/>
      <c r="AZ392" s="82"/>
      <c r="BA392" s="82"/>
      <c r="BB392" s="82"/>
      <c r="BC392" s="82"/>
      <c r="BD392" s="82"/>
      <c r="BE392" s="82"/>
      <c r="BF392" s="82"/>
      <c r="BG392" s="82"/>
      <c r="BH392" s="82"/>
      <c r="BI392" s="82"/>
      <c r="BJ392" s="82"/>
      <c r="BK392" s="82"/>
      <c r="BL392" s="82"/>
      <c r="BM392" s="82"/>
      <c r="BN392" s="82"/>
      <c r="BO392" s="82"/>
      <c r="BP392" s="82"/>
      <c r="BQ392" s="82"/>
      <c r="BR392" s="82"/>
      <c r="BS392" s="82"/>
      <c r="BT392" s="82"/>
      <c r="BU392" s="82"/>
      <c r="BV392" s="82"/>
      <c r="BW392" s="82"/>
      <c r="BX392" s="82"/>
      <c r="BY392" s="82"/>
    </row>
    <row r="393" spans="1:77" x14ac:dyDescent="0.2">
      <c r="A393" s="82"/>
      <c r="B393" s="82"/>
      <c r="C393" s="82"/>
      <c r="D393" s="82"/>
      <c r="E393" s="82"/>
      <c r="F393" s="82"/>
      <c r="G393" s="82"/>
      <c r="H393" s="82"/>
      <c r="I393" s="82"/>
      <c r="J393" s="82"/>
      <c r="K393" s="82"/>
      <c r="L393" s="82"/>
      <c r="M393" s="82"/>
      <c r="N393" s="82"/>
      <c r="O393" s="82"/>
      <c r="P393" s="82"/>
      <c r="Q393" s="82"/>
      <c r="R393" s="82"/>
      <c r="S393" s="82"/>
      <c r="T393" s="82"/>
      <c r="U393" s="82"/>
      <c r="V393" s="82"/>
      <c r="W393" s="82"/>
      <c r="X393" s="82"/>
      <c r="Y393" s="82"/>
      <c r="Z393" s="82"/>
      <c r="AA393" s="82"/>
      <c r="AB393" s="82"/>
      <c r="AC393" s="82"/>
      <c r="AD393" s="82"/>
      <c r="AE393" s="82"/>
      <c r="AF393" s="82"/>
      <c r="AG393" s="82"/>
      <c r="AH393" s="82"/>
      <c r="AI393" s="82"/>
      <c r="AJ393" s="82"/>
      <c r="AK393" s="82"/>
      <c r="AL393" s="82"/>
      <c r="AM393" s="82"/>
      <c r="AN393" s="82"/>
      <c r="AO393" s="82"/>
      <c r="AP393" s="82"/>
      <c r="AQ393" s="82"/>
      <c r="AR393" s="82"/>
      <c r="AS393" s="82"/>
      <c r="AT393" s="82"/>
      <c r="AU393" s="82"/>
      <c r="AV393" s="82"/>
      <c r="AW393" s="82"/>
      <c r="AX393" s="82"/>
      <c r="AY393" s="82"/>
      <c r="AZ393" s="82"/>
      <c r="BA393" s="82"/>
      <c r="BB393" s="82"/>
      <c r="BC393" s="82"/>
      <c r="BD393" s="82"/>
      <c r="BE393" s="82"/>
      <c r="BF393" s="82"/>
      <c r="BG393" s="82"/>
      <c r="BH393" s="82"/>
      <c r="BI393" s="82"/>
      <c r="BJ393" s="82"/>
      <c r="BK393" s="82"/>
      <c r="BL393" s="82"/>
      <c r="BM393" s="82"/>
      <c r="BN393" s="82"/>
      <c r="BO393" s="82"/>
      <c r="BP393" s="82"/>
      <c r="BQ393" s="82"/>
      <c r="BR393" s="82"/>
      <c r="BS393" s="82"/>
      <c r="BT393" s="82"/>
      <c r="BU393" s="82"/>
      <c r="BV393" s="82"/>
      <c r="BW393" s="82"/>
      <c r="BX393" s="82"/>
      <c r="BY393" s="82"/>
    </row>
    <row r="394" spans="1:77" x14ac:dyDescent="0.2">
      <c r="A394" s="82"/>
      <c r="B394" s="82"/>
      <c r="C394" s="82"/>
      <c r="D394" s="82"/>
      <c r="E394" s="82"/>
      <c r="F394" s="82"/>
      <c r="G394" s="82"/>
      <c r="H394" s="82"/>
      <c r="I394" s="82"/>
      <c r="J394" s="82"/>
      <c r="K394" s="82"/>
      <c r="L394" s="82"/>
      <c r="M394" s="82"/>
      <c r="N394" s="82"/>
      <c r="O394" s="82"/>
      <c r="P394" s="82"/>
      <c r="Q394" s="82"/>
      <c r="R394" s="82"/>
      <c r="S394" s="82"/>
      <c r="T394" s="82"/>
      <c r="U394" s="82"/>
      <c r="V394" s="82"/>
      <c r="W394" s="82"/>
      <c r="X394" s="82"/>
      <c r="Y394" s="82"/>
      <c r="Z394" s="82"/>
      <c r="AA394" s="82"/>
      <c r="AB394" s="82"/>
      <c r="AC394" s="82"/>
      <c r="AD394" s="82"/>
      <c r="AE394" s="82"/>
      <c r="AF394" s="82"/>
      <c r="AG394" s="82"/>
      <c r="AH394" s="82"/>
      <c r="AI394" s="82"/>
      <c r="AJ394" s="82"/>
      <c r="AK394" s="82"/>
      <c r="AL394" s="82"/>
      <c r="AM394" s="82"/>
      <c r="AN394" s="82"/>
      <c r="AO394" s="82"/>
      <c r="AP394" s="82"/>
      <c r="AQ394" s="82"/>
      <c r="AR394" s="82"/>
      <c r="AS394" s="82"/>
      <c r="AT394" s="82"/>
      <c r="AU394" s="82"/>
      <c r="AV394" s="82"/>
      <c r="AW394" s="82"/>
      <c r="AX394" s="82"/>
      <c r="AY394" s="82"/>
      <c r="AZ394" s="82"/>
      <c r="BA394" s="82"/>
      <c r="BB394" s="82"/>
      <c r="BC394" s="82"/>
      <c r="BD394" s="82"/>
      <c r="BE394" s="82"/>
      <c r="BF394" s="82"/>
      <c r="BG394" s="82"/>
      <c r="BH394" s="82"/>
      <c r="BI394" s="82"/>
      <c r="BJ394" s="82"/>
      <c r="BK394" s="82"/>
      <c r="BL394" s="82"/>
      <c r="BM394" s="82"/>
      <c r="BN394" s="82"/>
      <c r="BO394" s="82"/>
      <c r="BP394" s="82"/>
      <c r="BQ394" s="82"/>
      <c r="BR394" s="82"/>
      <c r="BS394" s="82"/>
      <c r="BT394" s="82"/>
      <c r="BU394" s="82"/>
      <c r="BV394" s="82"/>
      <c r="BW394" s="82"/>
      <c r="BX394" s="82"/>
      <c r="BY394" s="82"/>
    </row>
    <row r="395" spans="1:77" x14ac:dyDescent="0.2">
      <c r="A395" s="82"/>
      <c r="B395" s="82"/>
      <c r="C395" s="82"/>
      <c r="D395" s="82"/>
      <c r="E395" s="82"/>
      <c r="F395" s="82"/>
      <c r="G395" s="82"/>
      <c r="H395" s="82"/>
      <c r="I395" s="82"/>
      <c r="J395" s="82"/>
      <c r="K395" s="82"/>
      <c r="L395" s="82"/>
      <c r="M395" s="82"/>
      <c r="N395" s="82"/>
      <c r="O395" s="82"/>
      <c r="P395" s="82"/>
      <c r="Q395" s="82"/>
      <c r="R395" s="82"/>
      <c r="S395" s="82"/>
      <c r="T395" s="82"/>
      <c r="U395" s="82"/>
      <c r="V395" s="82"/>
      <c r="W395" s="82"/>
      <c r="X395" s="82"/>
      <c r="Y395" s="82"/>
      <c r="Z395" s="82"/>
      <c r="AA395" s="82"/>
      <c r="AB395" s="82"/>
      <c r="AC395" s="82"/>
      <c r="AD395" s="82"/>
      <c r="AE395" s="82"/>
      <c r="AF395" s="82"/>
      <c r="AG395" s="82"/>
      <c r="AH395" s="82"/>
      <c r="AI395" s="82"/>
      <c r="AJ395" s="82"/>
      <c r="AK395" s="82"/>
      <c r="AL395" s="82"/>
      <c r="AM395" s="82"/>
      <c r="AN395" s="82"/>
      <c r="AO395" s="82"/>
      <c r="AP395" s="82"/>
      <c r="AQ395" s="82"/>
      <c r="AR395" s="82"/>
      <c r="AS395" s="82"/>
      <c r="AT395" s="82"/>
      <c r="AU395" s="82"/>
      <c r="AV395" s="82"/>
      <c r="AW395" s="82"/>
      <c r="AX395" s="82"/>
      <c r="AY395" s="82"/>
      <c r="AZ395" s="82"/>
      <c r="BA395" s="82"/>
      <c r="BB395" s="82"/>
      <c r="BC395" s="82"/>
      <c r="BD395" s="82"/>
      <c r="BE395" s="82"/>
      <c r="BF395" s="82"/>
      <c r="BG395" s="82"/>
      <c r="BH395" s="82"/>
      <c r="BI395" s="82"/>
      <c r="BJ395" s="82"/>
      <c r="BK395" s="82"/>
      <c r="BL395" s="82"/>
      <c r="BM395" s="82"/>
      <c r="BN395" s="82"/>
      <c r="BO395" s="82"/>
      <c r="BP395" s="82"/>
      <c r="BQ395" s="82"/>
      <c r="BR395" s="82"/>
      <c r="BS395" s="82"/>
      <c r="BT395" s="82"/>
      <c r="BU395" s="82"/>
      <c r="BV395" s="82"/>
      <c r="BW395" s="82"/>
      <c r="BX395" s="82"/>
      <c r="BY395" s="82"/>
    </row>
    <row r="396" spans="1:77" x14ac:dyDescent="0.2">
      <c r="A396" s="82"/>
      <c r="B396" s="82"/>
      <c r="C396" s="82"/>
      <c r="D396" s="82"/>
      <c r="E396" s="82"/>
      <c r="F396" s="82"/>
      <c r="G396" s="82"/>
      <c r="H396" s="82"/>
      <c r="I396" s="82"/>
      <c r="J396" s="82"/>
      <c r="K396" s="82"/>
      <c r="L396" s="82"/>
      <c r="M396" s="82"/>
      <c r="N396" s="82"/>
      <c r="O396" s="82"/>
      <c r="P396" s="82"/>
      <c r="Q396" s="82"/>
      <c r="R396" s="82"/>
      <c r="S396" s="82"/>
      <c r="T396" s="82"/>
      <c r="U396" s="82"/>
      <c r="V396" s="82"/>
      <c r="W396" s="82"/>
      <c r="X396" s="82"/>
      <c r="Y396" s="82"/>
      <c r="Z396" s="82"/>
      <c r="AA396" s="82"/>
      <c r="AB396" s="82"/>
      <c r="AC396" s="82"/>
      <c r="AD396" s="82"/>
      <c r="AE396" s="82"/>
      <c r="AF396" s="82"/>
      <c r="AG396" s="82"/>
      <c r="AH396" s="82"/>
      <c r="AI396" s="82"/>
      <c r="AJ396" s="82"/>
      <c r="AK396" s="82"/>
      <c r="AL396" s="82"/>
      <c r="AM396" s="82"/>
      <c r="AN396" s="82"/>
      <c r="AO396" s="82"/>
      <c r="AP396" s="82"/>
      <c r="AQ396" s="82"/>
      <c r="AR396" s="82"/>
      <c r="AS396" s="82"/>
      <c r="AT396" s="82"/>
      <c r="AU396" s="82"/>
      <c r="AV396" s="82"/>
      <c r="AW396" s="82"/>
      <c r="AX396" s="82"/>
      <c r="AY396" s="82"/>
      <c r="AZ396" s="82"/>
      <c r="BA396" s="82"/>
      <c r="BB396" s="82"/>
      <c r="BC396" s="82"/>
      <c r="BD396" s="82"/>
      <c r="BE396" s="82"/>
      <c r="BF396" s="82"/>
      <c r="BG396" s="82"/>
      <c r="BH396" s="82"/>
      <c r="BI396" s="82"/>
      <c r="BJ396" s="82"/>
      <c r="BK396" s="82"/>
      <c r="BL396" s="82"/>
      <c r="BM396" s="82"/>
      <c r="BN396" s="82"/>
      <c r="BO396" s="82"/>
      <c r="BP396" s="82"/>
      <c r="BQ396" s="82"/>
      <c r="BR396" s="82"/>
      <c r="BS396" s="82"/>
      <c r="BT396" s="82"/>
      <c r="BU396" s="82"/>
      <c r="BV396" s="82"/>
      <c r="BW396" s="82"/>
      <c r="BX396" s="82"/>
      <c r="BY396" s="82"/>
    </row>
    <row r="397" spans="1:77" x14ac:dyDescent="0.2">
      <c r="A397" s="82"/>
      <c r="B397" s="82"/>
      <c r="C397" s="82"/>
      <c r="D397" s="82"/>
      <c r="E397" s="82"/>
      <c r="F397" s="82"/>
      <c r="G397" s="82"/>
      <c r="H397" s="82"/>
      <c r="I397" s="82"/>
      <c r="J397" s="82"/>
      <c r="K397" s="82"/>
      <c r="L397" s="82"/>
      <c r="M397" s="82"/>
      <c r="N397" s="82"/>
      <c r="O397" s="82"/>
      <c r="P397" s="82"/>
      <c r="Q397" s="82"/>
      <c r="R397" s="82"/>
      <c r="S397" s="82"/>
      <c r="T397" s="82"/>
      <c r="U397" s="82"/>
      <c r="V397" s="82"/>
      <c r="W397" s="82"/>
      <c r="X397" s="82"/>
      <c r="Y397" s="82"/>
      <c r="Z397" s="82"/>
      <c r="AA397" s="82"/>
      <c r="AB397" s="82"/>
      <c r="AC397" s="82"/>
      <c r="AD397" s="82"/>
      <c r="AE397" s="82"/>
      <c r="AF397" s="82"/>
      <c r="AG397" s="82"/>
      <c r="AH397" s="82"/>
      <c r="AI397" s="82"/>
      <c r="AJ397" s="82"/>
      <c r="AK397" s="82"/>
      <c r="AL397" s="82"/>
      <c r="AM397" s="82"/>
      <c r="AN397" s="82"/>
      <c r="AO397" s="82"/>
      <c r="AP397" s="82"/>
      <c r="AQ397" s="82"/>
      <c r="AR397" s="82"/>
      <c r="AS397" s="82"/>
      <c r="AT397" s="82"/>
      <c r="AU397" s="82"/>
      <c r="AV397" s="82"/>
      <c r="AW397" s="82"/>
      <c r="AX397" s="82"/>
      <c r="AY397" s="82"/>
      <c r="AZ397" s="82"/>
      <c r="BA397" s="82"/>
      <c r="BB397" s="82"/>
      <c r="BC397" s="82"/>
      <c r="BD397" s="82"/>
      <c r="BE397" s="82"/>
      <c r="BF397" s="82"/>
      <c r="BG397" s="82"/>
      <c r="BH397" s="82"/>
      <c r="BI397" s="82"/>
      <c r="BJ397" s="82"/>
      <c r="BK397" s="82"/>
      <c r="BL397" s="82"/>
      <c r="BM397" s="82"/>
      <c r="BN397" s="82"/>
      <c r="BO397" s="82"/>
      <c r="BP397" s="82"/>
      <c r="BQ397" s="82"/>
      <c r="BR397" s="82"/>
      <c r="BS397" s="82"/>
      <c r="BT397" s="82"/>
      <c r="BU397" s="82"/>
      <c r="BV397" s="82"/>
      <c r="BW397" s="82"/>
      <c r="BX397" s="82"/>
      <c r="BY397" s="82"/>
    </row>
    <row r="398" spans="1:77" x14ac:dyDescent="0.2">
      <c r="A398" s="82"/>
      <c r="B398" s="82"/>
      <c r="C398" s="82"/>
      <c r="D398" s="82"/>
      <c r="E398" s="82"/>
      <c r="F398" s="82"/>
      <c r="G398" s="82"/>
      <c r="H398" s="82"/>
      <c r="I398" s="82"/>
      <c r="J398" s="82"/>
      <c r="K398" s="82"/>
      <c r="L398" s="82"/>
      <c r="M398" s="82"/>
      <c r="N398" s="82"/>
      <c r="O398" s="82"/>
      <c r="P398" s="82"/>
      <c r="Q398" s="82"/>
      <c r="R398" s="82"/>
      <c r="S398" s="82"/>
      <c r="T398" s="82"/>
      <c r="U398" s="82"/>
      <c r="V398" s="82"/>
      <c r="W398" s="82"/>
      <c r="X398" s="82"/>
      <c r="Y398" s="82"/>
      <c r="Z398" s="82"/>
      <c r="AA398" s="82"/>
      <c r="AB398" s="82"/>
      <c r="AC398" s="82"/>
      <c r="AD398" s="82"/>
      <c r="AE398" s="82"/>
      <c r="AF398" s="82"/>
      <c r="AG398" s="82"/>
      <c r="AH398" s="82"/>
      <c r="AI398" s="82"/>
      <c r="AJ398" s="82"/>
      <c r="AK398" s="82"/>
      <c r="AL398" s="82"/>
      <c r="AM398" s="82"/>
      <c r="AN398" s="82"/>
      <c r="AO398" s="82"/>
      <c r="AP398" s="82"/>
      <c r="AQ398" s="82"/>
      <c r="AR398" s="82"/>
      <c r="AS398" s="82"/>
      <c r="AT398" s="82"/>
      <c r="AU398" s="82"/>
      <c r="AV398" s="82"/>
      <c r="AW398" s="82"/>
      <c r="AX398" s="82"/>
      <c r="AY398" s="82"/>
      <c r="AZ398" s="82"/>
      <c r="BA398" s="82"/>
      <c r="BB398" s="82"/>
      <c r="BC398" s="82"/>
      <c r="BD398" s="82"/>
      <c r="BE398" s="82"/>
      <c r="BF398" s="82"/>
      <c r="BG398" s="82"/>
      <c r="BH398" s="82"/>
      <c r="BI398" s="82"/>
      <c r="BJ398" s="82"/>
      <c r="BK398" s="82"/>
      <c r="BL398" s="82"/>
      <c r="BM398" s="82"/>
      <c r="BN398" s="82"/>
      <c r="BO398" s="82"/>
      <c r="BP398" s="82"/>
      <c r="BQ398" s="82"/>
      <c r="BR398" s="82"/>
      <c r="BS398" s="82"/>
      <c r="BT398" s="82"/>
      <c r="BU398" s="82"/>
      <c r="BV398" s="82"/>
      <c r="BW398" s="82"/>
      <c r="BX398" s="82"/>
      <c r="BY398" s="82"/>
    </row>
    <row r="399" spans="1:77" x14ac:dyDescent="0.2">
      <c r="A399" s="82"/>
      <c r="B399" s="82"/>
      <c r="C399" s="82"/>
      <c r="D399" s="82"/>
      <c r="E399" s="82"/>
      <c r="F399" s="82"/>
      <c r="G399" s="82"/>
      <c r="H399" s="82"/>
      <c r="I399" s="82"/>
      <c r="J399" s="82"/>
      <c r="K399" s="82"/>
      <c r="L399" s="82"/>
      <c r="M399" s="82"/>
      <c r="N399" s="82"/>
      <c r="O399" s="82"/>
      <c r="P399" s="82"/>
      <c r="Q399" s="82"/>
      <c r="R399" s="82"/>
      <c r="S399" s="82"/>
      <c r="T399" s="82"/>
      <c r="U399" s="82"/>
      <c r="V399" s="82"/>
      <c r="W399" s="82"/>
      <c r="X399" s="82"/>
      <c r="Y399" s="82"/>
      <c r="Z399" s="82"/>
      <c r="AA399" s="82"/>
      <c r="AB399" s="82"/>
      <c r="AC399" s="82"/>
      <c r="AD399" s="82"/>
      <c r="AE399" s="82"/>
      <c r="AF399" s="82"/>
      <c r="AG399" s="82"/>
      <c r="AH399" s="82"/>
      <c r="AI399" s="82"/>
      <c r="AJ399" s="82"/>
      <c r="AK399" s="82"/>
      <c r="AL399" s="82"/>
      <c r="AM399" s="82"/>
      <c r="AN399" s="82"/>
      <c r="AO399" s="82"/>
      <c r="AP399" s="82"/>
      <c r="AQ399" s="82"/>
      <c r="AR399" s="82"/>
      <c r="AS399" s="82"/>
      <c r="AT399" s="82"/>
      <c r="AU399" s="82"/>
      <c r="AV399" s="82"/>
      <c r="AW399" s="82"/>
      <c r="AX399" s="82"/>
      <c r="AY399" s="82"/>
      <c r="AZ399" s="82"/>
      <c r="BA399" s="82"/>
      <c r="BB399" s="82"/>
      <c r="BC399" s="82"/>
      <c r="BD399" s="82"/>
      <c r="BE399" s="82"/>
      <c r="BF399" s="82"/>
      <c r="BG399" s="82"/>
      <c r="BH399" s="82"/>
      <c r="BI399" s="82"/>
      <c r="BJ399" s="82"/>
      <c r="BK399" s="82"/>
      <c r="BL399" s="82"/>
      <c r="BM399" s="82"/>
      <c r="BN399" s="82"/>
      <c r="BO399" s="82"/>
      <c r="BP399" s="82"/>
      <c r="BQ399" s="82"/>
      <c r="BR399" s="82"/>
      <c r="BS399" s="82"/>
      <c r="BT399" s="82"/>
      <c r="BU399" s="82"/>
      <c r="BV399" s="82"/>
      <c r="BW399" s="82"/>
      <c r="BX399" s="82"/>
      <c r="BY399" s="82"/>
    </row>
    <row r="400" spans="1:77" x14ac:dyDescent="0.2">
      <c r="A400" s="82"/>
      <c r="B400" s="82"/>
      <c r="C400" s="82"/>
      <c r="D400" s="82"/>
      <c r="E400" s="82"/>
      <c r="F400" s="82"/>
      <c r="G400" s="82"/>
      <c r="H400" s="82"/>
      <c r="I400" s="82"/>
      <c r="J400" s="82"/>
      <c r="K400" s="82"/>
      <c r="L400" s="82"/>
      <c r="M400" s="82"/>
      <c r="N400" s="82"/>
      <c r="O400" s="82"/>
      <c r="P400" s="82"/>
      <c r="Q400" s="82"/>
      <c r="R400" s="82"/>
      <c r="S400" s="82"/>
      <c r="T400" s="82"/>
      <c r="U400" s="82"/>
      <c r="V400" s="82"/>
      <c r="W400" s="82"/>
      <c r="X400" s="82"/>
      <c r="Y400" s="82"/>
      <c r="Z400" s="82"/>
      <c r="AA400" s="82"/>
      <c r="AB400" s="82"/>
      <c r="AC400" s="82"/>
      <c r="AD400" s="82"/>
      <c r="AE400" s="82"/>
      <c r="AF400" s="82"/>
      <c r="AG400" s="82"/>
      <c r="AH400" s="82"/>
      <c r="AI400" s="82"/>
      <c r="AJ400" s="82"/>
      <c r="AK400" s="82"/>
      <c r="AL400" s="82"/>
      <c r="AM400" s="82"/>
      <c r="AN400" s="82"/>
      <c r="AO400" s="82"/>
      <c r="AP400" s="82"/>
      <c r="AQ400" s="82"/>
      <c r="AR400" s="82"/>
      <c r="AS400" s="82"/>
      <c r="AT400" s="82"/>
      <c r="AU400" s="82"/>
      <c r="AV400" s="82"/>
      <c r="AW400" s="82"/>
      <c r="AX400" s="82"/>
      <c r="AY400" s="82"/>
      <c r="AZ400" s="82"/>
      <c r="BA400" s="82"/>
      <c r="BB400" s="82"/>
      <c r="BC400" s="82"/>
      <c r="BD400" s="82"/>
      <c r="BE400" s="82"/>
      <c r="BF400" s="82"/>
      <c r="BG400" s="82"/>
      <c r="BH400" s="82"/>
      <c r="BI400" s="82"/>
      <c r="BJ400" s="82"/>
      <c r="BK400" s="82"/>
      <c r="BL400" s="82"/>
      <c r="BM400" s="82"/>
      <c r="BN400" s="82"/>
      <c r="BO400" s="82"/>
      <c r="BP400" s="82"/>
      <c r="BQ400" s="82"/>
      <c r="BR400" s="82"/>
      <c r="BS400" s="82"/>
      <c r="BT400" s="82"/>
      <c r="BU400" s="82"/>
      <c r="BV400" s="82"/>
      <c r="BW400" s="82"/>
      <c r="BX400" s="82"/>
      <c r="BY400" s="82"/>
    </row>
    <row r="401" spans="1:77" x14ac:dyDescent="0.2">
      <c r="A401" s="82"/>
      <c r="B401" s="82"/>
      <c r="C401" s="82"/>
      <c r="D401" s="82"/>
      <c r="E401" s="82"/>
      <c r="F401" s="82"/>
      <c r="G401" s="82"/>
      <c r="H401" s="82"/>
      <c r="I401" s="82"/>
      <c r="J401" s="82"/>
      <c r="K401" s="82"/>
      <c r="L401" s="82"/>
      <c r="M401" s="82"/>
      <c r="N401" s="82"/>
      <c r="O401" s="82"/>
      <c r="P401" s="82"/>
      <c r="Q401" s="82"/>
      <c r="R401" s="82"/>
      <c r="S401" s="82"/>
      <c r="T401" s="82"/>
      <c r="U401" s="82"/>
      <c r="V401" s="82"/>
      <c r="W401" s="82"/>
      <c r="X401" s="82"/>
      <c r="Y401" s="82"/>
      <c r="Z401" s="82"/>
      <c r="AA401" s="82"/>
      <c r="AB401" s="82"/>
      <c r="AC401" s="82"/>
      <c r="AD401" s="82"/>
      <c r="AE401" s="82"/>
      <c r="AF401" s="82"/>
      <c r="AG401" s="82"/>
      <c r="AH401" s="82"/>
      <c r="AI401" s="82"/>
      <c r="AJ401" s="82"/>
      <c r="AK401" s="82"/>
      <c r="AL401" s="82"/>
      <c r="AM401" s="82"/>
      <c r="AN401" s="82"/>
      <c r="AO401" s="82"/>
      <c r="AP401" s="82"/>
      <c r="AQ401" s="82"/>
      <c r="AR401" s="82"/>
      <c r="AS401" s="82"/>
      <c r="AT401" s="82"/>
      <c r="AU401" s="82"/>
      <c r="AV401" s="82"/>
      <c r="AW401" s="82"/>
      <c r="AX401" s="82"/>
      <c r="AY401" s="82"/>
      <c r="AZ401" s="82"/>
      <c r="BA401" s="82"/>
      <c r="BB401" s="82"/>
      <c r="BC401" s="82"/>
      <c r="BD401" s="82"/>
      <c r="BE401" s="82"/>
      <c r="BF401" s="82"/>
      <c r="BG401" s="82"/>
      <c r="BH401" s="82"/>
      <c r="BI401" s="82"/>
      <c r="BJ401" s="82"/>
      <c r="BK401" s="82"/>
      <c r="BL401" s="82"/>
      <c r="BM401" s="82"/>
      <c r="BN401" s="82"/>
      <c r="BO401" s="82"/>
      <c r="BP401" s="82"/>
      <c r="BQ401" s="82"/>
      <c r="BR401" s="82"/>
      <c r="BS401" s="82"/>
      <c r="BT401" s="82"/>
      <c r="BU401" s="82"/>
      <c r="BV401" s="82"/>
      <c r="BW401" s="82"/>
      <c r="BX401" s="82"/>
      <c r="BY401" s="82"/>
    </row>
    <row r="402" spans="1:77" x14ac:dyDescent="0.2">
      <c r="A402" s="82"/>
      <c r="B402" s="82"/>
      <c r="C402" s="82"/>
      <c r="D402" s="82"/>
      <c r="E402" s="82"/>
      <c r="F402" s="82"/>
      <c r="G402" s="82"/>
      <c r="H402" s="82"/>
      <c r="I402" s="82"/>
      <c r="J402" s="82"/>
      <c r="K402" s="82"/>
      <c r="L402" s="82"/>
      <c r="M402" s="82"/>
      <c r="N402" s="82"/>
      <c r="O402" s="82"/>
      <c r="P402" s="82"/>
      <c r="Q402" s="82"/>
      <c r="R402" s="82"/>
      <c r="S402" s="82"/>
      <c r="T402" s="82"/>
      <c r="U402" s="82"/>
      <c r="V402" s="82"/>
      <c r="W402" s="82"/>
      <c r="X402" s="82"/>
      <c r="Y402" s="82"/>
      <c r="Z402" s="82"/>
      <c r="AA402" s="82"/>
      <c r="AB402" s="82"/>
      <c r="AC402" s="82"/>
      <c r="AD402" s="82"/>
      <c r="AE402" s="82"/>
      <c r="AF402" s="82"/>
      <c r="AG402" s="82"/>
      <c r="AH402" s="82"/>
      <c r="AI402" s="82"/>
      <c r="AJ402" s="82"/>
      <c r="AK402" s="82"/>
      <c r="AL402" s="82"/>
      <c r="AM402" s="82"/>
      <c r="AN402" s="82"/>
      <c r="AO402" s="82"/>
      <c r="AP402" s="82"/>
      <c r="AQ402" s="82"/>
      <c r="AR402" s="82"/>
      <c r="AS402" s="82"/>
      <c r="AT402" s="82"/>
      <c r="AU402" s="82"/>
      <c r="AV402" s="82"/>
      <c r="AW402" s="82"/>
      <c r="AX402" s="82"/>
      <c r="AY402" s="82"/>
      <c r="AZ402" s="82"/>
      <c r="BA402" s="82"/>
      <c r="BB402" s="82"/>
      <c r="BC402" s="82"/>
      <c r="BD402" s="82"/>
      <c r="BE402" s="82"/>
      <c r="BF402" s="82"/>
      <c r="BG402" s="82"/>
      <c r="BH402" s="82"/>
      <c r="BI402" s="82"/>
      <c r="BJ402" s="82"/>
      <c r="BK402" s="82"/>
      <c r="BL402" s="82"/>
      <c r="BM402" s="82"/>
      <c r="BN402" s="82"/>
      <c r="BO402" s="82"/>
      <c r="BP402" s="82"/>
      <c r="BQ402" s="82"/>
      <c r="BR402" s="82"/>
      <c r="BS402" s="82"/>
      <c r="BT402" s="82"/>
      <c r="BU402" s="82"/>
      <c r="BV402" s="82"/>
      <c r="BW402" s="82"/>
      <c r="BX402" s="82"/>
      <c r="BY402" s="82"/>
    </row>
    <row r="403" spans="1:77" x14ac:dyDescent="0.2">
      <c r="A403" s="82"/>
      <c r="B403" s="82"/>
      <c r="C403" s="82"/>
      <c r="D403" s="82"/>
      <c r="E403" s="82"/>
      <c r="F403" s="82"/>
      <c r="G403" s="82"/>
      <c r="H403" s="82"/>
      <c r="I403" s="82"/>
      <c r="J403" s="82"/>
      <c r="K403" s="82"/>
      <c r="L403" s="82"/>
      <c r="M403" s="82"/>
      <c r="N403" s="82"/>
      <c r="O403" s="82"/>
      <c r="P403" s="82"/>
      <c r="Q403" s="82"/>
      <c r="R403" s="82"/>
      <c r="S403" s="82"/>
      <c r="T403" s="82"/>
      <c r="U403" s="82"/>
      <c r="V403" s="82"/>
      <c r="W403" s="82"/>
      <c r="X403" s="82"/>
      <c r="Y403" s="82"/>
      <c r="Z403" s="82"/>
      <c r="AA403" s="82"/>
      <c r="AB403" s="82"/>
      <c r="AC403" s="82"/>
      <c r="AD403" s="82"/>
      <c r="AE403" s="82"/>
      <c r="AF403" s="82"/>
      <c r="AG403" s="82"/>
      <c r="AH403" s="82"/>
      <c r="AI403" s="82"/>
      <c r="AJ403" s="82"/>
      <c r="AK403" s="82"/>
      <c r="AL403" s="82"/>
      <c r="AM403" s="82"/>
      <c r="AN403" s="82"/>
      <c r="AO403" s="82"/>
      <c r="AP403" s="82"/>
      <c r="AQ403" s="82"/>
      <c r="AR403" s="82"/>
      <c r="AS403" s="82"/>
      <c r="AT403" s="82"/>
      <c r="AU403" s="82"/>
      <c r="AV403" s="82"/>
      <c r="AW403" s="82"/>
      <c r="AX403" s="82"/>
      <c r="AY403" s="82"/>
      <c r="AZ403" s="82"/>
      <c r="BA403" s="82"/>
      <c r="BB403" s="82"/>
      <c r="BC403" s="82"/>
      <c r="BD403" s="82"/>
      <c r="BE403" s="82"/>
      <c r="BF403" s="82"/>
      <c r="BG403" s="82"/>
      <c r="BH403" s="82"/>
      <c r="BI403" s="82"/>
      <c r="BJ403" s="82"/>
      <c r="BK403" s="82"/>
      <c r="BL403" s="82"/>
      <c r="BM403" s="82"/>
      <c r="BN403" s="82"/>
      <c r="BO403" s="82"/>
      <c r="BP403" s="82"/>
      <c r="BQ403" s="82"/>
      <c r="BR403" s="82"/>
      <c r="BS403" s="82"/>
      <c r="BT403" s="82"/>
      <c r="BU403" s="82"/>
      <c r="BV403" s="82"/>
      <c r="BW403" s="82"/>
      <c r="BX403" s="82"/>
      <c r="BY403" s="82"/>
    </row>
    <row r="404" spans="1:77" x14ac:dyDescent="0.2">
      <c r="A404" s="82"/>
      <c r="B404" s="82"/>
      <c r="C404" s="82"/>
      <c r="D404" s="82"/>
      <c r="E404" s="82"/>
      <c r="F404" s="82"/>
      <c r="G404" s="82"/>
      <c r="H404" s="82"/>
      <c r="I404" s="82"/>
      <c r="J404" s="82"/>
      <c r="K404" s="82"/>
      <c r="L404" s="82"/>
      <c r="M404" s="82"/>
      <c r="N404" s="82"/>
      <c r="O404" s="82"/>
      <c r="P404" s="82"/>
      <c r="Q404" s="82"/>
      <c r="R404" s="82"/>
      <c r="S404" s="82"/>
      <c r="T404" s="82"/>
      <c r="U404" s="82"/>
      <c r="V404" s="82"/>
      <c r="W404" s="82"/>
      <c r="X404" s="82"/>
      <c r="Y404" s="82"/>
      <c r="Z404" s="82"/>
      <c r="AA404" s="82"/>
      <c r="AB404" s="82"/>
      <c r="AC404" s="82"/>
      <c r="AD404" s="82"/>
      <c r="AE404" s="82"/>
      <c r="AF404" s="82"/>
      <c r="AG404" s="82"/>
      <c r="AH404" s="82"/>
      <c r="AI404" s="82"/>
      <c r="AJ404" s="82"/>
      <c r="AK404" s="82"/>
      <c r="AL404" s="82"/>
      <c r="AM404" s="82"/>
      <c r="AN404" s="82"/>
      <c r="AO404" s="82"/>
      <c r="AP404" s="82"/>
      <c r="AQ404" s="82"/>
      <c r="AR404" s="82"/>
      <c r="AS404" s="82"/>
      <c r="AT404" s="82"/>
      <c r="AU404" s="82"/>
      <c r="AV404" s="82"/>
      <c r="AW404" s="82"/>
      <c r="AX404" s="82"/>
      <c r="AY404" s="82"/>
      <c r="AZ404" s="82"/>
      <c r="BA404" s="82"/>
      <c r="BB404" s="82"/>
      <c r="BC404" s="82"/>
      <c r="BD404" s="82"/>
      <c r="BE404" s="82"/>
      <c r="BF404" s="82"/>
      <c r="BG404" s="82"/>
      <c r="BH404" s="82"/>
      <c r="BI404" s="82"/>
      <c r="BJ404" s="82"/>
      <c r="BK404" s="82"/>
      <c r="BL404" s="82"/>
      <c r="BM404" s="82"/>
      <c r="BN404" s="82"/>
      <c r="BO404" s="82"/>
      <c r="BP404" s="82"/>
      <c r="BQ404" s="82"/>
      <c r="BR404" s="82"/>
      <c r="BS404" s="82"/>
      <c r="BT404" s="82"/>
      <c r="BU404" s="82"/>
      <c r="BV404" s="82"/>
      <c r="BW404" s="82"/>
      <c r="BX404" s="82"/>
      <c r="BY404" s="82"/>
    </row>
    <row r="405" spans="1:77" x14ac:dyDescent="0.2">
      <c r="A405" s="82"/>
      <c r="B405" s="82"/>
      <c r="C405" s="82"/>
      <c r="D405" s="82"/>
      <c r="E405" s="82"/>
      <c r="F405" s="82"/>
      <c r="G405" s="82"/>
      <c r="H405" s="82"/>
      <c r="I405" s="82"/>
      <c r="J405" s="82"/>
      <c r="K405" s="82"/>
      <c r="L405" s="82"/>
      <c r="M405" s="82"/>
      <c r="N405" s="82"/>
      <c r="O405" s="82"/>
      <c r="P405" s="82"/>
      <c r="Q405" s="82"/>
      <c r="R405" s="82"/>
      <c r="S405" s="82"/>
      <c r="T405" s="82"/>
      <c r="U405" s="82"/>
      <c r="V405" s="82"/>
      <c r="W405" s="82"/>
      <c r="X405" s="82"/>
      <c r="Y405" s="82"/>
      <c r="Z405" s="82"/>
      <c r="AA405" s="82"/>
      <c r="AB405" s="82"/>
      <c r="AC405" s="82"/>
      <c r="AD405" s="82"/>
      <c r="AE405" s="82"/>
      <c r="AF405" s="82"/>
      <c r="AG405" s="82"/>
      <c r="AH405" s="82"/>
      <c r="AI405" s="82"/>
      <c r="AJ405" s="82"/>
      <c r="AK405" s="82"/>
      <c r="AL405" s="82"/>
      <c r="AM405" s="82"/>
      <c r="AN405" s="82"/>
      <c r="AO405" s="82"/>
      <c r="AP405" s="82"/>
      <c r="AQ405" s="82"/>
      <c r="AR405" s="82"/>
      <c r="AS405" s="82"/>
      <c r="AT405" s="82"/>
      <c r="AU405" s="82"/>
      <c r="AV405" s="82"/>
      <c r="AW405" s="82"/>
      <c r="AX405" s="82"/>
      <c r="AY405" s="82"/>
      <c r="AZ405" s="82"/>
      <c r="BA405" s="82"/>
      <c r="BB405" s="82"/>
      <c r="BC405" s="82"/>
      <c r="BD405" s="82"/>
      <c r="BE405" s="82"/>
      <c r="BF405" s="82"/>
      <c r="BG405" s="82"/>
      <c r="BH405" s="82"/>
      <c r="BI405" s="82"/>
      <c r="BJ405" s="82"/>
      <c r="BK405" s="82"/>
      <c r="BL405" s="82"/>
      <c r="BM405" s="82"/>
      <c r="BN405" s="82"/>
      <c r="BO405" s="82"/>
      <c r="BP405" s="82"/>
      <c r="BQ405" s="82"/>
      <c r="BR405" s="82"/>
      <c r="BS405" s="82"/>
      <c r="BT405" s="82"/>
      <c r="BU405" s="82"/>
      <c r="BV405" s="82"/>
      <c r="BW405" s="82"/>
      <c r="BX405" s="82"/>
      <c r="BY405" s="82"/>
    </row>
    <row r="406" spans="1:77" x14ac:dyDescent="0.2">
      <c r="A406" s="82"/>
      <c r="B406" s="82"/>
      <c r="C406" s="82"/>
      <c r="D406" s="82"/>
      <c r="E406" s="82"/>
      <c r="F406" s="82"/>
      <c r="G406" s="82"/>
      <c r="H406" s="82"/>
      <c r="I406" s="82"/>
      <c r="J406" s="82"/>
      <c r="K406" s="82"/>
      <c r="L406" s="82"/>
      <c r="M406" s="82"/>
      <c r="N406" s="82"/>
      <c r="O406" s="82"/>
      <c r="P406" s="82"/>
      <c r="Q406" s="82"/>
      <c r="R406" s="82"/>
      <c r="S406" s="82"/>
      <c r="T406" s="82"/>
      <c r="U406" s="82"/>
      <c r="V406" s="82"/>
      <c r="W406" s="82"/>
      <c r="X406" s="82"/>
      <c r="Y406" s="82"/>
      <c r="Z406" s="82"/>
      <c r="AA406" s="82"/>
      <c r="AB406" s="82"/>
      <c r="AC406" s="82"/>
      <c r="AD406" s="82"/>
      <c r="AE406" s="82"/>
      <c r="AF406" s="82"/>
      <c r="AG406" s="82"/>
      <c r="AH406" s="82"/>
      <c r="AI406" s="82"/>
      <c r="AJ406" s="82"/>
      <c r="AK406" s="82"/>
      <c r="AL406" s="82"/>
      <c r="AM406" s="82"/>
      <c r="AN406" s="82"/>
      <c r="AO406" s="82"/>
      <c r="AP406" s="82"/>
      <c r="AQ406" s="82"/>
      <c r="AR406" s="82"/>
      <c r="AS406" s="82"/>
      <c r="AT406" s="82"/>
      <c r="AU406" s="82"/>
      <c r="AV406" s="82"/>
      <c r="AW406" s="82"/>
      <c r="AX406" s="82"/>
      <c r="AY406" s="82"/>
      <c r="AZ406" s="82"/>
      <c r="BA406" s="82"/>
      <c r="BB406" s="82"/>
      <c r="BC406" s="82"/>
      <c r="BD406" s="82"/>
      <c r="BE406" s="82"/>
      <c r="BF406" s="82"/>
      <c r="BG406" s="82"/>
      <c r="BH406" s="82"/>
      <c r="BI406" s="82"/>
      <c r="BJ406" s="82"/>
      <c r="BK406" s="82"/>
      <c r="BL406" s="82"/>
      <c r="BM406" s="82"/>
      <c r="BN406" s="82"/>
      <c r="BO406" s="82"/>
      <c r="BP406" s="82"/>
      <c r="BQ406" s="82"/>
      <c r="BR406" s="82"/>
      <c r="BS406" s="82"/>
      <c r="BT406" s="82"/>
      <c r="BU406" s="82"/>
      <c r="BV406" s="82"/>
      <c r="BW406" s="82"/>
      <c r="BX406" s="82"/>
      <c r="BY406" s="82"/>
    </row>
    <row r="407" spans="1:77" x14ac:dyDescent="0.2">
      <c r="A407" s="82"/>
      <c r="B407" s="82"/>
      <c r="C407" s="82"/>
      <c r="D407" s="82"/>
      <c r="E407" s="82"/>
      <c r="F407" s="82"/>
      <c r="G407" s="82"/>
      <c r="H407" s="82"/>
      <c r="I407" s="82"/>
      <c r="J407" s="82"/>
      <c r="K407" s="82"/>
      <c r="L407" s="82"/>
      <c r="M407" s="82"/>
      <c r="N407" s="82"/>
      <c r="O407" s="82"/>
      <c r="P407" s="82"/>
      <c r="Q407" s="82"/>
      <c r="R407" s="82"/>
      <c r="S407" s="82"/>
      <c r="T407" s="82"/>
      <c r="U407" s="82"/>
      <c r="V407" s="82"/>
      <c r="W407" s="82"/>
      <c r="X407" s="82"/>
      <c r="Y407" s="82"/>
      <c r="Z407" s="82"/>
      <c r="AA407" s="82"/>
      <c r="AB407" s="82"/>
      <c r="AC407" s="82"/>
      <c r="AD407" s="82"/>
      <c r="AE407" s="82"/>
      <c r="AF407" s="82"/>
      <c r="AG407" s="82"/>
      <c r="AH407" s="82"/>
      <c r="AI407" s="82"/>
      <c r="AJ407" s="82"/>
      <c r="AK407" s="82"/>
      <c r="AL407" s="82"/>
      <c r="AM407" s="82"/>
      <c r="AN407" s="82"/>
      <c r="AO407" s="82"/>
      <c r="AP407" s="82"/>
      <c r="AQ407" s="82"/>
      <c r="AR407" s="82"/>
      <c r="AS407" s="82"/>
      <c r="AT407" s="82"/>
      <c r="AU407" s="82"/>
      <c r="AV407" s="82"/>
      <c r="AW407" s="82"/>
      <c r="AX407" s="82"/>
      <c r="AY407" s="82"/>
      <c r="AZ407" s="82"/>
      <c r="BA407" s="82"/>
      <c r="BB407" s="82"/>
      <c r="BC407" s="82"/>
      <c r="BD407" s="82"/>
      <c r="BE407" s="82"/>
      <c r="BF407" s="82"/>
      <c r="BG407" s="82"/>
      <c r="BH407" s="82"/>
      <c r="BI407" s="82"/>
      <c r="BJ407" s="82"/>
      <c r="BK407" s="82"/>
      <c r="BL407" s="82"/>
      <c r="BM407" s="82"/>
      <c r="BN407" s="82"/>
      <c r="BO407" s="82"/>
      <c r="BP407" s="82"/>
      <c r="BQ407" s="82"/>
      <c r="BR407" s="82"/>
      <c r="BS407" s="82"/>
      <c r="BT407" s="82"/>
      <c r="BU407" s="82"/>
      <c r="BV407" s="82"/>
      <c r="BW407" s="82"/>
      <c r="BX407" s="82"/>
      <c r="BY407" s="82"/>
    </row>
    <row r="408" spans="1:77" x14ac:dyDescent="0.2">
      <c r="A408" s="82"/>
      <c r="B408" s="82"/>
      <c r="C408" s="82"/>
      <c r="D408" s="82"/>
      <c r="E408" s="82"/>
      <c r="F408" s="82"/>
      <c r="G408" s="82"/>
      <c r="H408" s="82"/>
      <c r="I408" s="82"/>
      <c r="J408" s="82"/>
      <c r="K408" s="82"/>
      <c r="L408" s="82"/>
      <c r="M408" s="82"/>
      <c r="N408" s="82"/>
      <c r="O408" s="82"/>
      <c r="P408" s="82"/>
      <c r="Q408" s="82"/>
      <c r="R408" s="82"/>
      <c r="S408" s="82"/>
      <c r="T408" s="82"/>
      <c r="U408" s="82"/>
      <c r="V408" s="82"/>
      <c r="W408" s="82"/>
      <c r="X408" s="82"/>
      <c r="Y408" s="82"/>
      <c r="Z408" s="82"/>
      <c r="AA408" s="82"/>
      <c r="AB408" s="82"/>
      <c r="AC408" s="82"/>
      <c r="AD408" s="82"/>
      <c r="AE408" s="82"/>
      <c r="AF408" s="82"/>
      <c r="AG408" s="82"/>
      <c r="AH408" s="82"/>
      <c r="AI408" s="82"/>
      <c r="AJ408" s="82"/>
      <c r="AK408" s="82"/>
      <c r="AL408" s="82"/>
      <c r="AM408" s="82"/>
      <c r="AN408" s="82"/>
      <c r="AO408" s="82"/>
      <c r="AP408" s="82"/>
      <c r="AQ408" s="82"/>
      <c r="AR408" s="82"/>
      <c r="AS408" s="82"/>
      <c r="AT408" s="82"/>
      <c r="AU408" s="82"/>
      <c r="AV408" s="82"/>
      <c r="AW408" s="82"/>
      <c r="AX408" s="82"/>
      <c r="AY408" s="82"/>
      <c r="AZ408" s="82"/>
      <c r="BA408" s="82"/>
      <c r="BB408" s="82"/>
      <c r="BC408" s="82"/>
      <c r="BD408" s="82"/>
      <c r="BE408" s="82"/>
      <c r="BF408" s="82"/>
      <c r="BG408" s="82"/>
      <c r="BH408" s="82"/>
      <c r="BI408" s="82"/>
      <c r="BJ408" s="82"/>
      <c r="BK408" s="82"/>
      <c r="BL408" s="82"/>
      <c r="BM408" s="82"/>
      <c r="BN408" s="82"/>
      <c r="BO408" s="82"/>
      <c r="BP408" s="82"/>
      <c r="BQ408" s="82"/>
      <c r="BR408" s="82"/>
      <c r="BS408" s="82"/>
      <c r="BT408" s="82"/>
      <c r="BU408" s="82"/>
      <c r="BV408" s="82"/>
      <c r="BW408" s="82"/>
      <c r="BX408" s="82"/>
      <c r="BY408" s="82"/>
    </row>
    <row r="409" spans="1:77" x14ac:dyDescent="0.2">
      <c r="A409" s="82"/>
      <c r="B409" s="82"/>
      <c r="C409" s="82"/>
      <c r="D409" s="82"/>
      <c r="E409" s="82"/>
      <c r="F409" s="82"/>
      <c r="G409" s="82"/>
      <c r="H409" s="82"/>
      <c r="I409" s="82"/>
      <c r="J409" s="82"/>
      <c r="K409" s="82"/>
      <c r="L409" s="82"/>
      <c r="M409" s="82"/>
      <c r="N409" s="82"/>
      <c r="O409" s="82"/>
      <c r="P409" s="82"/>
      <c r="Q409" s="82"/>
      <c r="R409" s="82"/>
      <c r="S409" s="82"/>
      <c r="T409" s="82"/>
      <c r="U409" s="82"/>
      <c r="V409" s="82"/>
      <c r="W409" s="82"/>
      <c r="X409" s="82"/>
      <c r="Y409" s="82"/>
      <c r="Z409" s="82"/>
      <c r="AA409" s="82"/>
      <c r="AB409" s="82"/>
      <c r="AC409" s="82"/>
      <c r="AD409" s="82"/>
      <c r="AE409" s="82"/>
      <c r="AF409" s="82"/>
      <c r="AG409" s="82"/>
      <c r="AH409" s="82"/>
      <c r="AI409" s="82"/>
      <c r="AJ409" s="82"/>
      <c r="AK409" s="82"/>
      <c r="AL409" s="82"/>
      <c r="AM409" s="82"/>
      <c r="AN409" s="82"/>
      <c r="AO409" s="82"/>
      <c r="AP409" s="82"/>
      <c r="AQ409" s="82"/>
      <c r="AR409" s="82"/>
      <c r="AS409" s="82"/>
      <c r="AT409" s="82"/>
      <c r="AU409" s="82"/>
      <c r="AV409" s="82"/>
      <c r="AW409" s="82"/>
      <c r="AX409" s="82"/>
      <c r="AY409" s="82"/>
      <c r="AZ409" s="82"/>
      <c r="BA409" s="82"/>
      <c r="BB409" s="82"/>
      <c r="BC409" s="82"/>
      <c r="BD409" s="82"/>
      <c r="BE409" s="82"/>
      <c r="BF409" s="82"/>
      <c r="BG409" s="82"/>
      <c r="BH409" s="82"/>
      <c r="BI409" s="82"/>
      <c r="BJ409" s="82"/>
      <c r="BK409" s="82"/>
      <c r="BL409" s="82"/>
      <c r="BM409" s="82"/>
      <c r="BN409" s="82"/>
      <c r="BO409" s="82"/>
      <c r="BP409" s="82"/>
      <c r="BQ409" s="82"/>
      <c r="BR409" s="82"/>
      <c r="BS409" s="82"/>
      <c r="BT409" s="82"/>
      <c r="BU409" s="82"/>
      <c r="BV409" s="82"/>
      <c r="BW409" s="82"/>
      <c r="BX409" s="82"/>
      <c r="BY409" s="82"/>
    </row>
    <row r="410" spans="1:77" x14ac:dyDescent="0.2">
      <c r="A410" s="82"/>
      <c r="B410" s="82"/>
      <c r="C410" s="82"/>
      <c r="D410" s="82"/>
      <c r="E410" s="82"/>
      <c r="F410" s="82"/>
      <c r="G410" s="82"/>
      <c r="H410" s="82"/>
      <c r="I410" s="82"/>
      <c r="J410" s="82"/>
      <c r="K410" s="82"/>
      <c r="L410" s="82"/>
      <c r="M410" s="82"/>
      <c r="N410" s="82"/>
      <c r="O410" s="82"/>
      <c r="P410" s="82"/>
      <c r="Q410" s="82"/>
      <c r="R410" s="82"/>
      <c r="S410" s="82"/>
      <c r="T410" s="82"/>
      <c r="U410" s="82"/>
      <c r="V410" s="82"/>
      <c r="W410" s="82"/>
      <c r="X410" s="82"/>
      <c r="Y410" s="82"/>
      <c r="Z410" s="82"/>
      <c r="AA410" s="82"/>
      <c r="AB410" s="82"/>
      <c r="AC410" s="82"/>
      <c r="AD410" s="82"/>
      <c r="AE410" s="82"/>
      <c r="AF410" s="82"/>
      <c r="AG410" s="82"/>
      <c r="AH410" s="82"/>
      <c r="AI410" s="82"/>
      <c r="AJ410" s="82"/>
      <c r="AK410" s="82"/>
      <c r="AL410" s="82"/>
      <c r="AM410" s="82"/>
      <c r="AN410" s="82"/>
      <c r="AO410" s="82"/>
      <c r="AP410" s="82"/>
      <c r="AQ410" s="82"/>
      <c r="AR410" s="82"/>
      <c r="AS410" s="82"/>
      <c r="AT410" s="82"/>
      <c r="AU410" s="82"/>
      <c r="AV410" s="82"/>
      <c r="AW410" s="82"/>
      <c r="AX410" s="82"/>
      <c r="AY410" s="82"/>
      <c r="AZ410" s="82"/>
      <c r="BA410" s="82"/>
      <c r="BB410" s="82"/>
      <c r="BC410" s="82"/>
      <c r="BD410" s="82"/>
      <c r="BE410" s="82"/>
      <c r="BF410" s="82"/>
      <c r="BG410" s="82"/>
      <c r="BH410" s="82"/>
      <c r="BI410" s="82"/>
      <c r="BJ410" s="82"/>
      <c r="BK410" s="82"/>
      <c r="BL410" s="82"/>
      <c r="BM410" s="82"/>
      <c r="BN410" s="82"/>
      <c r="BO410" s="82"/>
      <c r="BP410" s="82"/>
      <c r="BQ410" s="82"/>
      <c r="BR410" s="82"/>
      <c r="BS410" s="82"/>
      <c r="BT410" s="82"/>
      <c r="BU410" s="82"/>
      <c r="BV410" s="82"/>
      <c r="BW410" s="82"/>
      <c r="BX410" s="82"/>
      <c r="BY410" s="82"/>
    </row>
    <row r="411" spans="1:77" x14ac:dyDescent="0.2">
      <c r="A411" s="82"/>
      <c r="B411" s="82"/>
      <c r="C411" s="82"/>
      <c r="D411" s="82"/>
      <c r="E411" s="82"/>
      <c r="F411" s="82"/>
      <c r="G411" s="82"/>
      <c r="H411" s="82"/>
      <c r="I411" s="82"/>
      <c r="J411" s="82"/>
      <c r="K411" s="82"/>
      <c r="L411" s="82"/>
      <c r="M411" s="82"/>
      <c r="N411" s="82"/>
      <c r="O411" s="82"/>
      <c r="P411" s="82"/>
      <c r="Q411" s="82"/>
      <c r="R411" s="82"/>
      <c r="S411" s="82"/>
      <c r="T411" s="82"/>
      <c r="U411" s="82"/>
      <c r="V411" s="82"/>
      <c r="W411" s="82"/>
      <c r="X411" s="82"/>
      <c r="Y411" s="82"/>
      <c r="Z411" s="82"/>
      <c r="AA411" s="82"/>
      <c r="AB411" s="82"/>
      <c r="AC411" s="82"/>
      <c r="AD411" s="82"/>
      <c r="AE411" s="82"/>
      <c r="AF411" s="82"/>
      <c r="AG411" s="82"/>
      <c r="AH411" s="82"/>
      <c r="AI411" s="82"/>
      <c r="AJ411" s="82"/>
      <c r="AK411" s="82"/>
      <c r="AL411" s="82"/>
      <c r="AM411" s="82"/>
      <c r="AN411" s="82"/>
      <c r="AO411" s="82"/>
      <c r="AP411" s="82"/>
      <c r="AQ411" s="82"/>
      <c r="AR411" s="82"/>
      <c r="AS411" s="82"/>
      <c r="AT411" s="82"/>
      <c r="AU411" s="82"/>
      <c r="AV411" s="82"/>
      <c r="AW411" s="82"/>
      <c r="AX411" s="82"/>
      <c r="AY411" s="82"/>
      <c r="AZ411" s="82"/>
      <c r="BA411" s="82"/>
      <c r="BB411" s="82"/>
      <c r="BC411" s="82"/>
      <c r="BD411" s="82"/>
      <c r="BE411" s="82"/>
      <c r="BF411" s="82"/>
      <c r="BG411" s="82"/>
      <c r="BH411" s="82"/>
      <c r="BI411" s="82"/>
      <c r="BJ411" s="82"/>
      <c r="BK411" s="82"/>
      <c r="BL411" s="82"/>
      <c r="BM411" s="82"/>
      <c r="BN411" s="82"/>
      <c r="BO411" s="82"/>
      <c r="BP411" s="82"/>
      <c r="BQ411" s="82"/>
      <c r="BR411" s="82"/>
      <c r="BS411" s="82"/>
      <c r="BT411" s="82"/>
      <c r="BU411" s="82"/>
      <c r="BV411" s="82"/>
      <c r="BW411" s="82"/>
      <c r="BX411" s="82"/>
      <c r="BY411" s="82"/>
    </row>
    <row r="412" spans="1:77" x14ac:dyDescent="0.2">
      <c r="A412" s="82"/>
      <c r="B412" s="82"/>
      <c r="C412" s="82"/>
      <c r="D412" s="82"/>
      <c r="E412" s="82"/>
      <c r="F412" s="82"/>
      <c r="G412" s="82"/>
      <c r="H412" s="82"/>
      <c r="I412" s="82"/>
      <c r="J412" s="82"/>
      <c r="K412" s="82"/>
      <c r="L412" s="82"/>
      <c r="M412" s="82"/>
      <c r="N412" s="82"/>
      <c r="O412" s="82"/>
      <c r="P412" s="82"/>
      <c r="Q412" s="82"/>
      <c r="R412" s="82"/>
      <c r="S412" s="82"/>
      <c r="T412" s="82"/>
      <c r="U412" s="82"/>
      <c r="V412" s="82"/>
      <c r="W412" s="82"/>
      <c r="X412" s="82"/>
      <c r="Y412" s="82"/>
      <c r="Z412" s="82"/>
      <c r="AA412" s="82"/>
      <c r="AB412" s="82"/>
      <c r="AC412" s="82"/>
      <c r="AD412" s="82"/>
      <c r="AE412" s="82"/>
      <c r="AF412" s="82"/>
      <c r="AG412" s="82"/>
      <c r="AH412" s="82"/>
      <c r="AI412" s="82"/>
      <c r="AJ412" s="82"/>
      <c r="AK412" s="82"/>
      <c r="AL412" s="82"/>
      <c r="AM412" s="82"/>
      <c r="AN412" s="82"/>
      <c r="AO412" s="82"/>
      <c r="AP412" s="82"/>
      <c r="AQ412" s="82"/>
      <c r="AR412" s="82"/>
      <c r="AS412" s="82"/>
      <c r="AT412" s="82"/>
      <c r="AU412" s="82"/>
      <c r="AV412" s="82"/>
      <c r="AW412" s="82"/>
      <c r="AX412" s="82"/>
      <c r="AY412" s="82"/>
      <c r="AZ412" s="82"/>
      <c r="BA412" s="82"/>
      <c r="BB412" s="82"/>
      <c r="BC412" s="82"/>
      <c r="BD412" s="82"/>
      <c r="BE412" s="82"/>
      <c r="BF412" s="82"/>
      <c r="BG412" s="82"/>
      <c r="BH412" s="82"/>
      <c r="BI412" s="82"/>
      <c r="BJ412" s="82"/>
      <c r="BK412" s="82"/>
      <c r="BL412" s="82"/>
      <c r="BM412" s="82"/>
      <c r="BN412" s="82"/>
      <c r="BO412" s="82"/>
      <c r="BP412" s="82"/>
      <c r="BQ412" s="82"/>
      <c r="BR412" s="82"/>
      <c r="BS412" s="82"/>
      <c r="BT412" s="82"/>
      <c r="BU412" s="82"/>
      <c r="BV412" s="82"/>
      <c r="BW412" s="82"/>
      <c r="BX412" s="82"/>
      <c r="BY412" s="82"/>
    </row>
    <row r="413" spans="1:77" x14ac:dyDescent="0.2">
      <c r="A413" s="82"/>
      <c r="B413" s="82"/>
      <c r="C413" s="82"/>
      <c r="D413" s="82"/>
      <c r="E413" s="82"/>
      <c r="F413" s="82"/>
      <c r="G413" s="82"/>
      <c r="H413" s="82"/>
      <c r="I413" s="82"/>
      <c r="J413" s="82"/>
      <c r="K413" s="82"/>
      <c r="L413" s="82"/>
      <c r="M413" s="82"/>
      <c r="N413" s="82"/>
      <c r="O413" s="82"/>
      <c r="P413" s="82"/>
      <c r="Q413" s="82"/>
      <c r="R413" s="82"/>
      <c r="S413" s="82"/>
      <c r="T413" s="82"/>
      <c r="U413" s="82"/>
      <c r="V413" s="82"/>
      <c r="W413" s="82"/>
      <c r="X413" s="82"/>
      <c r="Y413" s="82"/>
      <c r="Z413" s="82"/>
      <c r="AA413" s="82"/>
      <c r="AB413" s="82"/>
      <c r="AC413" s="82"/>
      <c r="AD413" s="82"/>
      <c r="AE413" s="82"/>
      <c r="AF413" s="82"/>
      <c r="AG413" s="82"/>
      <c r="AH413" s="82"/>
      <c r="AI413" s="82"/>
      <c r="AJ413" s="82"/>
      <c r="AK413" s="82"/>
      <c r="AL413" s="82"/>
      <c r="AM413" s="82"/>
      <c r="AN413" s="82"/>
      <c r="AO413" s="82"/>
      <c r="AP413" s="82"/>
      <c r="AQ413" s="82"/>
      <c r="AR413" s="82"/>
      <c r="AS413" s="82"/>
      <c r="AT413" s="82"/>
      <c r="AU413" s="82"/>
      <c r="AV413" s="82"/>
      <c r="AW413" s="82"/>
      <c r="AX413" s="82"/>
      <c r="AY413" s="82"/>
      <c r="AZ413" s="82"/>
      <c r="BA413" s="82"/>
      <c r="BB413" s="82"/>
      <c r="BC413" s="82"/>
      <c r="BD413" s="82"/>
      <c r="BE413" s="82"/>
      <c r="BF413" s="82"/>
      <c r="BG413" s="82"/>
      <c r="BH413" s="82"/>
      <c r="BI413" s="82"/>
      <c r="BJ413" s="82"/>
      <c r="BK413" s="82"/>
      <c r="BL413" s="82"/>
      <c r="BM413" s="82"/>
      <c r="BN413" s="82"/>
      <c r="BO413" s="82"/>
      <c r="BP413" s="82"/>
      <c r="BQ413" s="82"/>
      <c r="BR413" s="82"/>
      <c r="BS413" s="82"/>
      <c r="BT413" s="82"/>
      <c r="BU413" s="82"/>
      <c r="BV413" s="82"/>
      <c r="BW413" s="82"/>
      <c r="BX413" s="82"/>
      <c r="BY413" s="82"/>
    </row>
    <row r="414" spans="1:77" x14ac:dyDescent="0.2">
      <c r="A414" s="82"/>
      <c r="B414" s="82"/>
      <c r="C414" s="82"/>
      <c r="D414" s="82"/>
      <c r="E414" s="82"/>
      <c r="F414" s="82"/>
      <c r="G414" s="82"/>
      <c r="H414" s="82"/>
      <c r="I414" s="82"/>
      <c r="J414" s="82"/>
      <c r="K414" s="82"/>
      <c r="L414" s="82"/>
      <c r="M414" s="82"/>
      <c r="N414" s="82"/>
      <c r="O414" s="82"/>
      <c r="P414" s="82"/>
      <c r="Q414" s="82"/>
      <c r="R414" s="82"/>
      <c r="S414" s="82"/>
      <c r="T414" s="82"/>
      <c r="U414" s="82"/>
      <c r="V414" s="82"/>
      <c r="W414" s="82"/>
      <c r="X414" s="82"/>
      <c r="Y414" s="82"/>
      <c r="Z414" s="82"/>
      <c r="AA414" s="82"/>
      <c r="AB414" s="82"/>
      <c r="AC414" s="82"/>
      <c r="AD414" s="82"/>
      <c r="AE414" s="82"/>
      <c r="AF414" s="82"/>
      <c r="AG414" s="82"/>
      <c r="AH414" s="82"/>
      <c r="AI414" s="82"/>
      <c r="AJ414" s="82"/>
      <c r="AK414" s="82"/>
      <c r="AL414" s="82"/>
      <c r="AM414" s="82"/>
      <c r="AN414" s="82"/>
      <c r="AO414" s="82"/>
      <c r="AP414" s="82"/>
      <c r="AQ414" s="82"/>
      <c r="AR414" s="82"/>
      <c r="AS414" s="82"/>
      <c r="AT414" s="82"/>
      <c r="AU414" s="82"/>
      <c r="AV414" s="82"/>
      <c r="AW414" s="82"/>
      <c r="AX414" s="82"/>
      <c r="AY414" s="82"/>
      <c r="AZ414" s="82"/>
      <c r="BA414" s="82"/>
      <c r="BB414" s="82"/>
      <c r="BC414" s="82"/>
      <c r="BD414" s="82"/>
      <c r="BE414" s="82"/>
      <c r="BF414" s="82"/>
      <c r="BG414" s="82"/>
      <c r="BH414" s="82"/>
      <c r="BI414" s="82"/>
      <c r="BJ414" s="82"/>
      <c r="BK414" s="82"/>
      <c r="BL414" s="82"/>
      <c r="BM414" s="82"/>
      <c r="BN414" s="82"/>
      <c r="BO414" s="82"/>
      <c r="BP414" s="82"/>
      <c r="BQ414" s="82"/>
      <c r="BR414" s="82"/>
      <c r="BS414" s="82"/>
      <c r="BT414" s="82"/>
      <c r="BU414" s="82"/>
      <c r="BV414" s="82"/>
      <c r="BW414" s="82"/>
      <c r="BX414" s="82"/>
      <c r="BY414" s="82"/>
    </row>
    <row r="415" spans="1:77" x14ac:dyDescent="0.2">
      <c r="A415" s="82"/>
      <c r="B415" s="82"/>
      <c r="C415" s="82"/>
      <c r="D415" s="82"/>
      <c r="E415" s="82"/>
      <c r="F415" s="82"/>
      <c r="G415" s="82"/>
      <c r="H415" s="82"/>
      <c r="I415" s="82"/>
      <c r="J415" s="82"/>
      <c r="K415" s="82"/>
      <c r="L415" s="82"/>
      <c r="M415" s="82"/>
      <c r="N415" s="82"/>
      <c r="O415" s="82"/>
      <c r="P415" s="82"/>
      <c r="Q415" s="82"/>
      <c r="R415" s="82"/>
      <c r="S415" s="82"/>
      <c r="T415" s="82"/>
      <c r="U415" s="82"/>
      <c r="V415" s="82"/>
      <c r="W415" s="82"/>
      <c r="X415" s="82"/>
      <c r="Y415" s="82"/>
      <c r="Z415" s="82"/>
      <c r="AA415" s="82"/>
      <c r="AB415" s="82"/>
      <c r="AC415" s="82"/>
      <c r="AD415" s="82"/>
      <c r="AE415" s="82"/>
      <c r="AF415" s="82"/>
      <c r="AG415" s="82"/>
      <c r="AH415" s="82"/>
      <c r="AI415" s="82"/>
      <c r="AJ415" s="82"/>
      <c r="AK415" s="82"/>
      <c r="AL415" s="82"/>
      <c r="AM415" s="82"/>
      <c r="AN415" s="82"/>
      <c r="AO415" s="82"/>
      <c r="AP415" s="82"/>
      <c r="AQ415" s="82"/>
      <c r="AR415" s="82"/>
      <c r="AS415" s="82"/>
      <c r="AT415" s="82"/>
      <c r="AU415" s="82"/>
      <c r="AV415" s="82"/>
      <c r="AW415" s="82"/>
      <c r="AX415" s="82"/>
      <c r="AY415" s="82"/>
      <c r="AZ415" s="82"/>
      <c r="BA415" s="82"/>
      <c r="BB415" s="82"/>
      <c r="BC415" s="82"/>
      <c r="BD415" s="82"/>
      <c r="BE415" s="82"/>
      <c r="BF415" s="82"/>
      <c r="BG415" s="82"/>
      <c r="BH415" s="82"/>
      <c r="BI415" s="82"/>
      <c r="BJ415" s="82"/>
      <c r="BK415" s="82"/>
      <c r="BL415" s="82"/>
      <c r="BM415" s="82"/>
      <c r="BN415" s="82"/>
      <c r="BO415" s="82"/>
      <c r="BP415" s="82"/>
      <c r="BQ415" s="82"/>
      <c r="BR415" s="82"/>
      <c r="BS415" s="82"/>
      <c r="BT415" s="82"/>
      <c r="BU415" s="82"/>
      <c r="BV415" s="82"/>
      <c r="BW415" s="82"/>
      <c r="BX415" s="82"/>
      <c r="BY415" s="82"/>
    </row>
    <row r="416" spans="1:77" x14ac:dyDescent="0.2">
      <c r="A416" s="82"/>
      <c r="B416" s="82"/>
      <c r="C416" s="82"/>
      <c r="D416" s="82"/>
      <c r="E416" s="82"/>
      <c r="F416" s="82"/>
      <c r="G416" s="82"/>
      <c r="H416" s="82"/>
      <c r="I416" s="82"/>
      <c r="J416" s="82"/>
      <c r="K416" s="82"/>
      <c r="L416" s="82"/>
      <c r="M416" s="82"/>
      <c r="N416" s="82"/>
      <c r="O416" s="82"/>
      <c r="P416" s="82"/>
      <c r="Q416" s="82"/>
      <c r="R416" s="82"/>
      <c r="S416" s="82"/>
      <c r="T416" s="82"/>
      <c r="U416" s="82"/>
      <c r="V416" s="82"/>
      <c r="W416" s="82"/>
      <c r="X416" s="82"/>
      <c r="Y416" s="82"/>
      <c r="Z416" s="82"/>
      <c r="AA416" s="82"/>
      <c r="AB416" s="82"/>
      <c r="AC416" s="82"/>
      <c r="AD416" s="82"/>
      <c r="AE416" s="82"/>
      <c r="AF416" s="82"/>
      <c r="AG416" s="82"/>
      <c r="AH416" s="82"/>
      <c r="AI416" s="82"/>
      <c r="AJ416" s="82"/>
      <c r="AK416" s="82"/>
      <c r="AL416" s="82"/>
      <c r="AM416" s="82"/>
      <c r="AN416" s="82"/>
      <c r="AO416" s="82"/>
      <c r="AP416" s="82"/>
      <c r="AQ416" s="82"/>
      <c r="AR416" s="82"/>
      <c r="AS416" s="82"/>
      <c r="AT416" s="82"/>
      <c r="AU416" s="82"/>
      <c r="AV416" s="82"/>
      <c r="AW416" s="82"/>
      <c r="AX416" s="82"/>
      <c r="AY416" s="82"/>
      <c r="AZ416" s="82"/>
      <c r="BA416" s="82"/>
      <c r="BB416" s="82"/>
      <c r="BC416" s="82"/>
      <c r="BD416" s="82"/>
      <c r="BE416" s="82"/>
      <c r="BF416" s="82"/>
      <c r="BG416" s="82"/>
      <c r="BH416" s="82"/>
      <c r="BI416" s="82"/>
      <c r="BJ416" s="82"/>
      <c r="BK416" s="82"/>
      <c r="BL416" s="82"/>
      <c r="BM416" s="82"/>
      <c r="BN416" s="82"/>
      <c r="BO416" s="82"/>
      <c r="BP416" s="82"/>
      <c r="BQ416" s="82"/>
      <c r="BR416" s="82"/>
      <c r="BS416" s="82"/>
      <c r="BT416" s="82"/>
      <c r="BU416" s="82"/>
      <c r="BV416" s="82"/>
      <c r="BW416" s="82"/>
      <c r="BX416" s="82"/>
      <c r="BY416" s="82"/>
    </row>
    <row r="417" spans="1:77" x14ac:dyDescent="0.2">
      <c r="A417" s="82"/>
      <c r="B417" s="82"/>
      <c r="C417" s="82"/>
      <c r="D417" s="82"/>
      <c r="E417" s="82"/>
      <c r="F417" s="82"/>
      <c r="G417" s="82"/>
      <c r="H417" s="82"/>
      <c r="I417" s="82"/>
      <c r="J417" s="82"/>
      <c r="K417" s="82"/>
      <c r="L417" s="82"/>
      <c r="M417" s="82"/>
      <c r="N417" s="82"/>
      <c r="O417" s="82"/>
      <c r="P417" s="82"/>
      <c r="Q417" s="82"/>
      <c r="R417" s="82"/>
      <c r="S417" s="82"/>
      <c r="T417" s="82"/>
      <c r="U417" s="82"/>
      <c r="V417" s="82"/>
      <c r="W417" s="82"/>
      <c r="X417" s="82"/>
      <c r="Y417" s="82"/>
      <c r="Z417" s="82"/>
      <c r="AA417" s="82"/>
      <c r="AB417" s="82"/>
      <c r="AC417" s="82"/>
      <c r="AD417" s="82"/>
      <c r="AE417" s="82"/>
      <c r="AF417" s="82"/>
      <c r="AG417" s="82"/>
      <c r="AH417" s="82"/>
      <c r="AI417" s="82"/>
      <c r="AJ417" s="82"/>
      <c r="AK417" s="82"/>
      <c r="AL417" s="82"/>
      <c r="AM417" s="82"/>
      <c r="AN417" s="82"/>
      <c r="AO417" s="82"/>
      <c r="AP417" s="82"/>
      <c r="AQ417" s="82"/>
      <c r="AR417" s="82"/>
      <c r="AS417" s="82"/>
      <c r="AT417" s="82"/>
      <c r="AU417" s="82"/>
      <c r="AV417" s="82"/>
      <c r="AW417" s="82"/>
      <c r="AX417" s="82"/>
      <c r="AY417" s="82"/>
      <c r="AZ417" s="82"/>
      <c r="BA417" s="82"/>
      <c r="BB417" s="82"/>
      <c r="BC417" s="82"/>
      <c r="BD417" s="82"/>
      <c r="BE417" s="82"/>
      <c r="BF417" s="82"/>
      <c r="BG417" s="82"/>
      <c r="BH417" s="82"/>
      <c r="BI417" s="82"/>
      <c r="BJ417" s="82"/>
      <c r="BK417" s="82"/>
      <c r="BL417" s="82"/>
      <c r="BM417" s="82"/>
      <c r="BN417" s="82"/>
      <c r="BO417" s="82"/>
      <c r="BP417" s="82"/>
      <c r="BQ417" s="82"/>
      <c r="BR417" s="82"/>
      <c r="BS417" s="82"/>
      <c r="BT417" s="82"/>
      <c r="BU417" s="82"/>
      <c r="BV417" s="82"/>
      <c r="BW417" s="82"/>
      <c r="BX417" s="82"/>
      <c r="BY417" s="82"/>
    </row>
    <row r="418" spans="1:77" x14ac:dyDescent="0.2">
      <c r="A418" s="82"/>
      <c r="B418" s="82"/>
      <c r="C418" s="82"/>
      <c r="D418" s="82"/>
      <c r="E418" s="82"/>
      <c r="F418" s="82"/>
      <c r="G418" s="82"/>
      <c r="H418" s="82"/>
      <c r="I418" s="82"/>
      <c r="J418" s="82"/>
      <c r="K418" s="82"/>
      <c r="L418" s="82"/>
      <c r="M418" s="82"/>
      <c r="N418" s="82"/>
      <c r="O418" s="82"/>
      <c r="P418" s="82"/>
      <c r="Q418" s="82"/>
      <c r="R418" s="82"/>
      <c r="S418" s="82"/>
      <c r="T418" s="82"/>
      <c r="U418" s="82"/>
      <c r="V418" s="82"/>
      <c r="W418" s="82"/>
      <c r="X418" s="82"/>
      <c r="Y418" s="82"/>
      <c r="Z418" s="82"/>
      <c r="AA418" s="82"/>
      <c r="AB418" s="82"/>
      <c r="AC418" s="82"/>
      <c r="AD418" s="82"/>
      <c r="AE418" s="82"/>
      <c r="AF418" s="82"/>
      <c r="AG418" s="82"/>
      <c r="AH418" s="82"/>
      <c r="AI418" s="82"/>
      <c r="AJ418" s="82"/>
      <c r="AK418" s="82"/>
      <c r="AL418" s="82"/>
      <c r="AM418" s="82"/>
      <c r="AN418" s="82"/>
      <c r="AO418" s="82"/>
      <c r="AP418" s="82"/>
      <c r="AQ418" s="82"/>
      <c r="AR418" s="82"/>
      <c r="AS418" s="82"/>
      <c r="AT418" s="82"/>
      <c r="AU418" s="82"/>
      <c r="AV418" s="82"/>
      <c r="AW418" s="82"/>
      <c r="AX418" s="82"/>
      <c r="AY418" s="82"/>
      <c r="AZ418" s="82"/>
      <c r="BA418" s="82"/>
      <c r="BB418" s="82"/>
      <c r="BC418" s="82"/>
      <c r="BD418" s="82"/>
      <c r="BE418" s="82"/>
      <c r="BF418" s="82"/>
      <c r="BG418" s="82"/>
      <c r="BH418" s="82"/>
      <c r="BI418" s="82"/>
      <c r="BJ418" s="82"/>
      <c r="BK418" s="82"/>
      <c r="BL418" s="82"/>
      <c r="BM418" s="82"/>
      <c r="BN418" s="82"/>
      <c r="BO418" s="82"/>
      <c r="BP418" s="82"/>
      <c r="BQ418" s="82"/>
      <c r="BR418" s="82"/>
      <c r="BS418" s="82"/>
      <c r="BT418" s="82"/>
      <c r="BU418" s="82"/>
      <c r="BV418" s="82"/>
      <c r="BW418" s="82"/>
      <c r="BX418" s="82"/>
      <c r="BY418" s="82"/>
    </row>
    <row r="419" spans="1:77" x14ac:dyDescent="0.2">
      <c r="A419" s="82"/>
      <c r="B419" s="82"/>
      <c r="C419" s="82"/>
      <c r="D419" s="82"/>
      <c r="E419" s="82"/>
      <c r="F419" s="82"/>
      <c r="G419" s="82"/>
      <c r="H419" s="82"/>
      <c r="I419" s="82"/>
      <c r="J419" s="82"/>
      <c r="K419" s="82"/>
      <c r="L419" s="82"/>
      <c r="M419" s="82"/>
      <c r="N419" s="82"/>
      <c r="O419" s="82"/>
      <c r="P419" s="82"/>
      <c r="Q419" s="82"/>
      <c r="R419" s="82"/>
      <c r="S419" s="82"/>
      <c r="T419" s="82"/>
      <c r="U419" s="82"/>
      <c r="V419" s="82"/>
      <c r="W419" s="82"/>
      <c r="X419" s="82"/>
      <c r="Y419" s="82"/>
      <c r="Z419" s="82"/>
      <c r="AA419" s="82"/>
      <c r="AB419" s="82"/>
      <c r="AC419" s="82"/>
      <c r="AD419" s="82"/>
      <c r="AE419" s="82"/>
      <c r="AF419" s="82"/>
      <c r="AG419" s="82"/>
      <c r="AH419" s="82"/>
      <c r="AI419" s="82"/>
      <c r="AJ419" s="82"/>
      <c r="AK419" s="82"/>
      <c r="AL419" s="82"/>
      <c r="AM419" s="82"/>
      <c r="AN419" s="82"/>
      <c r="AO419" s="82"/>
      <c r="AP419" s="82"/>
      <c r="AQ419" s="82"/>
      <c r="AR419" s="82"/>
      <c r="AS419" s="82"/>
      <c r="AT419" s="82"/>
      <c r="AU419" s="82"/>
      <c r="AV419" s="82"/>
      <c r="AW419" s="82"/>
      <c r="AX419" s="82"/>
      <c r="AY419" s="82"/>
      <c r="AZ419" s="82"/>
      <c r="BA419" s="82"/>
      <c r="BB419" s="82"/>
      <c r="BC419" s="82"/>
      <c r="BD419" s="82"/>
      <c r="BE419" s="82"/>
      <c r="BF419" s="82"/>
      <c r="BG419" s="82"/>
      <c r="BH419" s="82"/>
      <c r="BI419" s="82"/>
      <c r="BJ419" s="82"/>
      <c r="BK419" s="82"/>
      <c r="BL419" s="82"/>
      <c r="BM419" s="82"/>
      <c r="BN419" s="82"/>
      <c r="BO419" s="82"/>
      <c r="BP419" s="82"/>
      <c r="BQ419" s="82"/>
      <c r="BR419" s="82"/>
      <c r="BS419" s="82"/>
      <c r="BT419" s="82"/>
      <c r="BU419" s="82"/>
      <c r="BV419" s="82"/>
      <c r="BW419" s="82"/>
      <c r="BX419" s="82"/>
      <c r="BY419" s="82"/>
    </row>
    <row r="420" spans="1:77" x14ac:dyDescent="0.2">
      <c r="A420" s="82"/>
      <c r="B420" s="82"/>
      <c r="C420" s="82"/>
      <c r="D420" s="82"/>
      <c r="E420" s="82"/>
      <c r="F420" s="82"/>
      <c r="G420" s="82"/>
      <c r="H420" s="82"/>
      <c r="I420" s="82"/>
      <c r="J420" s="82"/>
      <c r="K420" s="82"/>
      <c r="L420" s="82"/>
      <c r="M420" s="82"/>
      <c r="N420" s="82"/>
      <c r="O420" s="82"/>
      <c r="P420" s="82"/>
      <c r="Q420" s="82"/>
      <c r="R420" s="82"/>
      <c r="S420" s="82"/>
      <c r="T420" s="82"/>
      <c r="U420" s="82"/>
      <c r="V420" s="82"/>
      <c r="W420" s="82"/>
      <c r="X420" s="82"/>
      <c r="Y420" s="82"/>
      <c r="Z420" s="82"/>
      <c r="AA420" s="82"/>
      <c r="AB420" s="82"/>
      <c r="AC420" s="82"/>
      <c r="AD420" s="82"/>
      <c r="AE420" s="82"/>
      <c r="AF420" s="82"/>
      <c r="AG420" s="82"/>
      <c r="AH420" s="82"/>
      <c r="AI420" s="82"/>
      <c r="AJ420" s="82"/>
      <c r="AK420" s="82"/>
      <c r="AL420" s="82"/>
      <c r="AM420" s="82"/>
      <c r="AN420" s="82"/>
      <c r="AO420" s="82"/>
      <c r="AP420" s="82"/>
      <c r="AQ420" s="82"/>
      <c r="AR420" s="82"/>
      <c r="AS420" s="82"/>
      <c r="AT420" s="82"/>
      <c r="AU420" s="82"/>
      <c r="AV420" s="82"/>
      <c r="AW420" s="82"/>
      <c r="AX420" s="82"/>
      <c r="AY420" s="82"/>
      <c r="AZ420" s="82"/>
      <c r="BA420" s="82"/>
      <c r="BB420" s="82"/>
      <c r="BC420" s="82"/>
      <c r="BD420" s="82"/>
      <c r="BE420" s="82"/>
      <c r="BF420" s="82"/>
      <c r="BG420" s="82"/>
      <c r="BH420" s="82"/>
      <c r="BI420" s="82"/>
      <c r="BJ420" s="82"/>
      <c r="BK420" s="82"/>
      <c r="BL420" s="82"/>
      <c r="BM420" s="82"/>
      <c r="BN420" s="82"/>
      <c r="BO420" s="82"/>
      <c r="BP420" s="82"/>
      <c r="BQ420" s="82"/>
      <c r="BR420" s="82"/>
      <c r="BS420" s="82"/>
      <c r="BT420" s="82"/>
      <c r="BU420" s="82"/>
      <c r="BV420" s="82"/>
      <c r="BW420" s="82"/>
      <c r="BX420" s="82"/>
      <c r="BY420" s="82"/>
    </row>
    <row r="421" spans="1:77" x14ac:dyDescent="0.2">
      <c r="A421" s="82"/>
      <c r="B421" s="82"/>
      <c r="C421" s="82"/>
      <c r="D421" s="82"/>
      <c r="E421" s="82"/>
      <c r="F421" s="82"/>
      <c r="G421" s="82"/>
      <c r="H421" s="82"/>
      <c r="I421" s="82"/>
      <c r="J421" s="82"/>
      <c r="K421" s="82"/>
      <c r="L421" s="82"/>
      <c r="M421" s="82"/>
      <c r="N421" s="82"/>
      <c r="O421" s="82"/>
      <c r="P421" s="82"/>
      <c r="Q421" s="82"/>
      <c r="R421" s="82"/>
      <c r="S421" s="82"/>
      <c r="T421" s="82"/>
      <c r="U421" s="82"/>
      <c r="V421" s="82"/>
      <c r="W421" s="82"/>
      <c r="X421" s="82"/>
      <c r="Y421" s="82"/>
      <c r="Z421" s="82"/>
      <c r="AA421" s="82"/>
      <c r="AB421" s="82"/>
      <c r="AC421" s="82"/>
      <c r="AD421" s="82"/>
      <c r="AE421" s="82"/>
      <c r="AF421" s="82"/>
      <c r="AG421" s="82"/>
      <c r="AH421" s="82"/>
      <c r="AI421" s="82"/>
      <c r="AJ421" s="82"/>
      <c r="AK421" s="82"/>
      <c r="AL421" s="82"/>
      <c r="AM421" s="82"/>
      <c r="AN421" s="82"/>
      <c r="AO421" s="82"/>
      <c r="AP421" s="82"/>
      <c r="AQ421" s="82"/>
      <c r="AR421" s="82"/>
      <c r="AS421" s="82"/>
      <c r="AT421" s="82"/>
      <c r="AU421" s="82"/>
      <c r="AV421" s="82"/>
      <c r="AW421" s="82"/>
      <c r="AX421" s="82"/>
      <c r="AY421" s="82"/>
      <c r="AZ421" s="82"/>
      <c r="BA421" s="82"/>
      <c r="BB421" s="82"/>
      <c r="BC421" s="82"/>
      <c r="BD421" s="82"/>
      <c r="BE421" s="82"/>
      <c r="BF421" s="82"/>
      <c r="BG421" s="82"/>
      <c r="BH421" s="82"/>
      <c r="BI421" s="82"/>
      <c r="BJ421" s="82"/>
      <c r="BK421" s="82"/>
      <c r="BL421" s="82"/>
      <c r="BM421" s="82"/>
      <c r="BN421" s="82"/>
      <c r="BO421" s="82"/>
      <c r="BP421" s="82"/>
      <c r="BQ421" s="82"/>
      <c r="BR421" s="82"/>
      <c r="BS421" s="82"/>
      <c r="BT421" s="82"/>
      <c r="BU421" s="82"/>
      <c r="BV421" s="82"/>
      <c r="BW421" s="82"/>
      <c r="BX421" s="82"/>
      <c r="BY421" s="82"/>
    </row>
    <row r="422" spans="1:77" x14ac:dyDescent="0.2">
      <c r="A422" s="82"/>
      <c r="B422" s="82"/>
      <c r="C422" s="82"/>
      <c r="D422" s="82"/>
      <c r="E422" s="82"/>
      <c r="F422" s="82"/>
      <c r="G422" s="82"/>
      <c r="H422" s="82"/>
      <c r="I422" s="82"/>
      <c r="J422" s="82"/>
      <c r="K422" s="82"/>
      <c r="L422" s="82"/>
      <c r="M422" s="82"/>
      <c r="N422" s="82"/>
      <c r="O422" s="82"/>
      <c r="P422" s="82"/>
      <c r="Q422" s="82"/>
      <c r="R422" s="82"/>
      <c r="S422" s="82"/>
      <c r="T422" s="82"/>
      <c r="U422" s="82"/>
      <c r="V422" s="82"/>
      <c r="W422" s="82"/>
      <c r="X422" s="82"/>
      <c r="Y422" s="82"/>
      <c r="Z422" s="82"/>
      <c r="AA422" s="82"/>
      <c r="AB422" s="82"/>
      <c r="AC422" s="82"/>
      <c r="AD422" s="82"/>
      <c r="AE422" s="82"/>
      <c r="AF422" s="82"/>
      <c r="AG422" s="82"/>
      <c r="AH422" s="82"/>
      <c r="AI422" s="82"/>
      <c r="AJ422" s="82"/>
      <c r="AK422" s="82"/>
      <c r="AL422" s="82"/>
      <c r="AM422" s="82"/>
      <c r="AN422" s="82"/>
      <c r="AO422" s="82"/>
      <c r="AP422" s="82"/>
      <c r="AQ422" s="82"/>
      <c r="AR422" s="82"/>
      <c r="AS422" s="82"/>
      <c r="AT422" s="82"/>
      <c r="AU422" s="82"/>
      <c r="AV422" s="82"/>
      <c r="AW422" s="82"/>
      <c r="AX422" s="82"/>
      <c r="AY422" s="82"/>
      <c r="AZ422" s="82"/>
      <c r="BA422" s="82"/>
      <c r="BB422" s="82"/>
      <c r="BC422" s="82"/>
      <c r="BD422" s="82"/>
      <c r="BE422" s="82"/>
      <c r="BF422" s="82"/>
      <c r="BG422" s="82"/>
      <c r="BH422" s="82"/>
      <c r="BI422" s="82"/>
      <c r="BJ422" s="82"/>
      <c r="BK422" s="82"/>
      <c r="BL422" s="82"/>
      <c r="BM422" s="82"/>
      <c r="BN422" s="82"/>
      <c r="BO422" s="82"/>
      <c r="BP422" s="82"/>
      <c r="BQ422" s="82"/>
      <c r="BR422" s="82"/>
      <c r="BS422" s="82"/>
      <c r="BT422" s="82"/>
      <c r="BU422" s="82"/>
      <c r="BV422" s="82"/>
      <c r="BW422" s="82"/>
      <c r="BX422" s="82"/>
      <c r="BY422" s="82"/>
    </row>
    <row r="423" spans="1:77" x14ac:dyDescent="0.2">
      <c r="A423" s="82"/>
      <c r="B423" s="82"/>
      <c r="C423" s="82"/>
      <c r="D423" s="82"/>
      <c r="E423" s="82"/>
      <c r="F423" s="82"/>
      <c r="G423" s="82"/>
      <c r="H423" s="82"/>
      <c r="I423" s="82"/>
      <c r="J423" s="82"/>
      <c r="K423" s="82"/>
      <c r="L423" s="82"/>
      <c r="M423" s="82"/>
      <c r="N423" s="82"/>
      <c r="O423" s="82"/>
      <c r="P423" s="82"/>
      <c r="Q423" s="82"/>
      <c r="R423" s="82"/>
      <c r="S423" s="82"/>
      <c r="T423" s="82"/>
      <c r="U423" s="82"/>
      <c r="V423" s="82"/>
      <c r="W423" s="82"/>
      <c r="X423" s="82"/>
      <c r="Y423" s="82"/>
      <c r="Z423" s="82"/>
      <c r="AA423" s="82"/>
      <c r="AB423" s="82"/>
      <c r="AC423" s="82"/>
      <c r="AD423" s="82"/>
      <c r="AE423" s="82"/>
      <c r="AF423" s="82"/>
      <c r="AG423" s="82"/>
      <c r="AH423" s="82"/>
      <c r="AI423" s="82"/>
      <c r="AJ423" s="82"/>
      <c r="AK423" s="82"/>
      <c r="AL423" s="82"/>
      <c r="AM423" s="82"/>
      <c r="AN423" s="82"/>
      <c r="AO423" s="82"/>
      <c r="AP423" s="82"/>
      <c r="AQ423" s="82"/>
      <c r="AR423" s="82"/>
      <c r="AS423" s="82"/>
      <c r="AT423" s="82"/>
      <c r="AU423" s="82"/>
      <c r="AV423" s="82"/>
      <c r="AW423" s="82"/>
      <c r="AX423" s="82"/>
      <c r="AY423" s="82"/>
      <c r="AZ423" s="82"/>
      <c r="BA423" s="82"/>
      <c r="BB423" s="82"/>
      <c r="BC423" s="82"/>
      <c r="BD423" s="82"/>
      <c r="BE423" s="82"/>
      <c r="BF423" s="82"/>
      <c r="BG423" s="82"/>
      <c r="BH423" s="82"/>
      <c r="BI423" s="82"/>
      <c r="BJ423" s="82"/>
      <c r="BK423" s="82"/>
      <c r="BL423" s="82"/>
      <c r="BM423" s="82"/>
      <c r="BN423" s="82"/>
      <c r="BO423" s="82"/>
      <c r="BP423" s="82"/>
      <c r="BQ423" s="82"/>
      <c r="BR423" s="82"/>
      <c r="BS423" s="82"/>
      <c r="BT423" s="82"/>
      <c r="BU423" s="82"/>
      <c r="BV423" s="82"/>
      <c r="BW423" s="82"/>
      <c r="BX423" s="82"/>
      <c r="BY423" s="82"/>
    </row>
    <row r="424" spans="1:77" x14ac:dyDescent="0.2">
      <c r="A424" s="82"/>
      <c r="B424" s="82"/>
      <c r="C424" s="82"/>
      <c r="D424" s="82"/>
      <c r="E424" s="82"/>
      <c r="F424" s="82"/>
      <c r="G424" s="82"/>
      <c r="H424" s="82"/>
      <c r="I424" s="82"/>
      <c r="J424" s="82"/>
      <c r="K424" s="82"/>
      <c r="L424" s="82"/>
      <c r="M424" s="82"/>
      <c r="N424" s="82"/>
      <c r="O424" s="82"/>
      <c r="P424" s="82"/>
      <c r="Q424" s="82"/>
      <c r="R424" s="82"/>
      <c r="S424" s="82"/>
      <c r="T424" s="82"/>
      <c r="U424" s="82"/>
      <c r="V424" s="82"/>
      <c r="W424" s="82"/>
      <c r="X424" s="82"/>
      <c r="Y424" s="82"/>
      <c r="Z424" s="82"/>
      <c r="AA424" s="82"/>
      <c r="AB424" s="82"/>
      <c r="AC424" s="82"/>
      <c r="AD424" s="82"/>
      <c r="AE424" s="82"/>
      <c r="AF424" s="82"/>
      <c r="AG424" s="82"/>
      <c r="AH424" s="82"/>
      <c r="AI424" s="82"/>
      <c r="AJ424" s="82"/>
      <c r="AK424" s="82"/>
      <c r="AL424" s="82"/>
      <c r="AM424" s="82"/>
      <c r="AN424" s="82"/>
      <c r="AO424" s="82"/>
      <c r="AP424" s="82"/>
      <c r="AQ424" s="82"/>
      <c r="AR424" s="82"/>
      <c r="AS424" s="82"/>
      <c r="AT424" s="82"/>
      <c r="AU424" s="82"/>
      <c r="AV424" s="82"/>
      <c r="AW424" s="82"/>
      <c r="AX424" s="82"/>
      <c r="AY424" s="82"/>
      <c r="AZ424" s="82"/>
      <c r="BA424" s="82"/>
      <c r="BB424" s="82"/>
      <c r="BC424" s="82"/>
      <c r="BD424" s="82"/>
      <c r="BE424" s="82"/>
      <c r="BF424" s="82"/>
      <c r="BG424" s="82"/>
      <c r="BH424" s="82"/>
      <c r="BI424" s="82"/>
      <c r="BJ424" s="82"/>
      <c r="BK424" s="82"/>
      <c r="BL424" s="82"/>
      <c r="BM424" s="82"/>
      <c r="BN424" s="82"/>
      <c r="BO424" s="82"/>
      <c r="BP424" s="82"/>
      <c r="BQ424" s="82"/>
      <c r="BR424" s="82"/>
      <c r="BS424" s="82"/>
      <c r="BT424" s="82"/>
      <c r="BU424" s="82"/>
      <c r="BV424" s="82"/>
      <c r="BW424" s="82"/>
      <c r="BX424" s="82"/>
      <c r="BY424" s="82"/>
    </row>
    <row r="425" spans="1:77" x14ac:dyDescent="0.2">
      <c r="A425" s="82"/>
      <c r="B425" s="82"/>
      <c r="C425" s="82"/>
      <c r="D425" s="82"/>
      <c r="E425" s="82"/>
      <c r="F425" s="82"/>
      <c r="G425" s="82"/>
      <c r="H425" s="82"/>
      <c r="I425" s="82"/>
      <c r="J425" s="82"/>
      <c r="K425" s="82"/>
      <c r="L425" s="82"/>
      <c r="M425" s="82"/>
      <c r="N425" s="82"/>
      <c r="O425" s="82"/>
      <c r="P425" s="82"/>
      <c r="Q425" s="82"/>
      <c r="R425" s="82"/>
      <c r="S425" s="82"/>
      <c r="T425" s="82"/>
      <c r="U425" s="82"/>
      <c r="V425" s="82"/>
      <c r="W425" s="82"/>
      <c r="X425" s="82"/>
      <c r="Y425" s="82"/>
      <c r="Z425" s="82"/>
      <c r="AA425" s="82"/>
      <c r="AB425" s="82"/>
      <c r="AC425" s="82"/>
      <c r="AD425" s="82"/>
      <c r="AE425" s="82"/>
      <c r="AF425" s="82"/>
      <c r="AG425" s="82"/>
      <c r="AH425" s="82"/>
      <c r="AI425" s="82"/>
      <c r="AJ425" s="82"/>
      <c r="AK425" s="82"/>
      <c r="AL425" s="82"/>
      <c r="AM425" s="82"/>
      <c r="AN425" s="82"/>
      <c r="AO425" s="82"/>
      <c r="AP425" s="82"/>
      <c r="AQ425" s="82"/>
      <c r="AR425" s="82"/>
      <c r="AS425" s="82"/>
      <c r="AT425" s="82"/>
      <c r="AU425" s="82"/>
      <c r="AV425" s="82"/>
      <c r="AW425" s="82"/>
      <c r="AX425" s="82"/>
      <c r="AY425" s="82"/>
      <c r="AZ425" s="82"/>
      <c r="BA425" s="82"/>
      <c r="BB425" s="82"/>
      <c r="BC425" s="82"/>
      <c r="BD425" s="82"/>
      <c r="BE425" s="82"/>
      <c r="BF425" s="82"/>
      <c r="BG425" s="82"/>
      <c r="BH425" s="82"/>
      <c r="BI425" s="82"/>
      <c r="BJ425" s="82"/>
      <c r="BK425" s="82"/>
      <c r="BL425" s="82"/>
      <c r="BM425" s="82"/>
      <c r="BN425" s="82"/>
      <c r="BO425" s="82"/>
      <c r="BP425" s="82"/>
      <c r="BQ425" s="82"/>
      <c r="BR425" s="82"/>
      <c r="BS425" s="82"/>
      <c r="BT425" s="82"/>
      <c r="BU425" s="82"/>
      <c r="BV425" s="82"/>
      <c r="BW425" s="82"/>
      <c r="BX425" s="82"/>
      <c r="BY425" s="82"/>
    </row>
    <row r="426" spans="1:77" x14ac:dyDescent="0.2">
      <c r="A426" s="198"/>
      <c r="B426" s="198"/>
      <c r="C426" s="198"/>
      <c r="D426" s="198"/>
      <c r="E426" s="198"/>
    </row>
  </sheetData>
  <mergeCells count="1">
    <mergeCell ref="B134:C134"/>
  </mergeCells>
  <phoneticPr fontId="0" type="noConversion"/>
  <printOptions horizontalCentered="1" verticalCentered="1"/>
  <pageMargins left="0.75" right="0.75" top="0.75" bottom="0.75" header="0.5" footer="0.5"/>
  <pageSetup orientation="portrait" r:id="rId1"/>
  <headerFooter alignWithMargins="0">
    <oddHeader>&amp;LAttachment E&amp;C&amp;12Building Sq. Footage Summary</oddHeader>
    <oddFooter>Page &amp;P&amp;R&amp;A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J115"/>
  <sheetViews>
    <sheetView workbookViewId="0"/>
  </sheetViews>
  <sheetFormatPr defaultRowHeight="12.75" x14ac:dyDescent="0.2"/>
  <cols>
    <col min="1" max="1" width="12.7109375" style="5" customWidth="1"/>
    <col min="2" max="2" width="9.7109375" style="6" customWidth="1"/>
    <col min="3" max="3" width="21.7109375" style="5" customWidth="1"/>
    <col min="4" max="4" width="11.7109375" style="6" customWidth="1"/>
    <col min="5" max="5" width="9.7109375" style="8" customWidth="1"/>
    <col min="6" max="6" width="30.7109375" style="5" customWidth="1"/>
    <col min="7" max="7" width="1.7109375" style="5" customWidth="1"/>
    <col min="8" max="8" width="16.7109375" style="5" customWidth="1"/>
    <col min="9" max="9" width="4.7109375" style="5" customWidth="1"/>
    <col min="10" max="10" width="8.7109375" style="5" customWidth="1"/>
  </cols>
  <sheetData>
    <row r="1" spans="1:8" x14ac:dyDescent="0.2">
      <c r="A1" s="10" t="s">
        <v>2119</v>
      </c>
      <c r="B1" s="14" t="s">
        <v>2120</v>
      </c>
      <c r="C1" s="10" t="s">
        <v>2121</v>
      </c>
      <c r="D1" s="14" t="s">
        <v>2122</v>
      </c>
      <c r="E1" s="12" t="s">
        <v>2123</v>
      </c>
      <c r="F1" s="5" t="s">
        <v>2126</v>
      </c>
    </row>
    <row r="2" spans="1:8" ht="13.15" customHeight="1" x14ac:dyDescent="0.2">
      <c r="A2" s="5" t="s">
        <v>3887</v>
      </c>
      <c r="B2" s="6" t="s">
        <v>2128</v>
      </c>
      <c r="C2" s="5" t="s">
        <v>2299</v>
      </c>
      <c r="D2" s="6">
        <v>127</v>
      </c>
      <c r="E2" s="8" t="s">
        <v>2158</v>
      </c>
    </row>
    <row r="3" spans="1:8" ht="13.15" customHeight="1" x14ac:dyDescent="0.2">
      <c r="A3" s="5" t="s">
        <v>3887</v>
      </c>
      <c r="B3" s="6" t="s">
        <v>2133</v>
      </c>
      <c r="C3" s="5" t="s">
        <v>3888</v>
      </c>
      <c r="D3" s="6">
        <v>310</v>
      </c>
      <c r="E3" s="8" t="s">
        <v>2158</v>
      </c>
    </row>
    <row r="4" spans="1:8" ht="13.15" customHeight="1" x14ac:dyDescent="0.2">
      <c r="A4" s="5" t="s">
        <v>3887</v>
      </c>
      <c r="B4" s="6" t="s">
        <v>2135</v>
      </c>
      <c r="C4" s="5" t="s">
        <v>2311</v>
      </c>
      <c r="D4" s="6">
        <v>531</v>
      </c>
      <c r="E4" s="8" t="s">
        <v>2158</v>
      </c>
    </row>
    <row r="5" spans="1:8" ht="13.15" customHeight="1" x14ac:dyDescent="0.2">
      <c r="A5" s="5" t="s">
        <v>3887</v>
      </c>
      <c r="B5" s="6" t="s">
        <v>2138</v>
      </c>
      <c r="C5" s="5" t="s">
        <v>2136</v>
      </c>
      <c r="D5" s="6">
        <v>137</v>
      </c>
      <c r="E5" s="8">
        <v>206000</v>
      </c>
    </row>
    <row r="6" spans="1:8" ht="13.15" customHeight="1" x14ac:dyDescent="0.2">
      <c r="A6" s="5" t="s">
        <v>3887</v>
      </c>
      <c r="B6" s="6" t="s">
        <v>3406</v>
      </c>
      <c r="C6" s="5" t="s">
        <v>2136</v>
      </c>
      <c r="D6" s="6">
        <v>144</v>
      </c>
      <c r="E6" s="8">
        <v>206000</v>
      </c>
    </row>
    <row r="7" spans="1:8" ht="13.15" customHeight="1" x14ac:dyDescent="0.2">
      <c r="A7" s="5" t="s">
        <v>3887</v>
      </c>
      <c r="B7" s="6" t="s">
        <v>2139</v>
      </c>
      <c r="C7" s="5" t="s">
        <v>2421</v>
      </c>
      <c r="D7" s="6">
        <v>9</v>
      </c>
      <c r="E7" s="8">
        <v>433000</v>
      </c>
    </row>
    <row r="8" spans="1:8" ht="13.15" customHeight="1" x14ac:dyDescent="0.2">
      <c r="A8" s="5" t="s">
        <v>3887</v>
      </c>
      <c r="B8" s="6" t="s">
        <v>3826</v>
      </c>
      <c r="C8" s="5" t="s">
        <v>2367</v>
      </c>
      <c r="D8" s="6">
        <v>13</v>
      </c>
      <c r="E8" s="8">
        <v>206000</v>
      </c>
      <c r="H8" s="9"/>
    </row>
    <row r="9" spans="1:8" ht="13.15" customHeight="1" x14ac:dyDescent="0.2">
      <c r="A9" s="5" t="s">
        <v>3887</v>
      </c>
      <c r="B9" s="6" t="s">
        <v>4459</v>
      </c>
      <c r="C9" s="5" t="s">
        <v>3707</v>
      </c>
      <c r="D9" s="6">
        <v>43</v>
      </c>
      <c r="E9" s="8">
        <v>206000</v>
      </c>
    </row>
    <row r="10" spans="1:8" ht="13.15" customHeight="1" x14ac:dyDescent="0.2">
      <c r="A10" s="5" t="s">
        <v>3887</v>
      </c>
      <c r="B10" s="6" t="s">
        <v>2142</v>
      </c>
      <c r="C10" s="5" t="s">
        <v>2145</v>
      </c>
      <c r="D10" s="6">
        <v>103</v>
      </c>
      <c r="E10" s="8">
        <v>433000</v>
      </c>
    </row>
    <row r="11" spans="1:8" ht="13.15" customHeight="1" x14ac:dyDescent="0.2">
      <c r="A11" s="5" t="s">
        <v>3887</v>
      </c>
      <c r="B11" s="6" t="s">
        <v>2144</v>
      </c>
      <c r="C11" s="5" t="s">
        <v>2156</v>
      </c>
      <c r="D11" s="6">
        <v>129</v>
      </c>
      <c r="E11" s="8">
        <v>352000</v>
      </c>
    </row>
    <row r="12" spans="1:8" ht="13.15" customHeight="1" x14ac:dyDescent="0.2">
      <c r="A12" s="5" t="s">
        <v>3887</v>
      </c>
      <c r="B12" s="6" t="s">
        <v>2146</v>
      </c>
      <c r="C12" s="5" t="s">
        <v>3892</v>
      </c>
      <c r="D12" s="6">
        <v>253</v>
      </c>
      <c r="E12" s="8">
        <v>206000</v>
      </c>
    </row>
    <row r="13" spans="1:8" ht="13.15" customHeight="1" x14ac:dyDescent="0.2">
      <c r="A13" s="5" t="s">
        <v>3887</v>
      </c>
      <c r="B13" s="6" t="s">
        <v>3827</v>
      </c>
      <c r="C13" s="5" t="s">
        <v>2136</v>
      </c>
      <c r="D13" s="6">
        <v>143</v>
      </c>
      <c r="E13" s="8">
        <v>206000</v>
      </c>
    </row>
    <row r="14" spans="1:8" ht="13.15" customHeight="1" x14ac:dyDescent="0.2">
      <c r="A14" s="5" t="s">
        <v>3887</v>
      </c>
      <c r="B14" s="6" t="s">
        <v>3893</v>
      </c>
      <c r="C14" s="5" t="s">
        <v>2136</v>
      </c>
      <c r="D14" s="6">
        <v>162</v>
      </c>
      <c r="E14" s="8">
        <v>206000</v>
      </c>
    </row>
    <row r="15" spans="1:8" ht="13.15" customHeight="1" x14ac:dyDescent="0.2">
      <c r="A15" s="5" t="s">
        <v>3887</v>
      </c>
      <c r="B15" s="6" t="s">
        <v>3894</v>
      </c>
      <c r="C15" s="5" t="s">
        <v>2136</v>
      </c>
      <c r="D15" s="6">
        <v>151</v>
      </c>
      <c r="E15" s="8">
        <v>206000</v>
      </c>
    </row>
    <row r="16" spans="1:8" ht="13.15" customHeight="1" x14ac:dyDescent="0.2">
      <c r="A16" s="5" t="s">
        <v>3887</v>
      </c>
      <c r="B16" s="6" t="s">
        <v>3895</v>
      </c>
      <c r="C16" s="5" t="s">
        <v>2136</v>
      </c>
      <c r="D16" s="6">
        <v>244</v>
      </c>
      <c r="E16" s="8">
        <v>206000</v>
      </c>
    </row>
    <row r="17" spans="1:5" ht="13.15" customHeight="1" x14ac:dyDescent="0.2">
      <c r="A17" s="5" t="s">
        <v>3887</v>
      </c>
      <c r="B17" s="6" t="s">
        <v>2147</v>
      </c>
      <c r="C17" s="5" t="s">
        <v>2593</v>
      </c>
      <c r="D17" s="6">
        <v>69</v>
      </c>
      <c r="E17" s="8">
        <v>206000</v>
      </c>
    </row>
    <row r="18" spans="1:5" ht="13.15" customHeight="1" x14ac:dyDescent="0.2">
      <c r="A18" s="5" t="s">
        <v>3887</v>
      </c>
      <c r="B18" s="6" t="s">
        <v>3735</v>
      </c>
      <c r="C18" s="5" t="s">
        <v>2171</v>
      </c>
      <c r="D18" s="6">
        <v>152</v>
      </c>
      <c r="E18" s="8">
        <v>206000</v>
      </c>
    </row>
    <row r="19" spans="1:5" ht="13.15" customHeight="1" x14ac:dyDescent="0.2">
      <c r="A19" s="5" t="s">
        <v>3887</v>
      </c>
      <c r="B19" s="6" t="s">
        <v>3413</v>
      </c>
      <c r="C19" s="5" t="s">
        <v>2279</v>
      </c>
      <c r="D19" s="6">
        <v>11</v>
      </c>
      <c r="E19" s="8">
        <v>206000</v>
      </c>
    </row>
    <row r="20" spans="1:5" ht="13.15" customHeight="1" x14ac:dyDescent="0.2">
      <c r="A20" s="5" t="s">
        <v>3887</v>
      </c>
      <c r="B20" s="6" t="s">
        <v>2149</v>
      </c>
      <c r="C20" s="5" t="s">
        <v>3896</v>
      </c>
      <c r="D20" s="6">
        <v>1178</v>
      </c>
      <c r="E20" s="8">
        <v>206000</v>
      </c>
    </row>
    <row r="21" spans="1:5" ht="13.15" customHeight="1" x14ac:dyDescent="0.2">
      <c r="A21" s="5" t="s">
        <v>3887</v>
      </c>
      <c r="B21" s="6">
        <v>109</v>
      </c>
      <c r="C21" s="5" t="s">
        <v>2593</v>
      </c>
      <c r="D21" s="6">
        <v>443</v>
      </c>
      <c r="E21" s="8">
        <v>206000</v>
      </c>
    </row>
    <row r="22" spans="1:5" ht="13.15" customHeight="1" x14ac:dyDescent="0.2">
      <c r="A22" s="5" t="s">
        <v>3887</v>
      </c>
      <c r="B22" s="6" t="s">
        <v>3014</v>
      </c>
      <c r="C22" s="5" t="s">
        <v>2136</v>
      </c>
      <c r="D22" s="6">
        <v>77</v>
      </c>
      <c r="E22" s="8">
        <v>206000</v>
      </c>
    </row>
    <row r="23" spans="1:5" ht="13.15" customHeight="1" x14ac:dyDescent="0.2">
      <c r="A23" s="5" t="s">
        <v>3887</v>
      </c>
      <c r="B23" s="6" t="s">
        <v>3877</v>
      </c>
      <c r="C23" s="5" t="s">
        <v>997</v>
      </c>
      <c r="D23" s="6">
        <v>55</v>
      </c>
      <c r="E23" s="8">
        <v>206000</v>
      </c>
    </row>
    <row r="24" spans="1:5" ht="13.15" customHeight="1" x14ac:dyDescent="0.2">
      <c r="A24" s="5" t="s">
        <v>3887</v>
      </c>
      <c r="B24" s="6" t="s">
        <v>1265</v>
      </c>
      <c r="C24" s="5" t="s">
        <v>997</v>
      </c>
      <c r="D24" s="6">
        <v>53</v>
      </c>
      <c r="E24" s="8">
        <v>206000</v>
      </c>
    </row>
    <row r="25" spans="1:5" ht="13.15" customHeight="1" x14ac:dyDescent="0.2">
      <c r="A25" s="5" t="s">
        <v>3887</v>
      </c>
      <c r="B25" s="6" t="s">
        <v>2152</v>
      </c>
      <c r="C25" s="5" t="s">
        <v>2136</v>
      </c>
      <c r="D25" s="6">
        <v>166</v>
      </c>
      <c r="E25" s="8">
        <v>206000</v>
      </c>
    </row>
    <row r="26" spans="1:5" ht="13.15" customHeight="1" x14ac:dyDescent="0.2">
      <c r="A26" s="5" t="s">
        <v>3887</v>
      </c>
      <c r="B26" s="6" t="s">
        <v>2153</v>
      </c>
      <c r="C26" s="5" t="s">
        <v>2136</v>
      </c>
      <c r="D26" s="6">
        <v>224</v>
      </c>
      <c r="E26" s="8">
        <v>206000</v>
      </c>
    </row>
    <row r="27" spans="1:5" ht="13.15" customHeight="1" x14ac:dyDescent="0.2">
      <c r="A27" s="5" t="s">
        <v>3887</v>
      </c>
      <c r="B27" s="6" t="s">
        <v>4286</v>
      </c>
      <c r="C27" s="5" t="s">
        <v>2171</v>
      </c>
      <c r="D27" s="6">
        <v>67</v>
      </c>
      <c r="E27" s="8">
        <v>206000</v>
      </c>
    </row>
    <row r="28" spans="1:5" ht="13.15" customHeight="1" x14ac:dyDescent="0.2">
      <c r="A28" s="5" t="s">
        <v>3887</v>
      </c>
      <c r="B28" s="6" t="s">
        <v>3416</v>
      </c>
      <c r="C28" s="5" t="s">
        <v>2136</v>
      </c>
      <c r="D28" s="6">
        <v>88</v>
      </c>
      <c r="E28" s="8">
        <v>206000</v>
      </c>
    </row>
    <row r="29" spans="1:5" ht="13.15" customHeight="1" x14ac:dyDescent="0.2">
      <c r="A29" s="5" t="s">
        <v>3887</v>
      </c>
      <c r="B29" s="6" t="s">
        <v>3417</v>
      </c>
      <c r="C29" s="5" t="s">
        <v>2136</v>
      </c>
      <c r="D29" s="6">
        <v>123</v>
      </c>
      <c r="E29" s="8">
        <v>206000</v>
      </c>
    </row>
    <row r="30" spans="1:5" ht="13.15" customHeight="1" x14ac:dyDescent="0.2">
      <c r="A30" s="5" t="s">
        <v>3887</v>
      </c>
      <c r="B30" s="6" t="s">
        <v>3898</v>
      </c>
      <c r="C30" s="5" t="s">
        <v>2136</v>
      </c>
      <c r="D30" s="6">
        <v>118</v>
      </c>
      <c r="E30" s="8">
        <v>206000</v>
      </c>
    </row>
    <row r="31" spans="1:5" ht="13.15" customHeight="1" x14ac:dyDescent="0.2">
      <c r="A31" s="5" t="s">
        <v>3887</v>
      </c>
      <c r="B31" s="6" t="s">
        <v>3899</v>
      </c>
      <c r="C31" s="5" t="s">
        <v>2136</v>
      </c>
      <c r="D31" s="6">
        <v>124</v>
      </c>
      <c r="E31" s="8">
        <v>206000</v>
      </c>
    </row>
    <row r="32" spans="1:5" ht="13.15" customHeight="1" x14ac:dyDescent="0.2">
      <c r="A32" s="5" t="s">
        <v>3887</v>
      </c>
      <c r="B32" s="6" t="s">
        <v>2159</v>
      </c>
      <c r="C32" s="5" t="s">
        <v>2136</v>
      </c>
      <c r="D32" s="6">
        <v>133</v>
      </c>
      <c r="E32" s="8">
        <v>206000</v>
      </c>
    </row>
    <row r="33" spans="1:5" ht="13.15" customHeight="1" x14ac:dyDescent="0.2">
      <c r="A33" s="18" t="s">
        <v>3887</v>
      </c>
      <c r="B33" s="19" t="s">
        <v>3879</v>
      </c>
      <c r="C33" s="18" t="s">
        <v>2136</v>
      </c>
      <c r="D33" s="19">
        <v>171</v>
      </c>
      <c r="E33" s="20">
        <v>206000</v>
      </c>
    </row>
    <row r="34" spans="1:5" ht="13.15" customHeight="1" x14ac:dyDescent="0.2">
      <c r="A34" s="22" t="s">
        <v>3887</v>
      </c>
      <c r="B34" s="23" t="s">
        <v>3574</v>
      </c>
      <c r="C34" s="22" t="s">
        <v>2393</v>
      </c>
      <c r="D34" s="23">
        <v>27</v>
      </c>
      <c r="E34" s="47" t="s">
        <v>2158</v>
      </c>
    </row>
    <row r="35" spans="1:5" ht="13.15" customHeight="1" x14ac:dyDescent="0.2">
      <c r="C35" s="48" t="s">
        <v>2401</v>
      </c>
      <c r="D35" s="49">
        <f>SUM(D2:D34)</f>
        <v>5778</v>
      </c>
      <c r="E35" s="50"/>
    </row>
    <row r="36" spans="1:5" ht="13.15" customHeight="1" x14ac:dyDescent="0.2">
      <c r="C36" s="48"/>
      <c r="D36" s="49"/>
      <c r="E36" s="50"/>
    </row>
    <row r="37" spans="1:5" ht="13.15" customHeight="1" x14ac:dyDescent="0.2">
      <c r="A37" s="5" t="s">
        <v>3887</v>
      </c>
      <c r="B37" s="6" t="s">
        <v>2533</v>
      </c>
      <c r="C37" s="5" t="s">
        <v>4261</v>
      </c>
      <c r="D37" s="6">
        <v>430</v>
      </c>
      <c r="E37" s="8" t="s">
        <v>2158</v>
      </c>
    </row>
    <row r="38" spans="1:5" ht="13.15" customHeight="1" x14ac:dyDescent="0.2">
      <c r="A38" s="5" t="s">
        <v>3887</v>
      </c>
      <c r="B38" s="6" t="s">
        <v>2402</v>
      </c>
      <c r="C38" s="5" t="s">
        <v>2311</v>
      </c>
      <c r="D38" s="6">
        <v>805</v>
      </c>
      <c r="E38" s="8" t="s">
        <v>2158</v>
      </c>
    </row>
    <row r="39" spans="1:5" ht="13.15" customHeight="1" x14ac:dyDescent="0.2">
      <c r="A39" s="5" t="s">
        <v>3887</v>
      </c>
      <c r="B39" s="6" t="s">
        <v>2405</v>
      </c>
      <c r="C39" s="5" t="s">
        <v>2277</v>
      </c>
      <c r="D39" s="6">
        <v>220</v>
      </c>
      <c r="E39" s="8" t="s">
        <v>2158</v>
      </c>
    </row>
    <row r="40" spans="1:5" ht="13.15" customHeight="1" x14ac:dyDescent="0.2">
      <c r="A40" s="5" t="s">
        <v>3887</v>
      </c>
      <c r="B40" s="6" t="s">
        <v>2407</v>
      </c>
      <c r="C40" s="5" t="s">
        <v>2367</v>
      </c>
      <c r="D40" s="6">
        <v>29</v>
      </c>
      <c r="E40" s="8">
        <v>352000</v>
      </c>
    </row>
    <row r="41" spans="1:5" ht="13.15" customHeight="1" x14ac:dyDescent="0.2">
      <c r="A41" s="5" t="s">
        <v>3887</v>
      </c>
      <c r="B41" s="6" t="s">
        <v>2410</v>
      </c>
      <c r="C41" s="5" t="s">
        <v>3900</v>
      </c>
      <c r="D41" s="6">
        <v>462</v>
      </c>
      <c r="E41" s="8">
        <v>219000</v>
      </c>
    </row>
    <row r="42" spans="1:5" ht="13.15" customHeight="1" x14ac:dyDescent="0.2">
      <c r="A42" s="5" t="s">
        <v>3887</v>
      </c>
      <c r="B42" s="6" t="s">
        <v>2411</v>
      </c>
      <c r="C42" s="5" t="s">
        <v>2136</v>
      </c>
      <c r="D42" s="6">
        <v>104</v>
      </c>
      <c r="E42" s="8">
        <v>219000</v>
      </c>
    </row>
    <row r="43" spans="1:5" ht="13.15" customHeight="1" x14ac:dyDescent="0.2">
      <c r="A43" s="5" t="s">
        <v>3887</v>
      </c>
      <c r="B43" s="6" t="s">
        <v>2412</v>
      </c>
      <c r="C43" s="5" t="s">
        <v>2136</v>
      </c>
      <c r="D43" s="6">
        <v>114</v>
      </c>
      <c r="E43" s="8">
        <v>219000</v>
      </c>
    </row>
    <row r="44" spans="1:5" ht="13.15" customHeight="1" x14ac:dyDescent="0.2">
      <c r="A44" s="5" t="s">
        <v>3887</v>
      </c>
      <c r="B44" s="6" t="s">
        <v>3901</v>
      </c>
      <c r="C44" s="5" t="s">
        <v>2136</v>
      </c>
      <c r="D44" s="6">
        <v>114</v>
      </c>
      <c r="E44" s="8">
        <v>219000</v>
      </c>
    </row>
    <row r="45" spans="1:5" ht="13.15" customHeight="1" x14ac:dyDescent="0.2">
      <c r="A45" s="5" t="s">
        <v>3887</v>
      </c>
      <c r="B45" s="6" t="s">
        <v>3902</v>
      </c>
      <c r="C45" s="5" t="s">
        <v>2136</v>
      </c>
      <c r="D45" s="6">
        <v>113</v>
      </c>
      <c r="E45" s="8">
        <v>219000</v>
      </c>
    </row>
    <row r="46" spans="1:5" ht="13.15" customHeight="1" x14ac:dyDescent="0.2">
      <c r="A46" s="5" t="s">
        <v>3887</v>
      </c>
      <c r="B46" s="6" t="s">
        <v>2413</v>
      </c>
      <c r="C46" s="5" t="s">
        <v>2700</v>
      </c>
      <c r="D46" s="6">
        <v>690</v>
      </c>
      <c r="E46" s="8">
        <v>219000</v>
      </c>
    </row>
    <row r="47" spans="1:5" ht="13.15" customHeight="1" x14ac:dyDescent="0.2">
      <c r="A47" s="5" t="s">
        <v>3887</v>
      </c>
      <c r="B47" s="6" t="s">
        <v>2415</v>
      </c>
      <c r="C47" s="5" t="s">
        <v>2700</v>
      </c>
      <c r="D47" s="6">
        <v>572</v>
      </c>
      <c r="E47" s="8" t="s">
        <v>2158</v>
      </c>
    </row>
    <row r="48" spans="1:5" ht="13.15" customHeight="1" x14ac:dyDescent="0.2">
      <c r="A48" s="5" t="s">
        <v>3887</v>
      </c>
      <c r="B48" s="6" t="s">
        <v>2417</v>
      </c>
      <c r="C48" s="5" t="s">
        <v>2171</v>
      </c>
      <c r="D48" s="6">
        <v>37</v>
      </c>
      <c r="E48" s="8" t="s">
        <v>2318</v>
      </c>
    </row>
    <row r="49" spans="1:5" ht="13.15" customHeight="1" x14ac:dyDescent="0.2">
      <c r="A49" s="5" t="s">
        <v>3887</v>
      </c>
      <c r="B49" s="6" t="s">
        <v>2419</v>
      </c>
      <c r="C49" s="5" t="s">
        <v>2136</v>
      </c>
      <c r="D49" s="6">
        <v>98</v>
      </c>
      <c r="E49" s="8">
        <v>219000</v>
      </c>
    </row>
    <row r="50" spans="1:5" ht="13.15" customHeight="1" x14ac:dyDescent="0.2">
      <c r="A50" s="5" t="s">
        <v>3887</v>
      </c>
      <c r="B50" s="6" t="s">
        <v>2420</v>
      </c>
      <c r="C50" s="5" t="s">
        <v>2136</v>
      </c>
      <c r="D50" s="6">
        <v>110</v>
      </c>
      <c r="E50" s="8">
        <v>216000</v>
      </c>
    </row>
    <row r="51" spans="1:5" ht="13.15" customHeight="1" x14ac:dyDescent="0.2">
      <c r="A51" s="5" t="s">
        <v>3887</v>
      </c>
      <c r="B51" s="6" t="s">
        <v>2422</v>
      </c>
      <c r="C51" s="5" t="s">
        <v>2136</v>
      </c>
      <c r="D51" s="6">
        <v>109</v>
      </c>
      <c r="E51" s="8">
        <v>216000</v>
      </c>
    </row>
    <row r="52" spans="1:5" ht="13.15" customHeight="1" x14ac:dyDescent="0.2">
      <c r="A52" s="5" t="s">
        <v>3887</v>
      </c>
      <c r="B52" s="6" t="s">
        <v>944</v>
      </c>
      <c r="C52" s="5" t="s">
        <v>2136</v>
      </c>
      <c r="D52" s="6">
        <v>98</v>
      </c>
      <c r="E52" s="8">
        <v>216000</v>
      </c>
    </row>
    <row r="53" spans="1:5" ht="13.15" customHeight="1" x14ac:dyDescent="0.2">
      <c r="A53" s="5" t="s">
        <v>3887</v>
      </c>
      <c r="B53" s="6" t="s">
        <v>2423</v>
      </c>
      <c r="C53" s="5" t="s">
        <v>4468</v>
      </c>
      <c r="D53" s="6">
        <v>345</v>
      </c>
      <c r="E53" s="8">
        <v>219000</v>
      </c>
    </row>
    <row r="54" spans="1:5" ht="13.15" customHeight="1" x14ac:dyDescent="0.2">
      <c r="A54" s="5" t="s">
        <v>3887</v>
      </c>
      <c r="B54" s="6">
        <v>208</v>
      </c>
      <c r="C54" s="5" t="s">
        <v>3175</v>
      </c>
      <c r="D54" s="6">
        <v>127</v>
      </c>
      <c r="E54" s="8">
        <v>433000</v>
      </c>
    </row>
    <row r="55" spans="1:5" ht="13.15" customHeight="1" x14ac:dyDescent="0.2">
      <c r="A55" s="5" t="s">
        <v>3887</v>
      </c>
      <c r="B55" s="6" t="s">
        <v>2427</v>
      </c>
      <c r="C55" s="5" t="s">
        <v>3176</v>
      </c>
      <c r="D55" s="6">
        <v>127</v>
      </c>
      <c r="E55" s="8">
        <v>219000</v>
      </c>
    </row>
    <row r="56" spans="1:5" ht="13.15" customHeight="1" x14ac:dyDescent="0.2">
      <c r="A56" s="5" t="s">
        <v>3887</v>
      </c>
      <c r="B56" s="6" t="s">
        <v>2428</v>
      </c>
      <c r="C56" s="5" t="s">
        <v>2136</v>
      </c>
      <c r="D56" s="6">
        <v>186</v>
      </c>
      <c r="E56" s="8">
        <v>219200</v>
      </c>
    </row>
    <row r="57" spans="1:5" ht="13.15" customHeight="1" x14ac:dyDescent="0.2">
      <c r="A57" s="5" t="s">
        <v>3887</v>
      </c>
      <c r="B57" s="6" t="s">
        <v>2429</v>
      </c>
      <c r="C57" s="5" t="s">
        <v>2136</v>
      </c>
      <c r="D57" s="6">
        <v>147</v>
      </c>
      <c r="E57" s="8">
        <v>219200</v>
      </c>
    </row>
    <row r="58" spans="1:5" ht="13.15" customHeight="1" x14ac:dyDescent="0.2">
      <c r="A58" s="5" t="s">
        <v>3887</v>
      </c>
      <c r="B58" s="6" t="s">
        <v>1374</v>
      </c>
      <c r="C58" s="5" t="s">
        <v>2136</v>
      </c>
      <c r="D58" s="6">
        <v>134</v>
      </c>
      <c r="E58" s="8">
        <v>219200</v>
      </c>
    </row>
    <row r="59" spans="1:5" ht="13.15" customHeight="1" x14ac:dyDescent="0.2">
      <c r="A59" s="5" t="s">
        <v>3887</v>
      </c>
      <c r="B59" s="6" t="s">
        <v>1375</v>
      </c>
      <c r="C59" s="5" t="s">
        <v>2311</v>
      </c>
      <c r="D59" s="6">
        <v>102</v>
      </c>
      <c r="E59" s="8">
        <v>219200</v>
      </c>
    </row>
    <row r="60" spans="1:5" ht="13.15" customHeight="1" x14ac:dyDescent="0.2">
      <c r="A60" s="5" t="s">
        <v>3887</v>
      </c>
      <c r="B60" s="6" t="s">
        <v>2430</v>
      </c>
      <c r="C60" s="5" t="s">
        <v>2136</v>
      </c>
      <c r="D60" s="6">
        <v>224</v>
      </c>
      <c r="E60" s="8">
        <v>219200</v>
      </c>
    </row>
    <row r="61" spans="1:5" ht="13.15" customHeight="1" x14ac:dyDescent="0.2">
      <c r="A61" s="5" t="s">
        <v>3887</v>
      </c>
      <c r="B61" s="6" t="s">
        <v>2432</v>
      </c>
      <c r="C61" s="5" t="s">
        <v>2136</v>
      </c>
      <c r="D61" s="6">
        <v>99</v>
      </c>
      <c r="E61" s="8">
        <v>207000</v>
      </c>
    </row>
    <row r="62" spans="1:5" ht="13.15" customHeight="1" x14ac:dyDescent="0.2">
      <c r="A62" s="5" t="s">
        <v>3887</v>
      </c>
      <c r="B62" s="6" t="s">
        <v>2433</v>
      </c>
      <c r="C62" s="5" t="s">
        <v>2136</v>
      </c>
      <c r="D62" s="6">
        <v>99</v>
      </c>
      <c r="E62" s="8">
        <v>207000</v>
      </c>
    </row>
    <row r="63" spans="1:5" ht="13.15" customHeight="1" x14ac:dyDescent="0.2">
      <c r="A63" s="5" t="s">
        <v>3887</v>
      </c>
      <c r="B63" s="6" t="s">
        <v>2437</v>
      </c>
      <c r="C63" s="5" t="s">
        <v>2136</v>
      </c>
      <c r="D63" s="6">
        <v>267</v>
      </c>
    </row>
    <row r="64" spans="1:5" ht="13.15" customHeight="1" x14ac:dyDescent="0.2">
      <c r="A64" s="22" t="s">
        <v>3887</v>
      </c>
      <c r="B64" s="23" t="s">
        <v>3576</v>
      </c>
      <c r="C64" s="22" t="s">
        <v>2393</v>
      </c>
      <c r="D64" s="23">
        <v>27</v>
      </c>
      <c r="E64" s="47" t="s">
        <v>2158</v>
      </c>
    </row>
    <row r="65" spans="1:8" ht="13.15" customHeight="1" x14ac:dyDescent="0.2">
      <c r="C65" s="48" t="s">
        <v>2401</v>
      </c>
      <c r="D65" s="49">
        <f>SUM(D37:D64)</f>
        <v>5989</v>
      </c>
      <c r="E65" s="50"/>
    </row>
    <row r="66" spans="1:8" ht="13.15" customHeight="1" x14ac:dyDescent="0.2"/>
    <row r="67" spans="1:8" ht="13.15" customHeight="1" x14ac:dyDescent="0.2">
      <c r="B67" s="6" t="s">
        <v>2633</v>
      </c>
      <c r="C67" s="5" t="s">
        <v>4261</v>
      </c>
      <c r="D67" s="6">
        <v>428</v>
      </c>
      <c r="E67" s="8" t="s">
        <v>2158</v>
      </c>
    </row>
    <row r="68" spans="1:8" ht="13.15" customHeight="1" x14ac:dyDescent="0.2">
      <c r="A68" s="5" t="s">
        <v>3887</v>
      </c>
      <c r="B68" s="6" t="s">
        <v>2539</v>
      </c>
      <c r="C68" s="5" t="s">
        <v>2311</v>
      </c>
      <c r="D68" s="6">
        <v>787</v>
      </c>
      <c r="E68" s="8" t="s">
        <v>2158</v>
      </c>
    </row>
    <row r="69" spans="1:8" ht="13.15" customHeight="1" x14ac:dyDescent="0.2">
      <c r="A69" s="5" t="s">
        <v>3887</v>
      </c>
      <c r="B69" s="6" t="s">
        <v>2541</v>
      </c>
      <c r="C69" s="5" t="s">
        <v>2311</v>
      </c>
      <c r="D69" s="6">
        <v>68</v>
      </c>
      <c r="E69" s="8" t="s">
        <v>2158</v>
      </c>
    </row>
    <row r="70" spans="1:8" ht="13.15" customHeight="1" x14ac:dyDescent="0.2">
      <c r="A70" s="5" t="s">
        <v>3887</v>
      </c>
      <c r="B70" s="6" t="s">
        <v>2542</v>
      </c>
      <c r="C70" s="5" t="s">
        <v>2136</v>
      </c>
      <c r="D70" s="6">
        <v>127</v>
      </c>
      <c r="E70" s="8">
        <v>224200</v>
      </c>
      <c r="H70" s="9"/>
    </row>
    <row r="71" spans="1:8" ht="13.15" customHeight="1" x14ac:dyDescent="0.2">
      <c r="A71" s="5" t="s">
        <v>3887</v>
      </c>
      <c r="B71" s="6" t="s">
        <v>2543</v>
      </c>
      <c r="C71" s="5" t="s">
        <v>2145</v>
      </c>
      <c r="D71" s="6">
        <v>41</v>
      </c>
      <c r="E71" s="8" t="s">
        <v>2158</v>
      </c>
    </row>
    <row r="72" spans="1:8" ht="13.15" customHeight="1" x14ac:dyDescent="0.2">
      <c r="A72" s="5" t="s">
        <v>3887</v>
      </c>
      <c r="B72" s="6" t="s">
        <v>2545</v>
      </c>
      <c r="C72" s="5" t="s">
        <v>2316</v>
      </c>
      <c r="D72" s="6">
        <v>28</v>
      </c>
      <c r="E72" s="8" t="s">
        <v>2158</v>
      </c>
    </row>
    <row r="73" spans="1:8" ht="13.15" customHeight="1" x14ac:dyDescent="0.2">
      <c r="A73" s="5" t="s">
        <v>3887</v>
      </c>
      <c r="B73" s="6" t="s">
        <v>2547</v>
      </c>
      <c r="C73" s="5" t="s">
        <v>3892</v>
      </c>
      <c r="D73" s="6">
        <v>252</v>
      </c>
    </row>
    <row r="74" spans="1:8" ht="13.15" customHeight="1" x14ac:dyDescent="0.2">
      <c r="A74" s="5" t="s">
        <v>3887</v>
      </c>
      <c r="B74" s="6" t="s">
        <v>2548</v>
      </c>
      <c r="C74" s="5" t="s">
        <v>2136</v>
      </c>
      <c r="D74" s="6">
        <v>124</v>
      </c>
    </row>
    <row r="75" spans="1:8" ht="13.15" customHeight="1" x14ac:dyDescent="0.2">
      <c r="A75" s="5" t="s">
        <v>3887</v>
      </c>
      <c r="B75" s="6" t="s">
        <v>3907</v>
      </c>
      <c r="C75" s="5" t="s">
        <v>2136</v>
      </c>
      <c r="D75" s="6">
        <v>117</v>
      </c>
    </row>
    <row r="76" spans="1:8" ht="13.15" customHeight="1" x14ac:dyDescent="0.2">
      <c r="A76" s="5" t="s">
        <v>3887</v>
      </c>
      <c r="B76" s="6" t="s">
        <v>3908</v>
      </c>
      <c r="C76" s="5" t="s">
        <v>2136</v>
      </c>
      <c r="D76" s="6">
        <v>117</v>
      </c>
    </row>
    <row r="77" spans="1:8" ht="13.15" customHeight="1" x14ac:dyDescent="0.2">
      <c r="A77" s="5" t="s">
        <v>3887</v>
      </c>
      <c r="B77" s="6" t="s">
        <v>3909</v>
      </c>
      <c r="C77" s="5" t="s">
        <v>2136</v>
      </c>
      <c r="D77" s="6">
        <v>167</v>
      </c>
    </row>
    <row r="78" spans="1:8" ht="13.15" customHeight="1" x14ac:dyDescent="0.2">
      <c r="A78" s="5" t="s">
        <v>3887</v>
      </c>
      <c r="B78" s="6" t="s">
        <v>2549</v>
      </c>
      <c r="C78" s="5" t="s">
        <v>3892</v>
      </c>
      <c r="D78" s="6">
        <v>243</v>
      </c>
    </row>
    <row r="79" spans="1:8" ht="13.15" customHeight="1" x14ac:dyDescent="0.2">
      <c r="A79" s="5" t="s">
        <v>3887</v>
      </c>
      <c r="B79" s="6" t="s">
        <v>2550</v>
      </c>
      <c r="C79" s="5" t="s">
        <v>2136</v>
      </c>
      <c r="D79" s="6">
        <v>145</v>
      </c>
    </row>
    <row r="80" spans="1:8" ht="13.15" customHeight="1" x14ac:dyDescent="0.2">
      <c r="A80" s="5" t="s">
        <v>3887</v>
      </c>
      <c r="B80" s="6" t="s">
        <v>3910</v>
      </c>
      <c r="C80" s="5" t="s">
        <v>2136</v>
      </c>
      <c r="D80" s="6">
        <v>166</v>
      </c>
    </row>
    <row r="81" spans="1:5" ht="13.15" customHeight="1" x14ac:dyDescent="0.2">
      <c r="A81" s="5" t="s">
        <v>3887</v>
      </c>
      <c r="B81" s="6" t="s">
        <v>3911</v>
      </c>
      <c r="C81" s="5" t="s">
        <v>2136</v>
      </c>
      <c r="D81" s="6">
        <v>113</v>
      </c>
    </row>
    <row r="82" spans="1:5" ht="13.15" customHeight="1" x14ac:dyDescent="0.2">
      <c r="A82" s="5" t="s">
        <v>3887</v>
      </c>
      <c r="B82" s="6" t="s">
        <v>3912</v>
      </c>
      <c r="C82" s="5" t="s">
        <v>2136</v>
      </c>
      <c r="D82" s="6">
        <v>112</v>
      </c>
    </row>
    <row r="83" spans="1:5" ht="13.15" customHeight="1" x14ac:dyDescent="0.2">
      <c r="A83" s="5" t="s">
        <v>3887</v>
      </c>
      <c r="B83" s="6" t="s">
        <v>2551</v>
      </c>
      <c r="C83" s="5" t="s">
        <v>2134</v>
      </c>
      <c r="D83" s="6">
        <v>522</v>
      </c>
      <c r="E83" s="8">
        <v>207000</v>
      </c>
    </row>
    <row r="84" spans="1:5" ht="13.15" customHeight="1" x14ac:dyDescent="0.2">
      <c r="A84" s="5" t="s">
        <v>3887</v>
      </c>
      <c r="B84" s="6" t="s">
        <v>2553</v>
      </c>
      <c r="C84" s="5" t="s">
        <v>3913</v>
      </c>
      <c r="D84" s="6">
        <v>628</v>
      </c>
    </row>
    <row r="85" spans="1:5" ht="13.15" customHeight="1" x14ac:dyDescent="0.2">
      <c r="A85" s="5" t="s">
        <v>3887</v>
      </c>
      <c r="B85" s="6" t="s">
        <v>2554</v>
      </c>
      <c r="C85" s="5" t="s">
        <v>2136</v>
      </c>
      <c r="D85" s="6">
        <v>60</v>
      </c>
    </row>
    <row r="86" spans="1:5" ht="13.15" customHeight="1" x14ac:dyDescent="0.2">
      <c r="A86" s="5" t="s">
        <v>3887</v>
      </c>
      <c r="B86" s="6" t="s">
        <v>2555</v>
      </c>
      <c r="C86" s="5" t="s">
        <v>2136</v>
      </c>
      <c r="D86" s="6">
        <v>61</v>
      </c>
    </row>
    <row r="87" spans="1:5" ht="13.15" customHeight="1" x14ac:dyDescent="0.2">
      <c r="A87" s="5" t="s">
        <v>3887</v>
      </c>
      <c r="B87" s="6" t="s">
        <v>2556</v>
      </c>
      <c r="C87" s="5" t="s">
        <v>2136</v>
      </c>
      <c r="D87" s="6">
        <v>147</v>
      </c>
    </row>
    <row r="88" spans="1:5" ht="13.15" customHeight="1" x14ac:dyDescent="0.2">
      <c r="A88" s="5" t="s">
        <v>3887</v>
      </c>
      <c r="B88" s="6" t="s">
        <v>3914</v>
      </c>
      <c r="C88" s="5" t="s">
        <v>2136</v>
      </c>
      <c r="D88" s="6">
        <v>93</v>
      </c>
    </row>
    <row r="89" spans="1:5" ht="13.15" customHeight="1" x14ac:dyDescent="0.2">
      <c r="A89" s="5" t="s">
        <v>3887</v>
      </c>
      <c r="B89" s="6" t="s">
        <v>3915</v>
      </c>
      <c r="C89" s="5" t="s">
        <v>2136</v>
      </c>
      <c r="D89" s="6">
        <v>90</v>
      </c>
    </row>
    <row r="90" spans="1:5" ht="13.15" customHeight="1" x14ac:dyDescent="0.2">
      <c r="A90" s="5" t="s">
        <v>3887</v>
      </c>
      <c r="B90" s="6" t="s">
        <v>3916</v>
      </c>
      <c r="C90" s="5" t="s">
        <v>2136</v>
      </c>
      <c r="D90" s="6">
        <v>103</v>
      </c>
    </row>
    <row r="91" spans="1:5" ht="13.15" customHeight="1" x14ac:dyDescent="0.2">
      <c r="A91" s="5" t="s">
        <v>3887</v>
      </c>
      <c r="B91" s="6" t="s">
        <v>2557</v>
      </c>
      <c r="C91" s="5" t="s">
        <v>3892</v>
      </c>
      <c r="D91" s="6">
        <v>245</v>
      </c>
      <c r="E91" s="8">
        <v>224200</v>
      </c>
    </row>
    <row r="92" spans="1:5" ht="13.15" customHeight="1" x14ac:dyDescent="0.2">
      <c r="A92" s="5" t="s">
        <v>3887</v>
      </c>
      <c r="B92" s="6" t="s">
        <v>2558</v>
      </c>
      <c r="C92" s="5" t="s">
        <v>2136</v>
      </c>
      <c r="D92" s="6">
        <v>106</v>
      </c>
      <c r="E92" s="8">
        <v>224200</v>
      </c>
    </row>
    <row r="93" spans="1:5" ht="13.15" customHeight="1" x14ac:dyDescent="0.2">
      <c r="A93" s="5" t="s">
        <v>3887</v>
      </c>
      <c r="B93" s="6" t="s">
        <v>2559</v>
      </c>
      <c r="C93" s="5" t="s">
        <v>2136</v>
      </c>
      <c r="D93" s="6">
        <v>116</v>
      </c>
      <c r="E93" s="8">
        <v>224200</v>
      </c>
    </row>
    <row r="94" spans="1:5" ht="13.15" customHeight="1" x14ac:dyDescent="0.2">
      <c r="A94" s="5" t="s">
        <v>3887</v>
      </c>
      <c r="B94" s="6" t="s">
        <v>2561</v>
      </c>
      <c r="C94" s="5" t="s">
        <v>2136</v>
      </c>
      <c r="D94" s="6">
        <v>87</v>
      </c>
      <c r="E94" s="8">
        <v>224200</v>
      </c>
    </row>
    <row r="95" spans="1:5" ht="13.15" customHeight="1" x14ac:dyDescent="0.2">
      <c r="A95" s="5" t="s">
        <v>3887</v>
      </c>
      <c r="B95" s="6" t="s">
        <v>3917</v>
      </c>
      <c r="C95" s="5" t="s">
        <v>2136</v>
      </c>
      <c r="D95" s="6">
        <v>117</v>
      </c>
      <c r="E95" s="8">
        <v>224200</v>
      </c>
    </row>
    <row r="96" spans="1:5" ht="13.15" customHeight="1" x14ac:dyDescent="0.2">
      <c r="A96" s="5" t="s">
        <v>3887</v>
      </c>
      <c r="B96" s="6" t="s">
        <v>3918</v>
      </c>
      <c r="C96" s="5" t="s">
        <v>2136</v>
      </c>
      <c r="D96" s="6">
        <v>124</v>
      </c>
      <c r="E96" s="8">
        <v>224200</v>
      </c>
    </row>
    <row r="97" spans="1:8" ht="13.15" customHeight="1" x14ac:dyDescent="0.2">
      <c r="A97" s="5" t="s">
        <v>3887</v>
      </c>
      <c r="B97" s="6" t="s">
        <v>2562</v>
      </c>
      <c r="C97" s="5" t="s">
        <v>2136</v>
      </c>
      <c r="D97" s="6">
        <v>169</v>
      </c>
      <c r="E97" s="8">
        <v>207000</v>
      </c>
    </row>
    <row r="98" spans="1:8" ht="13.15" customHeight="1" x14ac:dyDescent="0.2">
      <c r="A98" s="5" t="s">
        <v>3887</v>
      </c>
      <c r="B98" s="6" t="s">
        <v>2564</v>
      </c>
      <c r="C98" s="5" t="s">
        <v>2136</v>
      </c>
      <c r="D98" s="6">
        <v>152</v>
      </c>
      <c r="E98" s="8">
        <v>207000</v>
      </c>
    </row>
    <row r="99" spans="1:8" ht="13.15" customHeight="1" x14ac:dyDescent="0.2">
      <c r="A99" s="18" t="s">
        <v>3887</v>
      </c>
      <c r="B99" s="19" t="s">
        <v>2566</v>
      </c>
      <c r="C99" s="18" t="s">
        <v>2136</v>
      </c>
      <c r="D99" s="19">
        <v>141</v>
      </c>
      <c r="E99" s="20">
        <v>207000</v>
      </c>
      <c r="H99" s="9"/>
    </row>
    <row r="100" spans="1:8" ht="13.15" customHeight="1" x14ac:dyDescent="0.2">
      <c r="A100" s="22" t="s">
        <v>3887</v>
      </c>
      <c r="B100" s="23" t="s">
        <v>3577</v>
      </c>
      <c r="C100" s="22" t="s">
        <v>2393</v>
      </c>
      <c r="D100" s="23">
        <v>27</v>
      </c>
      <c r="E100" s="47" t="s">
        <v>2158</v>
      </c>
      <c r="H100" s="9"/>
    </row>
    <row r="101" spans="1:8" ht="13.15" customHeight="1" x14ac:dyDescent="0.2">
      <c r="C101" s="48" t="s">
        <v>2401</v>
      </c>
      <c r="D101" s="49">
        <f>SUM(D67:D100)</f>
        <v>6023</v>
      </c>
      <c r="E101" s="50"/>
      <c r="H101" s="9"/>
    </row>
    <row r="102" spans="1:8" ht="13.15" customHeight="1" x14ac:dyDescent="0.2">
      <c r="H102" s="9"/>
    </row>
    <row r="103" spans="1:8" ht="13.15" customHeight="1" x14ac:dyDescent="0.2">
      <c r="A103" s="5" t="s">
        <v>3887</v>
      </c>
      <c r="B103" s="6" t="s">
        <v>3745</v>
      </c>
      <c r="C103" s="5" t="s">
        <v>2311</v>
      </c>
      <c r="D103" s="6">
        <v>218</v>
      </c>
      <c r="E103" s="8" t="s">
        <v>2158</v>
      </c>
    </row>
    <row r="104" spans="1:8" ht="13.15" customHeight="1" x14ac:dyDescent="0.2">
      <c r="A104" s="5" t="s">
        <v>3887</v>
      </c>
      <c r="B104" s="6" t="s">
        <v>3746</v>
      </c>
      <c r="C104" s="5" t="s">
        <v>3869</v>
      </c>
      <c r="D104" s="6">
        <v>168</v>
      </c>
      <c r="E104" s="8">
        <v>351100</v>
      </c>
    </row>
    <row r="105" spans="1:8" ht="13.15" customHeight="1" x14ac:dyDescent="0.2">
      <c r="A105" s="5" t="s">
        <v>3887</v>
      </c>
      <c r="B105" s="6" t="s">
        <v>3747</v>
      </c>
      <c r="C105" s="5" t="s">
        <v>3919</v>
      </c>
      <c r="D105" s="6">
        <v>61</v>
      </c>
      <c r="E105" s="8">
        <v>351100</v>
      </c>
    </row>
    <row r="106" spans="1:8" ht="13.15" customHeight="1" x14ac:dyDescent="0.2">
      <c r="A106" s="5" t="s">
        <v>3887</v>
      </c>
      <c r="B106" s="6" t="s">
        <v>3759</v>
      </c>
      <c r="C106" s="5" t="s">
        <v>2434</v>
      </c>
      <c r="D106" s="6">
        <v>12</v>
      </c>
      <c r="E106" s="8">
        <v>351100</v>
      </c>
    </row>
    <row r="107" spans="1:8" ht="13.15" customHeight="1" x14ac:dyDescent="0.2">
      <c r="A107" s="5" t="s">
        <v>3887</v>
      </c>
      <c r="B107" s="6" t="s">
        <v>3760</v>
      </c>
      <c r="C107" s="5" t="s">
        <v>2421</v>
      </c>
      <c r="D107" s="6">
        <v>6</v>
      </c>
      <c r="E107" s="8">
        <v>433000</v>
      </c>
    </row>
    <row r="108" spans="1:8" ht="13.15" customHeight="1" x14ac:dyDescent="0.2">
      <c r="A108" s="5" t="s">
        <v>3887</v>
      </c>
      <c r="B108" s="19" t="s">
        <v>3761</v>
      </c>
      <c r="C108" s="18" t="s">
        <v>3869</v>
      </c>
      <c r="D108" s="19">
        <v>17</v>
      </c>
      <c r="E108" s="20">
        <v>351100</v>
      </c>
    </row>
    <row r="109" spans="1:8" ht="13.15" customHeight="1" x14ac:dyDescent="0.2">
      <c r="A109" s="5" t="s">
        <v>3887</v>
      </c>
      <c r="B109" s="19" t="s">
        <v>3762</v>
      </c>
      <c r="C109" s="18" t="s">
        <v>2435</v>
      </c>
      <c r="D109" s="19">
        <v>182</v>
      </c>
      <c r="E109" s="20">
        <v>219000</v>
      </c>
    </row>
    <row r="110" spans="1:8" ht="13.15" customHeight="1" x14ac:dyDescent="0.2">
      <c r="A110" s="5" t="s">
        <v>3887</v>
      </c>
      <c r="B110" s="19" t="s">
        <v>3764</v>
      </c>
      <c r="C110" s="18" t="s">
        <v>2171</v>
      </c>
      <c r="D110" s="19">
        <v>46</v>
      </c>
      <c r="E110" s="20">
        <v>219000</v>
      </c>
    </row>
    <row r="111" spans="1:8" ht="13.15" customHeight="1" x14ac:dyDescent="0.2">
      <c r="A111" s="18" t="s">
        <v>3887</v>
      </c>
      <c r="B111" s="19" t="s">
        <v>3765</v>
      </c>
      <c r="C111" s="18" t="s">
        <v>792</v>
      </c>
      <c r="D111" s="19">
        <v>209</v>
      </c>
      <c r="E111" s="20">
        <v>219000</v>
      </c>
    </row>
    <row r="112" spans="1:8" ht="13.15" customHeight="1" x14ac:dyDescent="0.2">
      <c r="A112" s="18" t="s">
        <v>3887</v>
      </c>
      <c r="B112" s="19" t="s">
        <v>1218</v>
      </c>
      <c r="C112" s="18" t="s">
        <v>2393</v>
      </c>
      <c r="D112" s="19">
        <v>29</v>
      </c>
      <c r="E112" s="20" t="s">
        <v>2158</v>
      </c>
    </row>
    <row r="113" spans="3:5" x14ac:dyDescent="0.2">
      <c r="C113" s="48" t="s">
        <v>2401</v>
      </c>
      <c r="D113" s="49">
        <f>SUM(D103:D112)</f>
        <v>948</v>
      </c>
      <c r="E113" s="50"/>
    </row>
    <row r="114" spans="3:5" x14ac:dyDescent="0.2">
      <c r="C114" s="48" t="s">
        <v>4191</v>
      </c>
      <c r="D114" s="49">
        <f>SUM(D113,D101,D65,D35)</f>
        <v>18738</v>
      </c>
    </row>
    <row r="115" spans="3:5" x14ac:dyDescent="0.2">
      <c r="C115" s="48" t="s">
        <v>2801</v>
      </c>
      <c r="D115" s="49">
        <f>SUM(D113:E113,D101:E101,D65:E65,D35:E35)</f>
        <v>18738</v>
      </c>
    </row>
  </sheetData>
  <phoneticPr fontId="0" type="noConversion"/>
  <printOptions horizontalCentered="1" gridLines="1"/>
  <pageMargins left="1.25" right="0.5" top="1.01" bottom="0.94" header="0.5" footer="0.5"/>
  <pageSetup fitToHeight="5" orientation="portrait" r:id="rId1"/>
  <headerFooter alignWithMargins="0">
    <oddHeader>&amp;LAttachment E&amp;CCREIGHTON UNIVERSITY
HITCHCOCK COMMUNICATION ARTS 
BUILDING SQ. FT.</oddHeader>
    <oddFooter>Page &amp;P&amp;R&amp;A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F252"/>
  <sheetViews>
    <sheetView workbookViewId="0"/>
  </sheetViews>
  <sheetFormatPr defaultRowHeight="12.75" x14ac:dyDescent="0.2"/>
  <cols>
    <col min="1" max="1" width="8.28515625" customWidth="1"/>
    <col min="2" max="2" width="9.7109375" customWidth="1"/>
    <col min="3" max="3" width="21.7109375" customWidth="1"/>
    <col min="4" max="4" width="11.7109375" customWidth="1"/>
    <col min="5" max="5" width="9.7109375" customWidth="1"/>
    <col min="6" max="6" width="21.7109375" customWidth="1"/>
  </cols>
  <sheetData>
    <row r="1" spans="1:6" x14ac:dyDescent="0.2">
      <c r="A1" s="10" t="s">
        <v>2119</v>
      </c>
      <c r="B1" s="14" t="s">
        <v>2120</v>
      </c>
      <c r="C1" s="10" t="s">
        <v>2121</v>
      </c>
      <c r="D1" s="14" t="s">
        <v>2122</v>
      </c>
      <c r="E1" s="12" t="s">
        <v>2123</v>
      </c>
      <c r="F1" s="10" t="s">
        <v>2126</v>
      </c>
    </row>
    <row r="2" spans="1:6" x14ac:dyDescent="0.2">
      <c r="A2" s="5" t="s">
        <v>3920</v>
      </c>
      <c r="B2" s="6" t="s">
        <v>2133</v>
      </c>
      <c r="C2" s="5" t="s">
        <v>2384</v>
      </c>
      <c r="D2" s="6">
        <v>337</v>
      </c>
      <c r="E2" s="8" t="s">
        <v>2158</v>
      </c>
      <c r="F2" s="5"/>
    </row>
    <row r="3" spans="1:6" x14ac:dyDescent="0.2">
      <c r="A3" s="5" t="s">
        <v>3920</v>
      </c>
      <c r="B3" s="6" t="s">
        <v>2135</v>
      </c>
      <c r="C3" s="5" t="s">
        <v>2934</v>
      </c>
      <c r="D3" s="6">
        <v>1809</v>
      </c>
      <c r="E3" s="8">
        <v>351100</v>
      </c>
      <c r="F3" s="5"/>
    </row>
    <row r="4" spans="1:6" x14ac:dyDescent="0.2">
      <c r="A4" s="5" t="s">
        <v>3920</v>
      </c>
      <c r="B4" s="6" t="s">
        <v>2138</v>
      </c>
      <c r="C4" s="5" t="s">
        <v>3921</v>
      </c>
      <c r="D4" s="6">
        <v>101</v>
      </c>
      <c r="E4" s="8">
        <v>351100</v>
      </c>
      <c r="F4" s="5"/>
    </row>
    <row r="5" spans="1:6" x14ac:dyDescent="0.2">
      <c r="A5" s="5" t="s">
        <v>3920</v>
      </c>
      <c r="B5" s="6" t="s">
        <v>2139</v>
      </c>
      <c r="C5" s="5" t="s">
        <v>3477</v>
      </c>
      <c r="D5" s="6">
        <v>705</v>
      </c>
      <c r="E5" s="8" t="s">
        <v>3922</v>
      </c>
      <c r="F5" s="5"/>
    </row>
    <row r="6" spans="1:6" x14ac:dyDescent="0.2">
      <c r="A6" s="5" t="s">
        <v>3920</v>
      </c>
      <c r="B6" s="6" t="s">
        <v>3826</v>
      </c>
      <c r="C6" s="5" t="s">
        <v>2136</v>
      </c>
      <c r="D6" s="6">
        <v>172</v>
      </c>
      <c r="E6" s="8"/>
      <c r="F6" s="5"/>
    </row>
    <row r="7" spans="1:6" x14ac:dyDescent="0.2">
      <c r="A7" s="5" t="s">
        <v>3920</v>
      </c>
      <c r="B7" s="6" t="s">
        <v>2146</v>
      </c>
      <c r="C7" s="5" t="s">
        <v>2311</v>
      </c>
      <c r="D7" s="6">
        <v>196</v>
      </c>
      <c r="E7" s="8" t="s">
        <v>2158</v>
      </c>
      <c r="F7" s="5"/>
    </row>
    <row r="8" spans="1:6" x14ac:dyDescent="0.2">
      <c r="A8" s="5" t="s">
        <v>3920</v>
      </c>
      <c r="B8" s="6" t="s">
        <v>2147</v>
      </c>
      <c r="C8" s="5" t="s">
        <v>2934</v>
      </c>
      <c r="D8" s="6">
        <v>389</v>
      </c>
      <c r="E8" s="8">
        <v>351100</v>
      </c>
      <c r="F8" s="5"/>
    </row>
    <row r="9" spans="1:6" x14ac:dyDescent="0.2">
      <c r="A9" s="5" t="s">
        <v>3920</v>
      </c>
      <c r="B9" s="6" t="s">
        <v>2149</v>
      </c>
      <c r="C9" s="5" t="s">
        <v>2136</v>
      </c>
      <c r="D9" s="6">
        <v>194</v>
      </c>
      <c r="E9" s="8" t="s">
        <v>3924</v>
      </c>
      <c r="F9" s="5"/>
    </row>
    <row r="10" spans="1:6" x14ac:dyDescent="0.2">
      <c r="A10" s="5" t="s">
        <v>3920</v>
      </c>
      <c r="B10" s="6" t="s">
        <v>2150</v>
      </c>
      <c r="C10" s="5" t="s">
        <v>2136</v>
      </c>
      <c r="D10" s="6">
        <v>192</v>
      </c>
      <c r="E10" s="8">
        <v>845400</v>
      </c>
      <c r="F10" s="5"/>
    </row>
    <row r="11" spans="1:6" x14ac:dyDescent="0.2">
      <c r="A11" s="5" t="s">
        <v>3920</v>
      </c>
      <c r="B11" s="6" t="s">
        <v>2152</v>
      </c>
      <c r="C11" s="5" t="s">
        <v>2136</v>
      </c>
      <c r="D11" s="6">
        <v>180</v>
      </c>
      <c r="E11" s="8">
        <v>845400</v>
      </c>
      <c r="F11" s="5"/>
    </row>
    <row r="12" spans="1:6" x14ac:dyDescent="0.2">
      <c r="A12" s="5" t="s">
        <v>3920</v>
      </c>
      <c r="B12" s="6" t="s">
        <v>2155</v>
      </c>
      <c r="C12" s="5" t="s">
        <v>2136</v>
      </c>
      <c r="D12" s="6">
        <v>183</v>
      </c>
      <c r="E12" s="8">
        <v>845500</v>
      </c>
      <c r="F12" s="5"/>
    </row>
    <row r="13" spans="1:6" x14ac:dyDescent="0.2">
      <c r="A13" s="5" t="s">
        <v>3920</v>
      </c>
      <c r="B13" s="6" t="s">
        <v>3416</v>
      </c>
      <c r="C13" s="5" t="s">
        <v>2136</v>
      </c>
      <c r="D13" s="6">
        <v>201</v>
      </c>
      <c r="E13" s="8">
        <v>845500</v>
      </c>
      <c r="F13" s="5"/>
    </row>
    <row r="14" spans="1:6" x14ac:dyDescent="0.2">
      <c r="A14" s="5" t="s">
        <v>3920</v>
      </c>
      <c r="B14" s="6" t="s">
        <v>2280</v>
      </c>
      <c r="C14" s="5" t="s">
        <v>2136</v>
      </c>
      <c r="D14" s="6">
        <v>186</v>
      </c>
      <c r="E14" s="8">
        <v>845400</v>
      </c>
      <c r="F14" s="5"/>
    </row>
    <row r="15" spans="1:6" x14ac:dyDescent="0.2">
      <c r="A15" s="5" t="s">
        <v>3920</v>
      </c>
      <c r="B15" s="6" t="s">
        <v>2282</v>
      </c>
      <c r="C15" s="5" t="s">
        <v>2136</v>
      </c>
      <c r="D15" s="6">
        <v>199</v>
      </c>
      <c r="E15" s="8">
        <v>845400</v>
      </c>
      <c r="F15" s="5"/>
    </row>
    <row r="16" spans="1:6" x14ac:dyDescent="0.2">
      <c r="A16" s="5" t="s">
        <v>3920</v>
      </c>
      <c r="B16" s="6" t="s">
        <v>2293</v>
      </c>
      <c r="C16" s="5" t="s">
        <v>3869</v>
      </c>
      <c r="D16" s="6">
        <v>192</v>
      </c>
      <c r="E16" s="8">
        <v>351100</v>
      </c>
      <c r="F16" s="5"/>
    </row>
    <row r="17" spans="1:6" s="64" customFormat="1" x14ac:dyDescent="0.2">
      <c r="A17" s="60" t="s">
        <v>3920</v>
      </c>
      <c r="B17" s="61" t="s">
        <v>2296</v>
      </c>
      <c r="C17" s="60" t="s">
        <v>2136</v>
      </c>
      <c r="D17" s="61">
        <v>242</v>
      </c>
      <c r="E17" s="63">
        <v>845400</v>
      </c>
      <c r="F17" s="60"/>
    </row>
    <row r="18" spans="1:6" x14ac:dyDescent="0.2">
      <c r="A18" s="5" t="s">
        <v>3920</v>
      </c>
      <c r="B18" s="6" t="s">
        <v>2298</v>
      </c>
      <c r="C18" s="5" t="s">
        <v>2299</v>
      </c>
      <c r="D18" s="6">
        <v>41</v>
      </c>
      <c r="E18" s="8">
        <v>845400</v>
      </c>
      <c r="F18" s="5"/>
    </row>
    <row r="19" spans="1:6" s="64" customFormat="1" x14ac:dyDescent="0.2">
      <c r="A19" s="60" t="s">
        <v>3920</v>
      </c>
      <c r="B19" s="61" t="s">
        <v>2300</v>
      </c>
      <c r="C19" s="60" t="s">
        <v>2136</v>
      </c>
      <c r="D19" s="61">
        <v>241</v>
      </c>
      <c r="E19" s="63">
        <v>845400</v>
      </c>
      <c r="F19" s="60"/>
    </row>
    <row r="20" spans="1:6" s="64" customFormat="1" x14ac:dyDescent="0.2">
      <c r="A20" s="60" t="s">
        <v>3920</v>
      </c>
      <c r="B20" s="61" t="s">
        <v>2301</v>
      </c>
      <c r="C20" s="60" t="s">
        <v>2171</v>
      </c>
      <c r="D20" s="61">
        <v>864</v>
      </c>
      <c r="E20" s="63">
        <v>351100</v>
      </c>
      <c r="F20" s="60"/>
    </row>
    <row r="21" spans="1:6" s="64" customFormat="1" x14ac:dyDescent="0.2">
      <c r="A21" s="60" t="s">
        <v>3920</v>
      </c>
      <c r="B21" s="61" t="s">
        <v>2303</v>
      </c>
      <c r="C21" s="60" t="s">
        <v>2171</v>
      </c>
      <c r="D21" s="61">
        <v>125</v>
      </c>
      <c r="E21" s="63">
        <v>351100</v>
      </c>
      <c r="F21" s="60"/>
    </row>
    <row r="22" spans="1:6" x14ac:dyDescent="0.2">
      <c r="A22" s="5" t="s">
        <v>3920</v>
      </c>
      <c r="B22" s="6" t="s">
        <v>2304</v>
      </c>
      <c r="C22" s="5" t="s">
        <v>2272</v>
      </c>
      <c r="D22" s="6">
        <v>34</v>
      </c>
      <c r="E22" s="8" t="s">
        <v>2158</v>
      </c>
      <c r="F22" s="5"/>
    </row>
    <row r="23" spans="1:6" x14ac:dyDescent="0.2">
      <c r="A23" s="5" t="s">
        <v>3920</v>
      </c>
      <c r="B23" s="6" t="s">
        <v>2307</v>
      </c>
      <c r="C23" s="5" t="s">
        <v>2136</v>
      </c>
      <c r="D23" s="6">
        <v>133</v>
      </c>
      <c r="E23" s="8">
        <v>845400</v>
      </c>
      <c r="F23" s="5"/>
    </row>
    <row r="24" spans="1:6" x14ac:dyDescent="0.2">
      <c r="A24" s="5" t="s">
        <v>3920</v>
      </c>
      <c r="B24" s="6" t="s">
        <v>2308</v>
      </c>
      <c r="C24" s="5" t="s">
        <v>3509</v>
      </c>
      <c r="D24" s="6">
        <v>130</v>
      </c>
      <c r="E24" s="8" t="s">
        <v>3924</v>
      </c>
      <c r="F24" s="5"/>
    </row>
    <row r="25" spans="1:6" x14ac:dyDescent="0.2">
      <c r="A25" s="5" t="s">
        <v>3920</v>
      </c>
      <c r="B25" s="6" t="s">
        <v>2310</v>
      </c>
      <c r="C25" s="5" t="s">
        <v>2367</v>
      </c>
      <c r="D25" s="6">
        <v>33</v>
      </c>
      <c r="E25" s="8">
        <v>352000</v>
      </c>
      <c r="F25" s="5"/>
    </row>
    <row r="26" spans="1:6" x14ac:dyDescent="0.2">
      <c r="A26" s="5" t="s">
        <v>3920</v>
      </c>
      <c r="B26" s="6" t="s">
        <v>2313</v>
      </c>
      <c r="C26" s="5" t="s">
        <v>2299</v>
      </c>
      <c r="D26" s="6">
        <v>76</v>
      </c>
      <c r="E26" s="8" t="s">
        <v>2158</v>
      </c>
      <c r="F26" s="5"/>
    </row>
    <row r="27" spans="1:6" x14ac:dyDescent="0.2">
      <c r="A27" s="5" t="s">
        <v>3920</v>
      </c>
      <c r="B27" s="6" t="s">
        <v>2315</v>
      </c>
      <c r="C27" s="5" t="s">
        <v>2843</v>
      </c>
      <c r="D27" s="6">
        <v>91</v>
      </c>
      <c r="E27" s="8" t="s">
        <v>2158</v>
      </c>
      <c r="F27" s="5"/>
    </row>
    <row r="28" spans="1:6" x14ac:dyDescent="0.2">
      <c r="A28" s="5" t="s">
        <v>3920</v>
      </c>
      <c r="B28" s="6" t="s">
        <v>2320</v>
      </c>
      <c r="C28" s="5" t="s">
        <v>2311</v>
      </c>
      <c r="D28" s="6">
        <v>708</v>
      </c>
      <c r="E28" s="8" t="s">
        <v>2158</v>
      </c>
      <c r="F28" s="5"/>
    </row>
    <row r="29" spans="1:6" x14ac:dyDescent="0.2">
      <c r="A29" s="5" t="s">
        <v>3920</v>
      </c>
      <c r="B29" s="6" t="s">
        <v>2323</v>
      </c>
      <c r="C29" s="5" t="s">
        <v>2171</v>
      </c>
      <c r="D29" s="6">
        <v>71</v>
      </c>
      <c r="E29" s="8">
        <v>351100</v>
      </c>
      <c r="F29" s="5"/>
    </row>
    <row r="30" spans="1:6" x14ac:dyDescent="0.2">
      <c r="A30" s="5" t="s">
        <v>3920</v>
      </c>
      <c r="B30" s="6" t="s">
        <v>2328</v>
      </c>
      <c r="C30" s="5" t="s">
        <v>3869</v>
      </c>
      <c r="D30" s="6">
        <v>27</v>
      </c>
      <c r="E30" s="8">
        <v>351100</v>
      </c>
      <c r="F30" s="5"/>
    </row>
    <row r="31" spans="1:6" x14ac:dyDescent="0.2">
      <c r="A31" s="5" t="s">
        <v>3920</v>
      </c>
      <c r="B31" s="6" t="s">
        <v>2330</v>
      </c>
      <c r="C31" s="5" t="s">
        <v>2364</v>
      </c>
      <c r="D31" s="6">
        <v>100</v>
      </c>
      <c r="E31" s="8" t="s">
        <v>2158</v>
      </c>
      <c r="F31" s="5"/>
    </row>
    <row r="32" spans="1:6" x14ac:dyDescent="0.2">
      <c r="A32" s="5" t="s">
        <v>3920</v>
      </c>
      <c r="B32" s="6" t="s">
        <v>2334</v>
      </c>
      <c r="C32" s="5" t="s">
        <v>2156</v>
      </c>
      <c r="D32" s="6">
        <v>43</v>
      </c>
      <c r="E32" s="8" t="s">
        <v>2158</v>
      </c>
      <c r="F32" s="5"/>
    </row>
    <row r="33" spans="1:6" x14ac:dyDescent="0.2">
      <c r="A33" s="5" t="s">
        <v>3920</v>
      </c>
      <c r="B33" s="6" t="s">
        <v>2337</v>
      </c>
      <c r="C33" s="5" t="s">
        <v>2136</v>
      </c>
      <c r="D33" s="6">
        <v>172</v>
      </c>
      <c r="E33" s="8" t="s">
        <v>3924</v>
      </c>
      <c r="F33" s="5"/>
    </row>
    <row r="34" spans="1:6" x14ac:dyDescent="0.2">
      <c r="A34" s="5" t="s">
        <v>3920</v>
      </c>
      <c r="B34" s="6" t="s">
        <v>2343</v>
      </c>
      <c r="C34" s="5" t="s">
        <v>2136</v>
      </c>
      <c r="D34" s="6">
        <v>172</v>
      </c>
      <c r="E34" s="8" t="s">
        <v>3924</v>
      </c>
      <c r="F34" s="5"/>
    </row>
    <row r="35" spans="1:6" x14ac:dyDescent="0.2">
      <c r="A35" s="5" t="s">
        <v>3920</v>
      </c>
      <c r="B35" s="6" t="s">
        <v>2345</v>
      </c>
      <c r="C35" s="5" t="s">
        <v>2136</v>
      </c>
      <c r="D35" s="6">
        <v>168</v>
      </c>
      <c r="E35" s="8">
        <v>838300</v>
      </c>
      <c r="F35" s="5"/>
    </row>
    <row r="36" spans="1:6" x14ac:dyDescent="0.2">
      <c r="A36" s="5" t="s">
        <v>3920</v>
      </c>
      <c r="B36" s="6" t="s">
        <v>2349</v>
      </c>
      <c r="C36" s="5" t="s">
        <v>2136</v>
      </c>
      <c r="D36" s="6">
        <v>168</v>
      </c>
      <c r="E36" s="8" t="s">
        <v>3922</v>
      </c>
      <c r="F36" s="5"/>
    </row>
    <row r="37" spans="1:6" x14ac:dyDescent="0.2">
      <c r="A37" s="5" t="s">
        <v>3920</v>
      </c>
      <c r="B37" s="6" t="s">
        <v>3926</v>
      </c>
      <c r="C37" s="5" t="s">
        <v>2393</v>
      </c>
      <c r="D37" s="6">
        <v>83</v>
      </c>
      <c r="E37" s="8" t="s">
        <v>2158</v>
      </c>
      <c r="F37" s="5"/>
    </row>
    <row r="38" spans="1:6" x14ac:dyDescent="0.2">
      <c r="A38" s="5" t="s">
        <v>3920</v>
      </c>
      <c r="B38" s="6" t="s">
        <v>3927</v>
      </c>
      <c r="C38" s="5" t="s">
        <v>2393</v>
      </c>
      <c r="D38" s="6">
        <v>77</v>
      </c>
      <c r="E38" s="8" t="s">
        <v>2158</v>
      </c>
      <c r="F38" s="5"/>
    </row>
    <row r="39" spans="1:6" x14ac:dyDescent="0.2">
      <c r="A39" s="5" t="s">
        <v>3920</v>
      </c>
      <c r="B39" s="6" t="s">
        <v>3928</v>
      </c>
      <c r="C39" s="5" t="s">
        <v>2393</v>
      </c>
      <c r="D39" s="6">
        <v>52</v>
      </c>
      <c r="E39" s="8" t="s">
        <v>2158</v>
      </c>
      <c r="F39" s="5"/>
    </row>
    <row r="40" spans="1:6" x14ac:dyDescent="0.2">
      <c r="A40" s="5" t="s">
        <v>3920</v>
      </c>
      <c r="B40" s="6" t="s">
        <v>2833</v>
      </c>
      <c r="C40" s="5" t="s">
        <v>2160</v>
      </c>
      <c r="D40" s="6">
        <v>173</v>
      </c>
      <c r="E40" s="8" t="s">
        <v>2158</v>
      </c>
      <c r="F40" s="5"/>
    </row>
    <row r="41" spans="1:6" x14ac:dyDescent="0.2">
      <c r="A41" s="5" t="s">
        <v>3920</v>
      </c>
      <c r="B41" s="6" t="s">
        <v>2396</v>
      </c>
      <c r="C41" s="5" t="s">
        <v>2160</v>
      </c>
      <c r="D41" s="6">
        <v>174</v>
      </c>
      <c r="E41" s="8" t="s">
        <v>2158</v>
      </c>
      <c r="F41" s="5"/>
    </row>
    <row r="42" spans="1:6" x14ac:dyDescent="0.2">
      <c r="A42" s="5" t="s">
        <v>3920</v>
      </c>
      <c r="B42" s="6" t="s">
        <v>2397</v>
      </c>
      <c r="C42" s="5" t="s">
        <v>2160</v>
      </c>
      <c r="D42" s="6">
        <v>129</v>
      </c>
      <c r="E42" s="8" t="s">
        <v>2158</v>
      </c>
      <c r="F42" s="5"/>
    </row>
    <row r="43" spans="1:6" x14ac:dyDescent="0.2">
      <c r="A43" s="5"/>
      <c r="B43" s="6"/>
      <c r="C43" s="10" t="s">
        <v>3929</v>
      </c>
      <c r="D43" s="14">
        <f>SUM(D2:D42)</f>
        <v>9563</v>
      </c>
      <c r="E43" s="12"/>
      <c r="F43" s="14"/>
    </row>
    <row r="44" spans="1:6" x14ac:dyDescent="0.2">
      <c r="A44" s="5"/>
      <c r="B44" s="6"/>
      <c r="C44" s="10"/>
      <c r="D44" s="14"/>
      <c r="E44" s="12"/>
      <c r="F44" s="5"/>
    </row>
    <row r="45" spans="1:6" x14ac:dyDescent="0.2">
      <c r="A45" s="5" t="s">
        <v>3920</v>
      </c>
      <c r="B45" s="6" t="s">
        <v>2405</v>
      </c>
      <c r="C45" s="5" t="s">
        <v>3509</v>
      </c>
      <c r="D45" s="6">
        <v>419</v>
      </c>
      <c r="E45" s="8" t="s">
        <v>3924</v>
      </c>
      <c r="F45" s="5"/>
    </row>
    <row r="46" spans="1:6" x14ac:dyDescent="0.2">
      <c r="A46" s="5" t="s">
        <v>3920</v>
      </c>
      <c r="B46" s="6" t="s">
        <v>2407</v>
      </c>
      <c r="C46" s="5" t="s">
        <v>3509</v>
      </c>
      <c r="D46" s="6">
        <v>185</v>
      </c>
      <c r="E46" s="8" t="s">
        <v>3924</v>
      </c>
      <c r="F46" s="5"/>
    </row>
    <row r="47" spans="1:6" x14ac:dyDescent="0.2">
      <c r="A47" s="5" t="s">
        <v>3920</v>
      </c>
      <c r="B47" s="6" t="s">
        <v>2410</v>
      </c>
      <c r="C47" s="5" t="s">
        <v>3930</v>
      </c>
      <c r="D47" s="6">
        <v>184</v>
      </c>
      <c r="E47" s="8" t="s">
        <v>2158</v>
      </c>
      <c r="F47" s="5"/>
    </row>
    <row r="48" spans="1:6" x14ac:dyDescent="0.2">
      <c r="A48" s="5" t="s">
        <v>3920</v>
      </c>
      <c r="B48" s="6" t="s">
        <v>2413</v>
      </c>
      <c r="C48" s="5" t="s">
        <v>2272</v>
      </c>
      <c r="D48" s="6">
        <v>98</v>
      </c>
      <c r="E48" s="8" t="s">
        <v>2158</v>
      </c>
      <c r="F48" s="5"/>
    </row>
    <row r="49" spans="1:6" x14ac:dyDescent="0.2">
      <c r="A49" s="5" t="s">
        <v>3920</v>
      </c>
      <c r="B49" s="6" t="s">
        <v>2415</v>
      </c>
      <c r="C49" s="5" t="s">
        <v>2311</v>
      </c>
      <c r="D49" s="6">
        <v>729</v>
      </c>
      <c r="E49" s="8" t="s">
        <v>2158</v>
      </c>
      <c r="F49" s="5"/>
    </row>
    <row r="50" spans="1:6" x14ac:dyDescent="0.2">
      <c r="A50" s="5" t="s">
        <v>3920</v>
      </c>
      <c r="B50" s="6" t="s">
        <v>2418</v>
      </c>
      <c r="C50" s="5" t="s">
        <v>3931</v>
      </c>
      <c r="D50" s="6">
        <v>51</v>
      </c>
      <c r="E50" s="8" t="s">
        <v>3924</v>
      </c>
      <c r="F50" s="5"/>
    </row>
    <row r="51" spans="1:6" x14ac:dyDescent="0.2">
      <c r="A51" s="5" t="s">
        <v>3920</v>
      </c>
      <c r="B51" s="6" t="s">
        <v>2423</v>
      </c>
      <c r="C51" s="5" t="s">
        <v>3509</v>
      </c>
      <c r="D51" s="6">
        <v>419</v>
      </c>
      <c r="E51" s="8" t="s">
        <v>3924</v>
      </c>
      <c r="F51" s="5"/>
    </row>
    <row r="52" spans="1:6" x14ac:dyDescent="0.2">
      <c r="A52" s="5" t="s">
        <v>3920</v>
      </c>
      <c r="B52" s="6" t="s">
        <v>2424</v>
      </c>
      <c r="C52" s="5" t="s">
        <v>907</v>
      </c>
      <c r="D52" s="6">
        <v>0</v>
      </c>
      <c r="E52" s="8">
        <v>0</v>
      </c>
      <c r="F52" s="5"/>
    </row>
    <row r="53" spans="1:6" x14ac:dyDescent="0.2">
      <c r="A53" s="5" t="s">
        <v>3920</v>
      </c>
      <c r="B53" s="6" t="s">
        <v>3932</v>
      </c>
      <c r="C53" s="5" t="s">
        <v>907</v>
      </c>
      <c r="D53" s="6">
        <v>0</v>
      </c>
      <c r="E53" s="8">
        <v>0</v>
      </c>
      <c r="F53" s="5"/>
    </row>
    <row r="54" spans="1:6" x14ac:dyDescent="0.2">
      <c r="A54" s="5" t="s">
        <v>3920</v>
      </c>
      <c r="B54" s="6" t="s">
        <v>2426</v>
      </c>
      <c r="C54" s="5" t="s">
        <v>3509</v>
      </c>
      <c r="D54" s="6">
        <v>160</v>
      </c>
      <c r="E54" s="8" t="s">
        <v>3924</v>
      </c>
      <c r="F54" s="5"/>
    </row>
    <row r="55" spans="1:6" x14ac:dyDescent="0.2">
      <c r="A55" s="5" t="s">
        <v>3920</v>
      </c>
      <c r="B55" s="6" t="s">
        <v>2428</v>
      </c>
      <c r="C55" s="5" t="s">
        <v>3509</v>
      </c>
      <c r="D55" s="6">
        <v>473</v>
      </c>
      <c r="E55" s="8" t="s">
        <v>3924</v>
      </c>
      <c r="F55" s="5"/>
    </row>
    <row r="56" spans="1:6" x14ac:dyDescent="0.2">
      <c r="A56" s="5" t="s">
        <v>3920</v>
      </c>
      <c r="B56" s="6" t="s">
        <v>2430</v>
      </c>
      <c r="C56" s="5" t="s">
        <v>3509</v>
      </c>
      <c r="D56" s="6">
        <v>390</v>
      </c>
      <c r="E56" s="8" t="s">
        <v>3924</v>
      </c>
      <c r="F56" s="5"/>
    </row>
    <row r="57" spans="1:6" x14ac:dyDescent="0.2">
      <c r="A57" s="5" t="s">
        <v>3920</v>
      </c>
      <c r="B57" s="6" t="s">
        <v>2432</v>
      </c>
      <c r="C57" s="5" t="s">
        <v>3933</v>
      </c>
      <c r="D57" s="6">
        <v>421</v>
      </c>
      <c r="E57" s="8" t="s">
        <v>3934</v>
      </c>
      <c r="F57" s="5"/>
    </row>
    <row r="58" spans="1:6" x14ac:dyDescent="0.2">
      <c r="A58" s="5" t="s">
        <v>3920</v>
      </c>
      <c r="B58" s="6" t="s">
        <v>2437</v>
      </c>
      <c r="C58" s="5" t="s">
        <v>2299</v>
      </c>
      <c r="D58" s="6">
        <v>75</v>
      </c>
      <c r="E58" s="8" t="s">
        <v>2158</v>
      </c>
      <c r="F58" s="5"/>
    </row>
    <row r="59" spans="1:6" x14ac:dyDescent="0.2">
      <c r="A59" s="5" t="s">
        <v>3920</v>
      </c>
      <c r="B59" s="6" t="s">
        <v>2439</v>
      </c>
      <c r="C59" s="5" t="s">
        <v>3933</v>
      </c>
      <c r="D59" s="6">
        <v>325</v>
      </c>
      <c r="E59" s="8" t="s">
        <v>3617</v>
      </c>
      <c r="F59" s="5"/>
    </row>
    <row r="60" spans="1:6" x14ac:dyDescent="0.2">
      <c r="A60" s="5" t="s">
        <v>3920</v>
      </c>
      <c r="B60" s="6" t="s">
        <v>3882</v>
      </c>
      <c r="C60" s="5" t="s">
        <v>2136</v>
      </c>
      <c r="D60" s="6">
        <v>91</v>
      </c>
      <c r="E60" s="8"/>
      <c r="F60" s="5"/>
    </row>
    <row r="61" spans="1:6" s="64" customFormat="1" ht="12.75" customHeight="1" x14ac:dyDescent="0.2">
      <c r="A61" s="60" t="s">
        <v>3920</v>
      </c>
      <c r="B61" s="61" t="s">
        <v>2440</v>
      </c>
      <c r="C61" s="60" t="s">
        <v>2136</v>
      </c>
      <c r="D61" s="61">
        <v>215</v>
      </c>
      <c r="E61" s="63" t="s">
        <v>2318</v>
      </c>
      <c r="F61" s="60"/>
    </row>
    <row r="62" spans="1:6" s="64" customFormat="1" x14ac:dyDescent="0.2">
      <c r="A62" s="60" t="s">
        <v>3920</v>
      </c>
      <c r="B62" s="61" t="s">
        <v>3883</v>
      </c>
      <c r="C62" s="60" t="s">
        <v>2299</v>
      </c>
      <c r="D62" s="61">
        <v>29</v>
      </c>
      <c r="E62" s="63" t="s">
        <v>2158</v>
      </c>
      <c r="F62" s="60"/>
    </row>
    <row r="63" spans="1:6" s="64" customFormat="1" x14ac:dyDescent="0.2">
      <c r="A63" s="60" t="s">
        <v>3920</v>
      </c>
      <c r="B63" s="61" t="s">
        <v>2442</v>
      </c>
      <c r="C63" s="60" t="s">
        <v>2136</v>
      </c>
      <c r="D63" s="61">
        <v>215</v>
      </c>
      <c r="E63" s="63" t="s">
        <v>2285</v>
      </c>
      <c r="F63" s="60"/>
    </row>
    <row r="64" spans="1:6" s="64" customFormat="1" x14ac:dyDescent="0.2">
      <c r="A64" s="60" t="s">
        <v>3920</v>
      </c>
      <c r="B64" s="61" t="s">
        <v>3517</v>
      </c>
      <c r="C64" s="60" t="s">
        <v>2299</v>
      </c>
      <c r="D64" s="61">
        <v>29</v>
      </c>
      <c r="E64" s="63" t="s">
        <v>2158</v>
      </c>
      <c r="F64" s="60"/>
    </row>
    <row r="65" spans="1:6" x14ac:dyDescent="0.2">
      <c r="A65" s="5" t="s">
        <v>3920</v>
      </c>
      <c r="B65" s="6" t="s">
        <v>2443</v>
      </c>
      <c r="C65" s="5" t="s">
        <v>3933</v>
      </c>
      <c r="D65" s="6">
        <v>170</v>
      </c>
      <c r="E65" s="8" t="s">
        <v>3935</v>
      </c>
      <c r="F65" s="5"/>
    </row>
    <row r="66" spans="1:6" x14ac:dyDescent="0.2">
      <c r="A66" s="5" t="s">
        <v>3920</v>
      </c>
      <c r="B66" s="6" t="s">
        <v>2445</v>
      </c>
      <c r="C66" s="5" t="s">
        <v>3933</v>
      </c>
      <c r="D66" s="6">
        <v>221</v>
      </c>
      <c r="E66" s="8" t="s">
        <v>3934</v>
      </c>
      <c r="F66" s="5"/>
    </row>
    <row r="67" spans="1:6" x14ac:dyDescent="0.2">
      <c r="A67" s="5" t="s">
        <v>3920</v>
      </c>
      <c r="B67" s="6" t="s">
        <v>2447</v>
      </c>
      <c r="C67" s="5" t="s">
        <v>3933</v>
      </c>
      <c r="D67" s="6">
        <v>181</v>
      </c>
      <c r="E67" s="8" t="s">
        <v>3617</v>
      </c>
      <c r="F67" s="5"/>
    </row>
    <row r="68" spans="1:6" x14ac:dyDescent="0.2">
      <c r="A68" s="5" t="s">
        <v>3920</v>
      </c>
      <c r="B68" s="6" t="s">
        <v>3348</v>
      </c>
      <c r="C68" s="5" t="s">
        <v>2279</v>
      </c>
      <c r="D68" s="13">
        <v>15</v>
      </c>
      <c r="E68" s="8">
        <v>822100</v>
      </c>
      <c r="F68" s="5"/>
    </row>
    <row r="69" spans="1:6" x14ac:dyDescent="0.2">
      <c r="A69" s="5" t="s">
        <v>3920</v>
      </c>
      <c r="B69" s="6" t="s">
        <v>2473</v>
      </c>
      <c r="C69" s="5" t="s">
        <v>2367</v>
      </c>
      <c r="D69" s="6">
        <v>12</v>
      </c>
      <c r="E69" s="8">
        <v>352000</v>
      </c>
      <c r="F69" s="5"/>
    </row>
    <row r="70" spans="1:6" x14ac:dyDescent="0.2">
      <c r="A70" s="5" t="s">
        <v>3920</v>
      </c>
      <c r="B70" s="6" t="s">
        <v>2478</v>
      </c>
      <c r="C70" s="5" t="s">
        <v>2156</v>
      </c>
      <c r="D70" s="6">
        <v>211</v>
      </c>
      <c r="E70" s="8" t="s">
        <v>2158</v>
      </c>
      <c r="F70" s="5"/>
    </row>
    <row r="71" spans="1:6" x14ac:dyDescent="0.2">
      <c r="A71" s="5" t="s">
        <v>3920</v>
      </c>
      <c r="B71" s="6" t="s">
        <v>2480</v>
      </c>
      <c r="C71" s="5" t="s">
        <v>3869</v>
      </c>
      <c r="D71" s="6">
        <v>18</v>
      </c>
      <c r="E71" s="8">
        <v>351100</v>
      </c>
      <c r="F71" s="5"/>
    </row>
    <row r="72" spans="1:6" x14ac:dyDescent="0.2">
      <c r="A72" s="5" t="s">
        <v>3920</v>
      </c>
      <c r="B72" s="6" t="s">
        <v>2481</v>
      </c>
      <c r="C72" s="5" t="s">
        <v>2364</v>
      </c>
      <c r="D72" s="6">
        <v>219</v>
      </c>
      <c r="E72" s="8" t="s">
        <v>2158</v>
      </c>
      <c r="F72" s="5"/>
    </row>
    <row r="73" spans="1:6" x14ac:dyDescent="0.2">
      <c r="A73" s="5" t="s">
        <v>3920</v>
      </c>
      <c r="B73" s="6" t="s">
        <v>2482</v>
      </c>
      <c r="C73" s="5" t="s">
        <v>3509</v>
      </c>
      <c r="D73" s="6">
        <v>263</v>
      </c>
      <c r="E73" s="8" t="s">
        <v>3924</v>
      </c>
      <c r="F73" s="5"/>
    </row>
    <row r="74" spans="1:6" x14ac:dyDescent="0.2">
      <c r="A74" s="5" t="s">
        <v>3920</v>
      </c>
      <c r="B74" s="6" t="s">
        <v>2483</v>
      </c>
      <c r="C74" s="5" t="s">
        <v>3509</v>
      </c>
      <c r="D74" s="6">
        <v>450</v>
      </c>
      <c r="E74" s="8" t="s">
        <v>3924</v>
      </c>
      <c r="F74" s="5"/>
    </row>
    <row r="75" spans="1:6" x14ac:dyDescent="0.2">
      <c r="A75" s="5" t="s">
        <v>3920</v>
      </c>
      <c r="B75" s="6" t="s">
        <v>2484</v>
      </c>
      <c r="C75" s="5" t="s">
        <v>3936</v>
      </c>
      <c r="D75" s="6">
        <v>212</v>
      </c>
      <c r="E75" s="8" t="s">
        <v>3924</v>
      </c>
      <c r="F75" s="5"/>
    </row>
    <row r="76" spans="1:6" x14ac:dyDescent="0.2">
      <c r="A76" s="5" t="s">
        <v>3920</v>
      </c>
      <c r="B76" s="6" t="s">
        <v>2485</v>
      </c>
      <c r="C76" s="5" t="s">
        <v>3509</v>
      </c>
      <c r="D76" s="6">
        <v>425</v>
      </c>
      <c r="E76" s="8" t="s">
        <v>3924</v>
      </c>
      <c r="F76" s="5"/>
    </row>
    <row r="77" spans="1:6" x14ac:dyDescent="0.2">
      <c r="A77" s="5" t="s">
        <v>3920</v>
      </c>
      <c r="B77" s="6" t="s">
        <v>3937</v>
      </c>
      <c r="C77" s="5" t="s">
        <v>2393</v>
      </c>
      <c r="D77" s="6">
        <v>22</v>
      </c>
      <c r="E77" s="8" t="s">
        <v>2158</v>
      </c>
      <c r="F77" s="5"/>
    </row>
    <row r="78" spans="1:6" x14ac:dyDescent="0.2">
      <c r="A78" s="5" t="s">
        <v>3920</v>
      </c>
      <c r="B78" s="6" t="s">
        <v>3938</v>
      </c>
      <c r="C78" s="5" t="s">
        <v>2393</v>
      </c>
      <c r="D78" s="6">
        <v>30</v>
      </c>
      <c r="E78" s="8" t="s">
        <v>2158</v>
      </c>
      <c r="F78" s="5"/>
    </row>
    <row r="79" spans="1:6" x14ac:dyDescent="0.2">
      <c r="A79" s="5" t="s">
        <v>3920</v>
      </c>
      <c r="B79" s="6" t="s">
        <v>2533</v>
      </c>
      <c r="C79" s="5" t="s">
        <v>2160</v>
      </c>
      <c r="D79" s="6">
        <v>127</v>
      </c>
      <c r="E79" s="8" t="s">
        <v>2158</v>
      </c>
      <c r="F79" s="5"/>
    </row>
    <row r="80" spans="1:6" x14ac:dyDescent="0.2">
      <c r="A80" s="5" t="s">
        <v>3920</v>
      </c>
      <c r="B80" s="6" t="s">
        <v>2534</v>
      </c>
      <c r="C80" s="5" t="s">
        <v>2160</v>
      </c>
      <c r="D80" s="6">
        <v>127</v>
      </c>
      <c r="E80" s="8" t="s">
        <v>2158</v>
      </c>
      <c r="F80" s="5"/>
    </row>
    <row r="81" spans="1:6" x14ac:dyDescent="0.2">
      <c r="A81" s="5" t="s">
        <v>3920</v>
      </c>
      <c r="B81" s="6" t="s">
        <v>2535</v>
      </c>
      <c r="C81" s="5" t="s">
        <v>2160</v>
      </c>
      <c r="D81" s="6">
        <v>166</v>
      </c>
      <c r="E81" s="8" t="s">
        <v>2158</v>
      </c>
      <c r="F81" s="5"/>
    </row>
    <row r="82" spans="1:6" x14ac:dyDescent="0.2">
      <c r="A82" s="5"/>
      <c r="B82" s="6"/>
      <c r="C82" s="10" t="s">
        <v>3929</v>
      </c>
      <c r="D82" s="14">
        <f>SUM(D45:D81)</f>
        <v>7377</v>
      </c>
      <c r="E82" s="12"/>
      <c r="F82" s="5"/>
    </row>
    <row r="83" spans="1:6" x14ac:dyDescent="0.2">
      <c r="A83" s="5"/>
      <c r="B83" s="6"/>
      <c r="C83" s="5"/>
      <c r="D83" s="6"/>
      <c r="E83" s="8"/>
      <c r="F83" s="5"/>
    </row>
    <row r="84" spans="1:6" x14ac:dyDescent="0.2">
      <c r="A84" s="5" t="s">
        <v>3920</v>
      </c>
      <c r="B84" s="6" t="s">
        <v>2539</v>
      </c>
      <c r="C84" s="5" t="s">
        <v>2311</v>
      </c>
      <c r="D84" s="6">
        <v>844</v>
      </c>
      <c r="E84" s="8" t="s">
        <v>2158</v>
      </c>
      <c r="F84" s="5"/>
    </row>
    <row r="85" spans="1:6" x14ac:dyDescent="0.2">
      <c r="A85" s="5" t="s">
        <v>3920</v>
      </c>
      <c r="B85" s="6" t="s">
        <v>2540</v>
      </c>
      <c r="C85" s="5" t="s">
        <v>3939</v>
      </c>
      <c r="D85" s="6">
        <v>55</v>
      </c>
      <c r="E85" s="8" t="s">
        <v>3934</v>
      </c>
      <c r="F85" s="5"/>
    </row>
    <row r="86" spans="1:6" x14ac:dyDescent="0.2">
      <c r="A86" s="5" t="s">
        <v>3920</v>
      </c>
      <c r="B86" s="6" t="s">
        <v>2541</v>
      </c>
      <c r="C86" s="5" t="s">
        <v>3509</v>
      </c>
      <c r="D86" s="6">
        <v>516</v>
      </c>
      <c r="E86" s="8" t="s">
        <v>3934</v>
      </c>
      <c r="F86" s="5"/>
    </row>
    <row r="87" spans="1:6" x14ac:dyDescent="0.2">
      <c r="A87" s="5" t="s">
        <v>3920</v>
      </c>
      <c r="B87" s="6" t="s">
        <v>2545</v>
      </c>
      <c r="C87" s="5" t="s">
        <v>3930</v>
      </c>
      <c r="D87" s="6">
        <v>184</v>
      </c>
      <c r="E87" s="8" t="s">
        <v>2158</v>
      </c>
      <c r="F87" s="5"/>
    </row>
    <row r="88" spans="1:6" x14ac:dyDescent="0.2">
      <c r="A88" s="5" t="s">
        <v>3920</v>
      </c>
      <c r="B88" s="6" t="s">
        <v>2547</v>
      </c>
      <c r="C88" s="5" t="s">
        <v>2272</v>
      </c>
      <c r="D88" s="6">
        <v>98</v>
      </c>
      <c r="E88" s="8" t="s">
        <v>2158</v>
      </c>
      <c r="F88" s="5"/>
    </row>
    <row r="89" spans="1:6" x14ac:dyDescent="0.2">
      <c r="A89" s="5" t="s">
        <v>3920</v>
      </c>
      <c r="B89" s="6" t="s">
        <v>2549</v>
      </c>
      <c r="C89" s="5" t="s">
        <v>3509</v>
      </c>
      <c r="D89" s="6">
        <v>390</v>
      </c>
      <c r="E89" s="8" t="s">
        <v>3934</v>
      </c>
      <c r="F89" s="5"/>
    </row>
    <row r="90" spans="1:6" x14ac:dyDescent="0.2">
      <c r="A90" s="5" t="s">
        <v>3920</v>
      </c>
      <c r="B90" s="6" t="s">
        <v>2550</v>
      </c>
      <c r="C90" s="5" t="s">
        <v>3509</v>
      </c>
      <c r="D90" s="6">
        <v>105</v>
      </c>
      <c r="E90" s="8" t="s">
        <v>3934</v>
      </c>
      <c r="F90" s="5"/>
    </row>
    <row r="91" spans="1:6" x14ac:dyDescent="0.2">
      <c r="A91" s="5" t="s">
        <v>3920</v>
      </c>
      <c r="B91" s="6" t="s">
        <v>2551</v>
      </c>
      <c r="C91" s="5" t="s">
        <v>3509</v>
      </c>
      <c r="D91" s="6">
        <v>396</v>
      </c>
      <c r="E91" s="8" t="s">
        <v>3934</v>
      </c>
      <c r="F91" s="5"/>
    </row>
    <row r="92" spans="1:6" x14ac:dyDescent="0.2">
      <c r="A92" s="5" t="s">
        <v>3920</v>
      </c>
      <c r="B92" s="6" t="s">
        <v>2552</v>
      </c>
      <c r="C92" s="5" t="s">
        <v>3509</v>
      </c>
      <c r="D92" s="6">
        <v>104</v>
      </c>
      <c r="E92" s="8" t="s">
        <v>3934</v>
      </c>
      <c r="F92" s="5"/>
    </row>
    <row r="93" spans="1:6" x14ac:dyDescent="0.2">
      <c r="A93" s="5" t="s">
        <v>3920</v>
      </c>
      <c r="B93" s="6" t="s">
        <v>2553</v>
      </c>
      <c r="C93" s="5" t="s">
        <v>3509</v>
      </c>
      <c r="D93" s="6">
        <v>399</v>
      </c>
      <c r="E93" s="8" t="s">
        <v>3934</v>
      </c>
      <c r="F93" s="5"/>
    </row>
    <row r="94" spans="1:6" x14ac:dyDescent="0.2">
      <c r="A94" s="5" t="s">
        <v>3920</v>
      </c>
      <c r="B94" s="6" t="s">
        <v>2554</v>
      </c>
      <c r="C94" s="5" t="s">
        <v>3509</v>
      </c>
      <c r="D94" s="6">
        <v>217</v>
      </c>
      <c r="E94" s="8" t="s">
        <v>3934</v>
      </c>
      <c r="F94" s="5"/>
    </row>
    <row r="95" spans="1:6" x14ac:dyDescent="0.2">
      <c r="A95" s="5" t="s">
        <v>3920</v>
      </c>
      <c r="B95" s="6" t="s">
        <v>2557</v>
      </c>
      <c r="C95" s="5" t="s">
        <v>3509</v>
      </c>
      <c r="D95" s="6">
        <v>222</v>
      </c>
      <c r="E95" s="8" t="s">
        <v>3934</v>
      </c>
      <c r="F95" s="5"/>
    </row>
    <row r="96" spans="1:6" x14ac:dyDescent="0.2">
      <c r="A96" s="5" t="s">
        <v>3920</v>
      </c>
      <c r="B96" s="6" t="s">
        <v>2560</v>
      </c>
      <c r="C96" s="5" t="s">
        <v>3509</v>
      </c>
      <c r="D96" s="6">
        <v>498</v>
      </c>
      <c r="E96" s="8" t="s">
        <v>3934</v>
      </c>
      <c r="F96" s="5"/>
    </row>
    <row r="97" spans="1:6" x14ac:dyDescent="0.2">
      <c r="A97" s="5" t="s">
        <v>3920</v>
      </c>
      <c r="B97" s="6" t="s">
        <v>2562</v>
      </c>
      <c r="C97" s="5" t="s">
        <v>3509</v>
      </c>
      <c r="D97" s="6">
        <v>458</v>
      </c>
      <c r="E97" s="8">
        <v>822100</v>
      </c>
      <c r="F97" s="5"/>
    </row>
    <row r="98" spans="1:6" x14ac:dyDescent="0.2">
      <c r="A98" s="5" t="s">
        <v>3920</v>
      </c>
      <c r="B98" s="6" t="s">
        <v>2564</v>
      </c>
      <c r="C98" s="5" t="s">
        <v>3509</v>
      </c>
      <c r="D98" s="6">
        <v>458</v>
      </c>
      <c r="E98" s="8" t="s">
        <v>3934</v>
      </c>
      <c r="F98" s="5"/>
    </row>
    <row r="99" spans="1:6" x14ac:dyDescent="0.2">
      <c r="A99" s="5" t="s">
        <v>3920</v>
      </c>
      <c r="B99" s="6" t="s">
        <v>2566</v>
      </c>
      <c r="C99" s="5" t="s">
        <v>3509</v>
      </c>
      <c r="D99" s="6">
        <v>498</v>
      </c>
      <c r="E99" s="8" t="s">
        <v>3934</v>
      </c>
      <c r="F99" s="5"/>
    </row>
    <row r="100" spans="1:6" x14ac:dyDescent="0.2">
      <c r="A100" s="5" t="s">
        <v>3920</v>
      </c>
      <c r="B100" s="6" t="s">
        <v>2569</v>
      </c>
      <c r="C100" s="5" t="s">
        <v>2311</v>
      </c>
      <c r="D100" s="6">
        <v>250</v>
      </c>
      <c r="E100" s="8" t="s">
        <v>2158</v>
      </c>
      <c r="F100" s="5"/>
    </row>
    <row r="101" spans="1:6" x14ac:dyDescent="0.2">
      <c r="A101" s="5" t="s">
        <v>3920</v>
      </c>
      <c r="B101" s="6" t="s">
        <v>2572</v>
      </c>
      <c r="C101" s="5" t="s">
        <v>2136</v>
      </c>
      <c r="D101" s="6">
        <v>98</v>
      </c>
      <c r="E101" s="8" t="s">
        <v>3934</v>
      </c>
      <c r="F101" s="5"/>
    </row>
    <row r="102" spans="1:6" x14ac:dyDescent="0.2">
      <c r="A102" s="5" t="s">
        <v>3920</v>
      </c>
      <c r="B102" s="6" t="s">
        <v>2573</v>
      </c>
      <c r="C102" s="5" t="s">
        <v>2136</v>
      </c>
      <c r="D102" s="6">
        <v>112</v>
      </c>
      <c r="E102" s="8" t="s">
        <v>3934</v>
      </c>
      <c r="F102" s="5"/>
    </row>
    <row r="103" spans="1:6" x14ac:dyDescent="0.2">
      <c r="A103" s="5" t="s">
        <v>3920</v>
      </c>
      <c r="B103" s="6" t="s">
        <v>2575</v>
      </c>
      <c r="C103" s="5" t="s">
        <v>2136</v>
      </c>
      <c r="D103" s="6">
        <v>137</v>
      </c>
      <c r="E103" s="8" t="s">
        <v>3934</v>
      </c>
      <c r="F103" s="5"/>
    </row>
    <row r="104" spans="1:6" x14ac:dyDescent="0.2">
      <c r="A104" s="5" t="s">
        <v>3920</v>
      </c>
      <c r="B104" s="6" t="s">
        <v>2577</v>
      </c>
      <c r="C104" s="5" t="s">
        <v>2279</v>
      </c>
      <c r="D104" s="6">
        <v>15</v>
      </c>
      <c r="E104" s="8" t="s">
        <v>3934</v>
      </c>
      <c r="F104" s="5"/>
    </row>
    <row r="105" spans="1:6" x14ac:dyDescent="0.2">
      <c r="A105" s="5" t="s">
        <v>3920</v>
      </c>
      <c r="B105" s="6" t="s">
        <v>2579</v>
      </c>
      <c r="C105" s="5" t="s">
        <v>2156</v>
      </c>
      <c r="D105" s="6">
        <v>115</v>
      </c>
      <c r="E105" s="8" t="s">
        <v>2158</v>
      </c>
      <c r="F105" s="5"/>
    </row>
    <row r="106" spans="1:6" x14ac:dyDescent="0.2">
      <c r="A106" s="5" t="s">
        <v>3920</v>
      </c>
      <c r="B106" s="6" t="s">
        <v>2581</v>
      </c>
      <c r="C106" s="5" t="s">
        <v>2367</v>
      </c>
      <c r="D106" s="6">
        <v>24</v>
      </c>
      <c r="E106" s="8">
        <v>352000</v>
      </c>
      <c r="F106" s="5"/>
    </row>
    <row r="107" spans="1:6" x14ac:dyDescent="0.2">
      <c r="A107" s="5" t="s">
        <v>3920</v>
      </c>
      <c r="B107" s="6" t="s">
        <v>2584</v>
      </c>
      <c r="C107" s="5" t="s">
        <v>2364</v>
      </c>
      <c r="D107" s="6">
        <v>55</v>
      </c>
      <c r="E107" s="8" t="s">
        <v>2158</v>
      </c>
      <c r="F107" s="5"/>
    </row>
    <row r="108" spans="1:6" x14ac:dyDescent="0.2">
      <c r="A108" s="5" t="s">
        <v>3920</v>
      </c>
      <c r="B108" s="6" t="s">
        <v>2586</v>
      </c>
      <c r="C108" s="5" t="s">
        <v>3869</v>
      </c>
      <c r="D108" s="6">
        <v>30</v>
      </c>
      <c r="E108" s="8">
        <v>351100</v>
      </c>
      <c r="F108" s="5"/>
    </row>
    <row r="109" spans="1:6" x14ac:dyDescent="0.2">
      <c r="A109" s="5" t="s">
        <v>3920</v>
      </c>
      <c r="B109" s="6" t="s">
        <v>2589</v>
      </c>
      <c r="C109" s="5" t="s">
        <v>2136</v>
      </c>
      <c r="D109" s="6">
        <v>110</v>
      </c>
      <c r="E109" s="8" t="s">
        <v>3934</v>
      </c>
      <c r="F109" s="5"/>
    </row>
    <row r="110" spans="1:6" x14ac:dyDescent="0.2">
      <c r="A110" s="5" t="s">
        <v>3920</v>
      </c>
      <c r="B110" s="6" t="s">
        <v>2590</v>
      </c>
      <c r="C110" s="5" t="s">
        <v>2136</v>
      </c>
      <c r="D110" s="6">
        <v>85</v>
      </c>
      <c r="E110" s="8" t="s">
        <v>3934</v>
      </c>
      <c r="F110" s="5"/>
    </row>
    <row r="111" spans="1:6" x14ac:dyDescent="0.2">
      <c r="A111" s="5" t="s">
        <v>3920</v>
      </c>
      <c r="B111" s="6" t="s">
        <v>2591</v>
      </c>
      <c r="C111" s="5" t="s">
        <v>3869</v>
      </c>
      <c r="D111" s="6">
        <v>91</v>
      </c>
      <c r="E111" s="8">
        <v>351100</v>
      </c>
      <c r="F111" s="5"/>
    </row>
    <row r="112" spans="1:6" x14ac:dyDescent="0.2">
      <c r="A112" s="5" t="s">
        <v>3920</v>
      </c>
      <c r="B112" s="6" t="s">
        <v>2592</v>
      </c>
      <c r="C112" s="5" t="s">
        <v>2272</v>
      </c>
      <c r="D112" s="6">
        <v>48</v>
      </c>
      <c r="E112" s="8" t="s">
        <v>2158</v>
      </c>
      <c r="F112" s="5"/>
    </row>
    <row r="113" spans="1:6" x14ac:dyDescent="0.2">
      <c r="A113" s="5" t="s">
        <v>3920</v>
      </c>
      <c r="B113" s="6" t="s">
        <v>3604</v>
      </c>
      <c r="C113" s="5" t="s">
        <v>2136</v>
      </c>
      <c r="D113" s="6">
        <v>92</v>
      </c>
      <c r="E113" s="8" t="s">
        <v>3934</v>
      </c>
      <c r="F113" s="5"/>
    </row>
    <row r="114" spans="1:6" x14ac:dyDescent="0.2">
      <c r="A114" s="5" t="s">
        <v>3920</v>
      </c>
      <c r="B114" s="6" t="s">
        <v>2594</v>
      </c>
      <c r="C114" s="5" t="s">
        <v>2136</v>
      </c>
      <c r="D114" s="6">
        <v>97</v>
      </c>
      <c r="E114" s="8" t="s">
        <v>3934</v>
      </c>
      <c r="F114" s="5"/>
    </row>
    <row r="115" spans="1:6" x14ac:dyDescent="0.2">
      <c r="A115" s="5" t="s">
        <v>3920</v>
      </c>
      <c r="B115" s="6" t="s">
        <v>3606</v>
      </c>
      <c r="C115" s="5" t="s">
        <v>2136</v>
      </c>
      <c r="D115" s="6">
        <v>80</v>
      </c>
      <c r="E115" s="8" t="s">
        <v>3934</v>
      </c>
      <c r="F115" s="5"/>
    </row>
    <row r="116" spans="1:6" x14ac:dyDescent="0.2">
      <c r="A116" s="5" t="s">
        <v>3920</v>
      </c>
      <c r="B116" s="6" t="s">
        <v>2595</v>
      </c>
      <c r="C116" s="5" t="s">
        <v>2272</v>
      </c>
      <c r="D116" s="6">
        <v>48</v>
      </c>
      <c r="E116" s="8" t="s">
        <v>2158</v>
      </c>
      <c r="F116" s="5"/>
    </row>
    <row r="117" spans="1:6" x14ac:dyDescent="0.2">
      <c r="A117" s="5" t="s">
        <v>3920</v>
      </c>
      <c r="B117" s="6" t="s">
        <v>2597</v>
      </c>
      <c r="C117" s="5" t="s">
        <v>2136</v>
      </c>
      <c r="D117" s="6">
        <v>93</v>
      </c>
      <c r="E117" s="8" t="s">
        <v>3934</v>
      </c>
      <c r="F117" s="5"/>
    </row>
    <row r="118" spans="1:6" x14ac:dyDescent="0.2">
      <c r="A118" s="5" t="s">
        <v>3920</v>
      </c>
      <c r="B118" s="6" t="s">
        <v>2602</v>
      </c>
      <c r="C118" s="5" t="s">
        <v>2136</v>
      </c>
      <c r="D118" s="6">
        <v>117</v>
      </c>
      <c r="E118" s="8" t="s">
        <v>3934</v>
      </c>
      <c r="F118" s="5"/>
    </row>
    <row r="119" spans="1:6" x14ac:dyDescent="0.2">
      <c r="A119" s="5" t="s">
        <v>3920</v>
      </c>
      <c r="B119" s="6" t="s">
        <v>2607</v>
      </c>
      <c r="C119" s="5" t="s">
        <v>2136</v>
      </c>
      <c r="D119" s="6">
        <v>89</v>
      </c>
      <c r="E119" s="8" t="s">
        <v>3934</v>
      </c>
      <c r="F119" s="5"/>
    </row>
    <row r="120" spans="1:6" x14ac:dyDescent="0.2">
      <c r="A120" s="5" t="s">
        <v>3920</v>
      </c>
      <c r="B120" s="6" t="s">
        <v>2608</v>
      </c>
      <c r="C120" s="5" t="s">
        <v>2136</v>
      </c>
      <c r="D120" s="6">
        <v>72</v>
      </c>
      <c r="E120" s="8" t="s">
        <v>3934</v>
      </c>
      <c r="F120" s="5"/>
    </row>
    <row r="121" spans="1:6" x14ac:dyDescent="0.2">
      <c r="A121" s="5" t="s">
        <v>3920</v>
      </c>
      <c r="B121" s="6" t="s">
        <v>2609</v>
      </c>
      <c r="C121" s="5" t="s">
        <v>2272</v>
      </c>
      <c r="D121" s="6">
        <v>44</v>
      </c>
      <c r="E121" s="8" t="s">
        <v>2158</v>
      </c>
      <c r="F121" s="5"/>
    </row>
    <row r="122" spans="1:6" x14ac:dyDescent="0.2">
      <c r="A122" s="5" t="s">
        <v>3920</v>
      </c>
      <c r="B122" s="6" t="s">
        <v>2611</v>
      </c>
      <c r="C122" s="5" t="s">
        <v>3509</v>
      </c>
      <c r="D122" s="6">
        <v>301</v>
      </c>
      <c r="E122" s="8" t="s">
        <v>3934</v>
      </c>
      <c r="F122" s="5"/>
    </row>
    <row r="123" spans="1:6" x14ac:dyDescent="0.2">
      <c r="A123" s="5" t="s">
        <v>3920</v>
      </c>
      <c r="B123" s="6" t="s">
        <v>3940</v>
      </c>
      <c r="C123" s="5" t="s">
        <v>3509</v>
      </c>
      <c r="D123" s="6">
        <v>113</v>
      </c>
      <c r="E123" s="8" t="s">
        <v>3934</v>
      </c>
      <c r="F123" s="5"/>
    </row>
    <row r="124" spans="1:6" x14ac:dyDescent="0.2">
      <c r="A124" s="5" t="s">
        <v>3920</v>
      </c>
      <c r="B124" s="6" t="s">
        <v>2395</v>
      </c>
      <c r="C124" s="5" t="s">
        <v>2393</v>
      </c>
      <c r="D124" s="6">
        <v>30</v>
      </c>
      <c r="E124" s="8" t="s">
        <v>2158</v>
      </c>
      <c r="F124" s="5"/>
    </row>
    <row r="125" spans="1:6" x14ac:dyDescent="0.2">
      <c r="A125" s="5" t="s">
        <v>3920</v>
      </c>
      <c r="B125" s="6" t="s">
        <v>2532</v>
      </c>
      <c r="C125" s="5" t="s">
        <v>2393</v>
      </c>
      <c r="D125" s="6">
        <v>20</v>
      </c>
      <c r="E125" s="8" t="s">
        <v>2158</v>
      </c>
      <c r="F125" s="5"/>
    </row>
    <row r="126" spans="1:6" x14ac:dyDescent="0.2">
      <c r="A126" s="5" t="s">
        <v>3920</v>
      </c>
      <c r="B126" s="6" t="s">
        <v>2633</v>
      </c>
      <c r="C126" s="5" t="s">
        <v>2160</v>
      </c>
      <c r="D126" s="6">
        <v>127</v>
      </c>
      <c r="E126" s="8" t="s">
        <v>2158</v>
      </c>
      <c r="F126" s="5"/>
    </row>
    <row r="127" spans="1:6" x14ac:dyDescent="0.2">
      <c r="A127" s="5" t="s">
        <v>3920</v>
      </c>
      <c r="B127" s="6" t="s">
        <v>2634</v>
      </c>
      <c r="C127" s="5" t="s">
        <v>2160</v>
      </c>
      <c r="D127" s="6">
        <v>127</v>
      </c>
      <c r="E127" s="8" t="s">
        <v>2158</v>
      </c>
      <c r="F127" s="5"/>
    </row>
    <row r="128" spans="1:6" x14ac:dyDescent="0.2">
      <c r="A128" s="5" t="s">
        <v>3920</v>
      </c>
      <c r="B128" s="6" t="s">
        <v>2635</v>
      </c>
      <c r="C128" s="5" t="s">
        <v>2160</v>
      </c>
      <c r="D128" s="6">
        <v>177</v>
      </c>
      <c r="E128" s="8" t="s">
        <v>2158</v>
      </c>
      <c r="F128" s="5"/>
    </row>
    <row r="129" spans="1:6" x14ac:dyDescent="0.2">
      <c r="A129" s="5"/>
      <c r="B129" s="6"/>
      <c r="C129" s="10" t="s">
        <v>3929</v>
      </c>
      <c r="D129" s="14">
        <f>SUM(D84:D128)</f>
        <v>8239</v>
      </c>
      <c r="E129" s="12"/>
      <c r="F129" s="5"/>
    </row>
    <row r="130" spans="1:6" x14ac:dyDescent="0.2">
      <c r="A130" s="5"/>
      <c r="B130" s="6"/>
      <c r="C130" s="5"/>
      <c r="D130" s="6"/>
      <c r="E130" s="8"/>
      <c r="F130" s="5"/>
    </row>
    <row r="131" spans="1:6" x14ac:dyDescent="0.2">
      <c r="A131" s="5" t="s">
        <v>3920</v>
      </c>
      <c r="B131" s="6" t="s">
        <v>2639</v>
      </c>
      <c r="C131" s="5" t="s">
        <v>2311</v>
      </c>
      <c r="D131" s="6">
        <v>844</v>
      </c>
      <c r="E131" s="8" t="s">
        <v>2158</v>
      </c>
      <c r="F131" s="5"/>
    </row>
    <row r="132" spans="1:6" x14ac:dyDescent="0.2">
      <c r="A132" s="5" t="s">
        <v>3920</v>
      </c>
      <c r="B132" s="6" t="s">
        <v>2641</v>
      </c>
      <c r="C132" s="5" t="s">
        <v>3509</v>
      </c>
      <c r="D132" s="6">
        <v>521</v>
      </c>
      <c r="E132" s="8" t="s">
        <v>3934</v>
      </c>
      <c r="F132" s="5"/>
    </row>
    <row r="133" spans="1:6" x14ac:dyDescent="0.2">
      <c r="A133" s="5" t="s">
        <v>3920</v>
      </c>
      <c r="B133" s="6" t="s">
        <v>2645</v>
      </c>
      <c r="C133" s="5" t="s">
        <v>3930</v>
      </c>
      <c r="D133" s="6">
        <v>184</v>
      </c>
      <c r="E133" s="8" t="s">
        <v>2158</v>
      </c>
      <c r="F133" s="5"/>
    </row>
    <row r="134" spans="1:6" x14ac:dyDescent="0.2">
      <c r="A134" s="5" t="s">
        <v>3920</v>
      </c>
      <c r="B134" s="6" t="s">
        <v>2647</v>
      </c>
      <c r="C134" s="5" t="s">
        <v>2311</v>
      </c>
      <c r="D134" s="6">
        <v>98</v>
      </c>
      <c r="E134" s="8" t="s">
        <v>2158</v>
      </c>
      <c r="F134" s="5"/>
    </row>
    <row r="135" spans="1:6" x14ac:dyDescent="0.2">
      <c r="A135" s="5" t="s">
        <v>3920</v>
      </c>
      <c r="B135" s="6" t="s">
        <v>2651</v>
      </c>
      <c r="C135" s="5" t="s">
        <v>3941</v>
      </c>
      <c r="D135" s="6">
        <v>225</v>
      </c>
      <c r="E135" s="8" t="s">
        <v>3934</v>
      </c>
      <c r="F135" s="5"/>
    </row>
    <row r="136" spans="1:6" x14ac:dyDescent="0.2">
      <c r="A136" s="5" t="s">
        <v>3920</v>
      </c>
      <c r="B136" s="6" t="s">
        <v>2653</v>
      </c>
      <c r="C136" s="5" t="s">
        <v>3509</v>
      </c>
      <c r="D136" s="6">
        <v>375</v>
      </c>
      <c r="E136" s="8" t="s">
        <v>3934</v>
      </c>
      <c r="F136" s="5"/>
    </row>
    <row r="137" spans="1:6" x14ac:dyDescent="0.2">
      <c r="A137" s="5" t="s">
        <v>3920</v>
      </c>
      <c r="B137" s="6" t="s">
        <v>2658</v>
      </c>
      <c r="C137" s="5" t="s">
        <v>3509</v>
      </c>
      <c r="D137" s="6">
        <v>395</v>
      </c>
      <c r="E137" s="8" t="s">
        <v>3934</v>
      </c>
      <c r="F137" s="5"/>
    </row>
    <row r="138" spans="1:6" x14ac:dyDescent="0.2">
      <c r="A138" s="5" t="s">
        <v>3920</v>
      </c>
      <c r="B138" s="6" t="s">
        <v>2662</v>
      </c>
      <c r="C138" s="5" t="s">
        <v>3509</v>
      </c>
      <c r="D138" s="6">
        <v>393</v>
      </c>
      <c r="E138" s="8" t="s">
        <v>3934</v>
      </c>
      <c r="F138" s="5"/>
    </row>
    <row r="139" spans="1:6" x14ac:dyDescent="0.2">
      <c r="A139" s="5" t="s">
        <v>3920</v>
      </c>
      <c r="B139" s="6" t="s">
        <v>2664</v>
      </c>
      <c r="C139" s="5" t="s">
        <v>3509</v>
      </c>
      <c r="D139" s="6">
        <v>220</v>
      </c>
      <c r="E139" s="8" t="s">
        <v>3934</v>
      </c>
      <c r="F139" s="5"/>
    </row>
    <row r="140" spans="1:6" x14ac:dyDescent="0.2">
      <c r="A140" s="5" t="s">
        <v>3920</v>
      </c>
      <c r="B140" s="6" t="s">
        <v>2665</v>
      </c>
      <c r="C140" s="5" t="s">
        <v>3509</v>
      </c>
      <c r="D140" s="6">
        <v>210</v>
      </c>
      <c r="E140" s="8" t="s">
        <v>3934</v>
      </c>
      <c r="F140" s="5"/>
    </row>
    <row r="141" spans="1:6" x14ac:dyDescent="0.2">
      <c r="A141" s="5" t="s">
        <v>3920</v>
      </c>
      <c r="B141" s="6" t="s">
        <v>2666</v>
      </c>
      <c r="C141" s="5" t="s">
        <v>1326</v>
      </c>
      <c r="D141" s="6">
        <v>2198</v>
      </c>
      <c r="E141" s="8" t="s">
        <v>3934</v>
      </c>
      <c r="F141" s="5"/>
    </row>
    <row r="142" spans="1:6" x14ac:dyDescent="0.2">
      <c r="A142" s="5" t="s">
        <v>3920</v>
      </c>
      <c r="B142" s="6" t="s">
        <v>2680</v>
      </c>
      <c r="C142" s="5" t="s">
        <v>2272</v>
      </c>
      <c r="D142" s="6">
        <v>49</v>
      </c>
      <c r="E142" s="8" t="s">
        <v>2158</v>
      </c>
      <c r="F142" s="5"/>
    </row>
    <row r="143" spans="1:6" x14ac:dyDescent="0.2">
      <c r="A143" s="5" t="s">
        <v>3920</v>
      </c>
      <c r="B143" s="6" t="s">
        <v>2683</v>
      </c>
      <c r="C143" s="5" t="s">
        <v>2136</v>
      </c>
      <c r="D143" s="6">
        <v>212</v>
      </c>
      <c r="E143" s="8" t="s">
        <v>3934</v>
      </c>
      <c r="F143" s="5"/>
    </row>
    <row r="144" spans="1:6" x14ac:dyDescent="0.2">
      <c r="A144" s="5" t="s">
        <v>3920</v>
      </c>
      <c r="B144" s="6" t="s">
        <v>2686</v>
      </c>
      <c r="C144" s="5" t="s">
        <v>2136</v>
      </c>
      <c r="D144" s="6">
        <v>137</v>
      </c>
      <c r="E144" s="8" t="s">
        <v>3934</v>
      </c>
      <c r="F144" s="5"/>
    </row>
    <row r="145" spans="1:6" x14ac:dyDescent="0.2">
      <c r="A145" s="5" t="s">
        <v>3920</v>
      </c>
      <c r="B145" s="6" t="s">
        <v>2688</v>
      </c>
      <c r="C145" s="5" t="s">
        <v>2171</v>
      </c>
      <c r="D145" s="6">
        <v>15</v>
      </c>
      <c r="E145" s="8" t="s">
        <v>3934</v>
      </c>
      <c r="F145" s="5"/>
    </row>
    <row r="146" spans="1:6" x14ac:dyDescent="0.2">
      <c r="A146" s="5" t="s">
        <v>3920</v>
      </c>
      <c r="B146" s="6" t="s">
        <v>2690</v>
      </c>
      <c r="C146" s="5" t="s">
        <v>2156</v>
      </c>
      <c r="D146" s="6">
        <v>115</v>
      </c>
      <c r="E146" s="8" t="s">
        <v>2158</v>
      </c>
      <c r="F146" s="5"/>
    </row>
    <row r="147" spans="1:6" x14ac:dyDescent="0.2">
      <c r="A147" s="5" t="s">
        <v>3920</v>
      </c>
      <c r="B147" s="6" t="s">
        <v>3943</v>
      </c>
      <c r="C147" s="5" t="s">
        <v>2367</v>
      </c>
      <c r="D147" s="6">
        <v>24</v>
      </c>
      <c r="E147" s="8">
        <v>352000</v>
      </c>
      <c r="F147" s="5"/>
    </row>
    <row r="148" spans="1:6" x14ac:dyDescent="0.2">
      <c r="A148" s="5" t="s">
        <v>3920</v>
      </c>
      <c r="B148" s="6" t="s">
        <v>3944</v>
      </c>
      <c r="C148" s="5" t="s">
        <v>2364</v>
      </c>
      <c r="D148" s="6">
        <v>55</v>
      </c>
      <c r="E148" s="8" t="s">
        <v>2158</v>
      </c>
      <c r="F148" s="5"/>
    </row>
    <row r="149" spans="1:6" x14ac:dyDescent="0.2">
      <c r="A149" s="5" t="s">
        <v>3920</v>
      </c>
      <c r="B149" s="6" t="s">
        <v>2691</v>
      </c>
      <c r="C149" s="5" t="s">
        <v>3869</v>
      </c>
      <c r="D149" s="6">
        <v>18</v>
      </c>
      <c r="E149" s="8">
        <v>351100</v>
      </c>
      <c r="F149" s="5"/>
    </row>
    <row r="150" spans="1:6" x14ac:dyDescent="0.2">
      <c r="A150" s="5" t="s">
        <v>3920</v>
      </c>
      <c r="B150" s="6" t="s">
        <v>2696</v>
      </c>
      <c r="C150" s="5" t="s">
        <v>2272</v>
      </c>
      <c r="D150" s="6">
        <v>54</v>
      </c>
      <c r="E150" s="8" t="s">
        <v>2158</v>
      </c>
      <c r="F150" s="5"/>
    </row>
    <row r="151" spans="1:6" x14ac:dyDescent="0.2">
      <c r="A151" s="5" t="s">
        <v>3920</v>
      </c>
      <c r="B151" s="6" t="s">
        <v>2699</v>
      </c>
      <c r="C151" s="5" t="s">
        <v>2136</v>
      </c>
      <c r="D151" s="6">
        <v>110</v>
      </c>
      <c r="E151" s="8" t="s">
        <v>3934</v>
      </c>
      <c r="F151" s="5"/>
    </row>
    <row r="152" spans="1:6" x14ac:dyDescent="0.2">
      <c r="A152" s="5" t="s">
        <v>3920</v>
      </c>
      <c r="B152" s="6" t="s">
        <v>2703</v>
      </c>
      <c r="C152" s="5" t="s">
        <v>2136</v>
      </c>
      <c r="D152" s="6">
        <v>88</v>
      </c>
      <c r="E152" s="8" t="s">
        <v>3934</v>
      </c>
      <c r="F152" s="5"/>
    </row>
    <row r="153" spans="1:6" x14ac:dyDescent="0.2">
      <c r="A153" s="5" t="s">
        <v>3920</v>
      </c>
      <c r="B153" s="6" t="s">
        <v>2704</v>
      </c>
      <c r="C153" s="5" t="s">
        <v>2171</v>
      </c>
      <c r="D153" s="6">
        <v>31</v>
      </c>
      <c r="E153" s="8" t="s">
        <v>3934</v>
      </c>
      <c r="F153" s="5"/>
    </row>
    <row r="154" spans="1:6" x14ac:dyDescent="0.2">
      <c r="A154" s="5" t="s">
        <v>3920</v>
      </c>
      <c r="B154" s="6" t="s">
        <v>2705</v>
      </c>
      <c r="C154" s="5" t="s">
        <v>2272</v>
      </c>
      <c r="D154" s="6">
        <v>46</v>
      </c>
      <c r="E154" s="8" t="s">
        <v>2158</v>
      </c>
      <c r="F154" s="5"/>
    </row>
    <row r="155" spans="1:6" x14ac:dyDescent="0.2">
      <c r="A155" s="5" t="s">
        <v>3920</v>
      </c>
      <c r="B155" s="6" t="s">
        <v>2711</v>
      </c>
      <c r="C155" s="5" t="s">
        <v>2136</v>
      </c>
      <c r="D155" s="6">
        <v>71</v>
      </c>
      <c r="E155" s="8" t="s">
        <v>3934</v>
      </c>
      <c r="F155" s="5"/>
    </row>
    <row r="156" spans="1:6" x14ac:dyDescent="0.2">
      <c r="A156" s="5" t="s">
        <v>3920</v>
      </c>
      <c r="B156" s="6" t="s">
        <v>2715</v>
      </c>
      <c r="C156" s="5" t="s">
        <v>2136</v>
      </c>
      <c r="D156" s="6">
        <v>97</v>
      </c>
      <c r="E156" s="8" t="s">
        <v>3934</v>
      </c>
      <c r="F156" s="5"/>
    </row>
    <row r="157" spans="1:6" x14ac:dyDescent="0.2">
      <c r="A157" s="5" t="s">
        <v>3920</v>
      </c>
      <c r="B157" s="6" t="s">
        <v>2716</v>
      </c>
      <c r="C157" s="5" t="s">
        <v>2136</v>
      </c>
      <c r="D157" s="6">
        <v>95</v>
      </c>
      <c r="E157" s="8" t="s">
        <v>3934</v>
      </c>
      <c r="F157" s="5"/>
    </row>
    <row r="158" spans="1:6" x14ac:dyDescent="0.2">
      <c r="A158" s="5" t="s">
        <v>3920</v>
      </c>
      <c r="B158" s="6" t="s">
        <v>3945</v>
      </c>
      <c r="C158" s="5" t="s">
        <v>2136</v>
      </c>
      <c r="D158" s="6">
        <v>76</v>
      </c>
      <c r="E158" s="8" t="s">
        <v>3934</v>
      </c>
      <c r="F158" s="5"/>
    </row>
    <row r="159" spans="1:6" x14ac:dyDescent="0.2">
      <c r="A159" s="5" t="s">
        <v>3920</v>
      </c>
      <c r="B159" s="6" t="s">
        <v>2717</v>
      </c>
      <c r="C159" s="5" t="s">
        <v>3509</v>
      </c>
      <c r="D159" s="6">
        <v>447</v>
      </c>
      <c r="E159" s="8" t="s">
        <v>3934</v>
      </c>
      <c r="F159" s="5"/>
    </row>
    <row r="160" spans="1:6" x14ac:dyDescent="0.2">
      <c r="A160" s="5" t="s">
        <v>3920</v>
      </c>
      <c r="B160" s="6" t="s">
        <v>2719</v>
      </c>
      <c r="C160" s="5" t="s">
        <v>3509</v>
      </c>
      <c r="D160" s="6">
        <v>426</v>
      </c>
      <c r="E160" s="8" t="s">
        <v>3934</v>
      </c>
      <c r="F160" s="5"/>
    </row>
    <row r="161" spans="1:6" x14ac:dyDescent="0.2">
      <c r="A161" s="5" t="s">
        <v>3920</v>
      </c>
      <c r="B161" s="6" t="s">
        <v>2744</v>
      </c>
      <c r="C161" s="5" t="s">
        <v>2393</v>
      </c>
      <c r="D161" s="6">
        <v>30</v>
      </c>
      <c r="E161" s="8" t="s">
        <v>2158</v>
      </c>
      <c r="F161" s="5"/>
    </row>
    <row r="162" spans="1:6" x14ac:dyDescent="0.2">
      <c r="A162" s="5" t="s">
        <v>3920</v>
      </c>
      <c r="B162" s="6" t="s">
        <v>2746</v>
      </c>
      <c r="C162" s="5" t="s">
        <v>2393</v>
      </c>
      <c r="D162" s="6">
        <v>20</v>
      </c>
      <c r="E162" s="8" t="s">
        <v>2158</v>
      </c>
      <c r="F162" s="5"/>
    </row>
    <row r="163" spans="1:6" x14ac:dyDescent="0.2">
      <c r="A163" s="5" t="s">
        <v>3920</v>
      </c>
      <c r="B163" s="6" t="s">
        <v>2748</v>
      </c>
      <c r="C163" s="5" t="s">
        <v>2160</v>
      </c>
      <c r="D163" s="6">
        <v>127</v>
      </c>
      <c r="E163" s="8" t="s">
        <v>2158</v>
      </c>
      <c r="F163" s="5"/>
    </row>
    <row r="164" spans="1:6" x14ac:dyDescent="0.2">
      <c r="A164" s="5" t="s">
        <v>3920</v>
      </c>
      <c r="B164" s="6" t="s">
        <v>2750</v>
      </c>
      <c r="C164" s="5" t="s">
        <v>2160</v>
      </c>
      <c r="D164" s="6">
        <v>127</v>
      </c>
      <c r="E164" s="8" t="s">
        <v>2158</v>
      </c>
      <c r="F164" s="5"/>
    </row>
    <row r="165" spans="1:6" x14ac:dyDescent="0.2">
      <c r="A165" s="5" t="s">
        <v>3920</v>
      </c>
      <c r="B165" s="6" t="s">
        <v>2752</v>
      </c>
      <c r="C165" s="5" t="s">
        <v>2160</v>
      </c>
      <c r="D165" s="6">
        <v>177</v>
      </c>
      <c r="E165" s="8" t="s">
        <v>2158</v>
      </c>
      <c r="F165" s="5"/>
    </row>
    <row r="166" spans="1:6" x14ac:dyDescent="0.2">
      <c r="A166" s="5"/>
      <c r="B166" s="6"/>
      <c r="C166" s="10" t="s">
        <v>3929</v>
      </c>
      <c r="D166" s="14">
        <f>SUM(D131:D165)</f>
        <v>8310</v>
      </c>
      <c r="E166" s="12"/>
      <c r="F166" s="5"/>
    </row>
    <row r="167" spans="1:6" x14ac:dyDescent="0.2">
      <c r="A167" s="5"/>
      <c r="B167" s="6"/>
      <c r="C167" s="5"/>
      <c r="D167" s="6"/>
      <c r="E167" s="8"/>
      <c r="F167" s="5"/>
    </row>
    <row r="168" spans="1:6" x14ac:dyDescent="0.2">
      <c r="A168" s="5" t="s">
        <v>3920</v>
      </c>
      <c r="B168" s="6" t="s">
        <v>2757</v>
      </c>
      <c r="C168" s="5" t="s">
        <v>2311</v>
      </c>
      <c r="D168" s="6">
        <v>894</v>
      </c>
      <c r="E168" s="8" t="s">
        <v>2158</v>
      </c>
      <c r="F168" s="5"/>
    </row>
    <row r="169" spans="1:6" x14ac:dyDescent="0.2">
      <c r="A169" s="5" t="s">
        <v>3920</v>
      </c>
      <c r="B169" s="6" t="s">
        <v>2759</v>
      </c>
      <c r="C169" s="5" t="s">
        <v>3509</v>
      </c>
      <c r="D169" s="6">
        <v>528</v>
      </c>
      <c r="E169" s="8" t="s">
        <v>3946</v>
      </c>
      <c r="F169" s="5"/>
    </row>
    <row r="170" spans="1:6" x14ac:dyDescent="0.2">
      <c r="A170" s="5" t="s">
        <v>3920</v>
      </c>
      <c r="B170" s="6" t="s">
        <v>2760</v>
      </c>
      <c r="C170" s="5" t="s">
        <v>3930</v>
      </c>
      <c r="D170" s="6">
        <v>184</v>
      </c>
      <c r="E170" s="8" t="s">
        <v>2158</v>
      </c>
      <c r="F170" s="5"/>
    </row>
    <row r="171" spans="1:6" x14ac:dyDescent="0.2">
      <c r="A171" s="5" t="s">
        <v>3920</v>
      </c>
      <c r="B171" s="6" t="s">
        <v>2761</v>
      </c>
      <c r="C171" s="5" t="s">
        <v>2311</v>
      </c>
      <c r="D171" s="6">
        <v>98</v>
      </c>
      <c r="E171" s="8" t="s">
        <v>2158</v>
      </c>
      <c r="F171" s="5"/>
    </row>
    <row r="172" spans="1:6" x14ac:dyDescent="0.2">
      <c r="A172" s="5" t="s">
        <v>3920</v>
      </c>
      <c r="B172" s="6" t="s">
        <v>2762</v>
      </c>
      <c r="C172" s="5" t="s">
        <v>3509</v>
      </c>
      <c r="D172" s="6">
        <v>148</v>
      </c>
      <c r="E172" s="8" t="s">
        <v>3946</v>
      </c>
      <c r="F172" s="5"/>
    </row>
    <row r="173" spans="1:6" x14ac:dyDescent="0.2">
      <c r="A173" s="5" t="s">
        <v>3920</v>
      </c>
      <c r="B173" s="6" t="s">
        <v>2764</v>
      </c>
      <c r="C173" s="5" t="s">
        <v>2171</v>
      </c>
      <c r="D173" s="6">
        <v>39</v>
      </c>
      <c r="E173" s="8" t="s">
        <v>3946</v>
      </c>
      <c r="F173" s="5"/>
    </row>
    <row r="174" spans="1:6" x14ac:dyDescent="0.2">
      <c r="A174" s="5" t="s">
        <v>3920</v>
      </c>
      <c r="B174" s="6" t="s">
        <v>2766</v>
      </c>
      <c r="C174" s="5" t="s">
        <v>3509</v>
      </c>
      <c r="D174" s="6">
        <v>400</v>
      </c>
      <c r="E174" s="8" t="s">
        <v>3946</v>
      </c>
      <c r="F174" s="5"/>
    </row>
    <row r="175" spans="1:6" x14ac:dyDescent="0.2">
      <c r="A175" s="5" t="s">
        <v>3920</v>
      </c>
      <c r="B175" s="6" t="s">
        <v>2767</v>
      </c>
      <c r="C175" s="5" t="s">
        <v>3509</v>
      </c>
      <c r="D175" s="6">
        <v>104</v>
      </c>
      <c r="E175" s="8" t="s">
        <v>3946</v>
      </c>
      <c r="F175" s="5"/>
    </row>
    <row r="176" spans="1:6" x14ac:dyDescent="0.2">
      <c r="A176" s="5" t="s">
        <v>3920</v>
      </c>
      <c r="B176" s="6" t="s">
        <v>3947</v>
      </c>
      <c r="C176" s="5" t="s">
        <v>3509</v>
      </c>
      <c r="D176" s="6">
        <v>49</v>
      </c>
      <c r="E176" s="8" t="s">
        <v>3946</v>
      </c>
      <c r="F176" s="5"/>
    </row>
    <row r="177" spans="1:6" x14ac:dyDescent="0.2">
      <c r="A177" s="5" t="s">
        <v>3920</v>
      </c>
      <c r="B177" s="6" t="s">
        <v>2768</v>
      </c>
      <c r="C177" s="5" t="s">
        <v>3509</v>
      </c>
      <c r="D177" s="6">
        <v>732</v>
      </c>
      <c r="E177" s="8" t="s">
        <v>3946</v>
      </c>
      <c r="F177" s="5"/>
    </row>
    <row r="178" spans="1:6" x14ac:dyDescent="0.2">
      <c r="A178" s="5" t="s">
        <v>3920</v>
      </c>
      <c r="B178" s="6" t="s">
        <v>3948</v>
      </c>
      <c r="C178" s="5" t="s">
        <v>3509</v>
      </c>
      <c r="D178" s="6">
        <v>221</v>
      </c>
      <c r="E178" s="8" t="s">
        <v>3946</v>
      </c>
      <c r="F178" s="5"/>
    </row>
    <row r="179" spans="1:6" x14ac:dyDescent="0.2">
      <c r="A179" s="5" t="s">
        <v>3920</v>
      </c>
      <c r="B179" s="6" t="s">
        <v>3949</v>
      </c>
      <c r="C179" s="5" t="s">
        <v>3509</v>
      </c>
      <c r="D179" s="6">
        <v>449</v>
      </c>
      <c r="E179" s="8">
        <v>824000</v>
      </c>
      <c r="F179" s="5"/>
    </row>
    <row r="180" spans="1:6" x14ac:dyDescent="0.2">
      <c r="A180" s="5" t="s">
        <v>3920</v>
      </c>
      <c r="B180" s="6" t="s">
        <v>3950</v>
      </c>
      <c r="C180" s="5" t="s">
        <v>3509</v>
      </c>
      <c r="D180" s="6">
        <v>504</v>
      </c>
      <c r="E180" s="8">
        <v>824000</v>
      </c>
      <c r="F180" s="5"/>
    </row>
    <row r="181" spans="1:6" x14ac:dyDescent="0.2">
      <c r="A181" s="5" t="s">
        <v>3920</v>
      </c>
      <c r="B181" s="6" t="s">
        <v>3951</v>
      </c>
      <c r="C181" s="5" t="s">
        <v>3509</v>
      </c>
      <c r="D181" s="6">
        <v>136</v>
      </c>
      <c r="E181" s="8">
        <v>824000</v>
      </c>
      <c r="F181" s="5"/>
    </row>
    <row r="182" spans="1:6" x14ac:dyDescent="0.2">
      <c r="A182" s="5" t="s">
        <v>3920</v>
      </c>
      <c r="B182" s="6" t="s">
        <v>3952</v>
      </c>
      <c r="C182" s="5" t="s">
        <v>3509</v>
      </c>
      <c r="D182" s="6">
        <v>113</v>
      </c>
      <c r="E182" s="8">
        <v>824000</v>
      </c>
      <c r="F182" s="5"/>
    </row>
    <row r="183" spans="1:6" x14ac:dyDescent="0.2">
      <c r="A183" s="5" t="s">
        <v>3920</v>
      </c>
      <c r="B183" s="6" t="s">
        <v>3953</v>
      </c>
      <c r="C183" s="5" t="s">
        <v>3509</v>
      </c>
      <c r="D183" s="6">
        <v>117</v>
      </c>
      <c r="E183" s="8">
        <v>824000</v>
      </c>
      <c r="F183" s="5"/>
    </row>
    <row r="184" spans="1:6" x14ac:dyDescent="0.2">
      <c r="A184" s="5" t="s">
        <v>3920</v>
      </c>
      <c r="B184" s="6" t="s">
        <v>3954</v>
      </c>
      <c r="C184" s="5" t="s">
        <v>3509</v>
      </c>
      <c r="D184" s="6">
        <v>95</v>
      </c>
      <c r="E184" s="8">
        <v>824000</v>
      </c>
      <c r="F184" s="5"/>
    </row>
    <row r="185" spans="1:6" x14ac:dyDescent="0.2">
      <c r="A185" s="5" t="s">
        <v>3920</v>
      </c>
      <c r="B185" s="6" t="s">
        <v>3955</v>
      </c>
      <c r="C185" s="5" t="s">
        <v>2171</v>
      </c>
      <c r="D185" s="6">
        <v>39</v>
      </c>
      <c r="E185" s="8" t="s">
        <v>3956</v>
      </c>
      <c r="F185" s="5"/>
    </row>
    <row r="186" spans="1:6" x14ac:dyDescent="0.2">
      <c r="A186" s="5" t="s">
        <v>3920</v>
      </c>
      <c r="B186" s="6" t="s">
        <v>3957</v>
      </c>
      <c r="C186" s="5" t="s">
        <v>3509</v>
      </c>
      <c r="D186" s="6">
        <v>431</v>
      </c>
      <c r="E186" s="8">
        <v>824000</v>
      </c>
      <c r="F186" s="5"/>
    </row>
    <row r="187" spans="1:6" x14ac:dyDescent="0.2">
      <c r="A187" s="5" t="s">
        <v>3920</v>
      </c>
      <c r="B187" s="6" t="s">
        <v>3958</v>
      </c>
      <c r="C187" s="5" t="s">
        <v>2311</v>
      </c>
      <c r="D187" s="6">
        <v>247</v>
      </c>
      <c r="E187" s="8" t="s">
        <v>2158</v>
      </c>
      <c r="F187" s="5"/>
    </row>
    <row r="188" spans="1:6" x14ac:dyDescent="0.2">
      <c r="A188" s="5" t="s">
        <v>3920</v>
      </c>
      <c r="B188" s="6" t="s">
        <v>3960</v>
      </c>
      <c r="C188" s="5" t="s">
        <v>2136</v>
      </c>
      <c r="D188" s="6">
        <v>213</v>
      </c>
      <c r="E188" s="8" t="s">
        <v>3946</v>
      </c>
      <c r="F188" s="5"/>
    </row>
    <row r="189" spans="1:6" x14ac:dyDescent="0.2">
      <c r="A189" s="5" t="s">
        <v>3920</v>
      </c>
      <c r="B189" s="6" t="s">
        <v>3961</v>
      </c>
      <c r="C189" s="5" t="s">
        <v>2136</v>
      </c>
      <c r="D189" s="6">
        <v>137</v>
      </c>
      <c r="E189" s="8" t="s">
        <v>3946</v>
      </c>
      <c r="F189" s="5"/>
    </row>
    <row r="190" spans="1:6" x14ac:dyDescent="0.2">
      <c r="A190" s="5" t="s">
        <v>3920</v>
      </c>
      <c r="B190" s="6" t="s">
        <v>3962</v>
      </c>
      <c r="C190" s="5" t="s">
        <v>2279</v>
      </c>
      <c r="D190" s="13">
        <v>15</v>
      </c>
      <c r="E190" s="8">
        <v>824050</v>
      </c>
      <c r="F190" s="5"/>
    </row>
    <row r="191" spans="1:6" x14ac:dyDescent="0.2">
      <c r="A191" s="5" t="s">
        <v>3920</v>
      </c>
      <c r="B191" s="6" t="s">
        <v>3963</v>
      </c>
      <c r="C191" s="5" t="s">
        <v>2156</v>
      </c>
      <c r="D191" s="6">
        <v>115</v>
      </c>
      <c r="E191" s="8" t="s">
        <v>2158</v>
      </c>
      <c r="F191" s="5"/>
    </row>
    <row r="192" spans="1:6" x14ac:dyDescent="0.2">
      <c r="A192" s="5" t="s">
        <v>3920</v>
      </c>
      <c r="B192" s="6" t="s">
        <v>3964</v>
      </c>
      <c r="C192" s="5" t="s">
        <v>2367</v>
      </c>
      <c r="D192" s="6">
        <v>24</v>
      </c>
      <c r="E192" s="8">
        <v>352000</v>
      </c>
      <c r="F192" s="5"/>
    </row>
    <row r="193" spans="1:6" x14ac:dyDescent="0.2">
      <c r="A193" s="5" t="s">
        <v>3920</v>
      </c>
      <c r="B193" s="6" t="s">
        <v>3965</v>
      </c>
      <c r="C193" s="5" t="s">
        <v>2364</v>
      </c>
      <c r="D193" s="6">
        <v>55</v>
      </c>
      <c r="E193" s="8" t="s">
        <v>2158</v>
      </c>
      <c r="F193" s="5"/>
    </row>
    <row r="194" spans="1:6" x14ac:dyDescent="0.2">
      <c r="A194" s="5" t="s">
        <v>3920</v>
      </c>
      <c r="B194" s="6" t="s">
        <v>3966</v>
      </c>
      <c r="C194" s="5" t="s">
        <v>3869</v>
      </c>
      <c r="D194" s="6">
        <v>18</v>
      </c>
      <c r="E194" s="8">
        <v>351100</v>
      </c>
      <c r="F194" s="5"/>
    </row>
    <row r="195" spans="1:6" x14ac:dyDescent="0.2">
      <c r="A195" s="5" t="s">
        <v>3920</v>
      </c>
      <c r="B195" s="6" t="s">
        <v>3967</v>
      </c>
      <c r="C195" s="5" t="s">
        <v>3509</v>
      </c>
      <c r="D195" s="6">
        <v>292</v>
      </c>
      <c r="E195" s="8" t="s">
        <v>3946</v>
      </c>
      <c r="F195" s="5"/>
    </row>
    <row r="196" spans="1:6" x14ac:dyDescent="0.2">
      <c r="A196" s="5" t="s">
        <v>3920</v>
      </c>
      <c r="B196" s="6" t="s">
        <v>3968</v>
      </c>
      <c r="C196" s="5" t="s">
        <v>3509</v>
      </c>
      <c r="D196" s="6">
        <v>853</v>
      </c>
      <c r="E196" s="8" t="s">
        <v>3946</v>
      </c>
      <c r="F196" s="5"/>
    </row>
    <row r="197" spans="1:6" x14ac:dyDescent="0.2">
      <c r="A197" s="5" t="s">
        <v>3920</v>
      </c>
      <c r="B197" s="6" t="s">
        <v>2865</v>
      </c>
      <c r="C197" s="5" t="s">
        <v>3509</v>
      </c>
      <c r="D197" s="6">
        <v>426</v>
      </c>
      <c r="E197" s="8" t="s">
        <v>3946</v>
      </c>
      <c r="F197" s="5"/>
    </row>
    <row r="198" spans="1:6" x14ac:dyDescent="0.2">
      <c r="A198" s="5" t="s">
        <v>3920</v>
      </c>
      <c r="B198" s="6" t="s">
        <v>3970</v>
      </c>
      <c r="C198" s="5" t="s">
        <v>2393</v>
      </c>
      <c r="D198" s="6">
        <v>30</v>
      </c>
      <c r="E198" s="8" t="s">
        <v>2158</v>
      </c>
      <c r="F198" s="5"/>
    </row>
    <row r="199" spans="1:6" x14ac:dyDescent="0.2">
      <c r="A199" s="5" t="s">
        <v>3920</v>
      </c>
      <c r="B199" s="6" t="s">
        <v>3971</v>
      </c>
      <c r="C199" s="5" t="s">
        <v>2393</v>
      </c>
      <c r="D199" s="6">
        <v>20</v>
      </c>
      <c r="E199" s="8" t="s">
        <v>2158</v>
      </c>
      <c r="F199" s="5"/>
    </row>
    <row r="200" spans="1:6" x14ac:dyDescent="0.2">
      <c r="A200" s="5" t="s">
        <v>3920</v>
      </c>
      <c r="B200" s="6" t="s">
        <v>2785</v>
      </c>
      <c r="C200" s="5" t="s">
        <v>2160</v>
      </c>
      <c r="D200" s="6">
        <v>127</v>
      </c>
      <c r="E200" s="8" t="s">
        <v>2158</v>
      </c>
      <c r="F200" s="5"/>
    </row>
    <row r="201" spans="1:6" x14ac:dyDescent="0.2">
      <c r="A201" s="5" t="s">
        <v>3920</v>
      </c>
      <c r="B201" s="6" t="s">
        <v>2786</v>
      </c>
      <c r="C201" s="5" t="s">
        <v>2160</v>
      </c>
      <c r="D201" s="6">
        <v>127</v>
      </c>
      <c r="E201" s="8" t="s">
        <v>2158</v>
      </c>
      <c r="F201" s="5"/>
    </row>
    <row r="202" spans="1:6" x14ac:dyDescent="0.2">
      <c r="A202" s="5" t="s">
        <v>3920</v>
      </c>
      <c r="B202" s="6" t="s">
        <v>2787</v>
      </c>
      <c r="C202" s="5" t="s">
        <v>2160</v>
      </c>
      <c r="D202" s="6">
        <v>181</v>
      </c>
      <c r="E202" s="8" t="s">
        <v>2158</v>
      </c>
      <c r="F202" s="5"/>
    </row>
    <row r="203" spans="1:6" x14ac:dyDescent="0.2">
      <c r="A203" s="5"/>
      <c r="B203" s="6"/>
      <c r="C203" s="10" t="s">
        <v>3929</v>
      </c>
      <c r="D203" s="14">
        <f>SUM(D168:D202)</f>
        <v>8161</v>
      </c>
      <c r="E203" s="12"/>
      <c r="F203" s="5"/>
    </row>
    <row r="204" spans="1:6" x14ac:dyDescent="0.2">
      <c r="A204" s="5"/>
      <c r="B204" s="6"/>
      <c r="C204" s="5"/>
      <c r="D204" s="6"/>
      <c r="E204" s="8"/>
      <c r="F204" s="5"/>
    </row>
    <row r="205" spans="1:6" x14ac:dyDescent="0.2">
      <c r="A205" s="5" t="s">
        <v>3920</v>
      </c>
      <c r="B205" s="6" t="s">
        <v>2793</v>
      </c>
      <c r="C205" s="5" t="s">
        <v>2934</v>
      </c>
      <c r="D205" s="6">
        <v>465</v>
      </c>
      <c r="E205" s="8">
        <v>351100</v>
      </c>
      <c r="F205" s="5"/>
    </row>
    <row r="206" spans="1:6" x14ac:dyDescent="0.2">
      <c r="A206" s="5" t="s">
        <v>3920</v>
      </c>
      <c r="B206" s="6" t="s">
        <v>3972</v>
      </c>
      <c r="C206" s="5" t="s">
        <v>3930</v>
      </c>
      <c r="D206" s="6">
        <v>197</v>
      </c>
      <c r="E206" s="8" t="s">
        <v>2158</v>
      </c>
      <c r="F206" s="5"/>
    </row>
    <row r="207" spans="1:6" x14ac:dyDescent="0.2">
      <c r="A207" s="5" t="s">
        <v>3920</v>
      </c>
      <c r="B207" s="6" t="s">
        <v>3973</v>
      </c>
      <c r="C207" s="5" t="s">
        <v>2311</v>
      </c>
      <c r="D207" s="6">
        <v>88</v>
      </c>
      <c r="E207" s="8" t="s">
        <v>2158</v>
      </c>
      <c r="F207" s="5"/>
    </row>
    <row r="208" spans="1:6" x14ac:dyDescent="0.2">
      <c r="A208" s="5" t="s">
        <v>3920</v>
      </c>
      <c r="B208" s="6" t="s">
        <v>3974</v>
      </c>
      <c r="C208" s="5" t="s">
        <v>3975</v>
      </c>
      <c r="D208" s="6">
        <v>187</v>
      </c>
      <c r="E208" s="8" t="s">
        <v>3976</v>
      </c>
      <c r="F208" s="5"/>
    </row>
    <row r="209" spans="1:6" x14ac:dyDescent="0.2">
      <c r="A209" s="5" t="s">
        <v>3920</v>
      </c>
      <c r="B209" s="6" t="s">
        <v>3977</v>
      </c>
      <c r="C209" s="5" t="s">
        <v>3980</v>
      </c>
      <c r="D209" s="6">
        <v>256</v>
      </c>
      <c r="E209" s="8" t="s">
        <v>3976</v>
      </c>
      <c r="F209" s="5"/>
    </row>
    <row r="210" spans="1:6" x14ac:dyDescent="0.2">
      <c r="A210" s="5" t="s">
        <v>3920</v>
      </c>
      <c r="B210" s="6" t="s">
        <v>3981</v>
      </c>
      <c r="C210" s="5" t="s">
        <v>3980</v>
      </c>
      <c r="D210" s="6">
        <v>65</v>
      </c>
      <c r="E210" s="8" t="s">
        <v>3976</v>
      </c>
      <c r="F210" s="5"/>
    </row>
    <row r="211" spans="1:6" x14ac:dyDescent="0.2">
      <c r="A211" s="5" t="s">
        <v>3920</v>
      </c>
      <c r="B211" s="6" t="s">
        <v>3982</v>
      </c>
      <c r="C211" s="5" t="s">
        <v>3980</v>
      </c>
      <c r="D211" s="6">
        <v>156</v>
      </c>
      <c r="E211" s="8" t="s">
        <v>3976</v>
      </c>
      <c r="F211" s="5"/>
    </row>
    <row r="212" spans="1:6" x14ac:dyDescent="0.2">
      <c r="A212" s="5" t="s">
        <v>3920</v>
      </c>
      <c r="B212" s="6" t="s">
        <v>3983</v>
      </c>
      <c r="C212" s="5" t="s">
        <v>3984</v>
      </c>
      <c r="D212" s="6">
        <v>161</v>
      </c>
      <c r="E212" s="8" t="s">
        <v>3976</v>
      </c>
      <c r="F212" s="5"/>
    </row>
    <row r="213" spans="1:6" x14ac:dyDescent="0.2">
      <c r="A213" s="5" t="s">
        <v>3920</v>
      </c>
      <c r="B213" s="6" t="s">
        <v>3985</v>
      </c>
      <c r="C213" s="5" t="s">
        <v>2171</v>
      </c>
      <c r="D213" s="6">
        <v>175</v>
      </c>
      <c r="E213" s="8" t="s">
        <v>3976</v>
      </c>
      <c r="F213" s="5"/>
    </row>
    <row r="214" spans="1:6" x14ac:dyDescent="0.2">
      <c r="A214" s="5" t="s">
        <v>3920</v>
      </c>
      <c r="B214" s="6" t="s">
        <v>3986</v>
      </c>
      <c r="C214" s="5" t="s">
        <v>3980</v>
      </c>
      <c r="D214" s="6">
        <v>175</v>
      </c>
      <c r="E214" s="8" t="s">
        <v>3976</v>
      </c>
      <c r="F214" s="5"/>
    </row>
    <row r="215" spans="1:6" x14ac:dyDescent="0.2">
      <c r="A215" s="5" t="s">
        <v>3920</v>
      </c>
      <c r="B215" s="6" t="s">
        <v>3987</v>
      </c>
      <c r="C215" s="5" t="s">
        <v>3980</v>
      </c>
      <c r="D215" s="6">
        <v>169</v>
      </c>
      <c r="E215" s="8" t="s">
        <v>3976</v>
      </c>
      <c r="F215" s="5"/>
    </row>
    <row r="216" spans="1:6" x14ac:dyDescent="0.2">
      <c r="A216" s="5" t="s">
        <v>3920</v>
      </c>
      <c r="B216" s="6" t="s">
        <v>3988</v>
      </c>
      <c r="C216" s="5" t="s">
        <v>3975</v>
      </c>
      <c r="D216" s="6">
        <v>171</v>
      </c>
      <c r="E216" s="8" t="s">
        <v>3976</v>
      </c>
      <c r="F216" s="5"/>
    </row>
    <row r="217" spans="1:6" x14ac:dyDescent="0.2">
      <c r="A217" s="5" t="s">
        <v>3920</v>
      </c>
      <c r="B217" s="6" t="s">
        <v>3989</v>
      </c>
      <c r="C217" s="5" t="s">
        <v>2171</v>
      </c>
      <c r="D217" s="6">
        <v>192</v>
      </c>
      <c r="E217" s="8" t="s">
        <v>3976</v>
      </c>
      <c r="F217" s="5"/>
    </row>
    <row r="218" spans="1:6" x14ac:dyDescent="0.2">
      <c r="A218" s="5" t="s">
        <v>3920</v>
      </c>
      <c r="B218" s="6" t="s">
        <v>3990</v>
      </c>
      <c r="C218" s="5" t="s">
        <v>2171</v>
      </c>
      <c r="D218" s="6">
        <v>136</v>
      </c>
      <c r="E218" s="8" t="s">
        <v>3976</v>
      </c>
      <c r="F218" s="5"/>
    </row>
    <row r="219" spans="1:6" x14ac:dyDescent="0.2">
      <c r="A219" s="5" t="s">
        <v>3920</v>
      </c>
      <c r="B219" s="6" t="s">
        <v>3991</v>
      </c>
      <c r="C219" s="5" t="s">
        <v>3980</v>
      </c>
      <c r="D219" s="6">
        <v>159</v>
      </c>
      <c r="E219" s="8" t="s">
        <v>3976</v>
      </c>
      <c r="F219" s="5"/>
    </row>
    <row r="220" spans="1:6" x14ac:dyDescent="0.2">
      <c r="A220" s="5" t="s">
        <v>3920</v>
      </c>
      <c r="B220" s="6" t="s">
        <v>3992</v>
      </c>
      <c r="C220" s="5" t="s">
        <v>3980</v>
      </c>
      <c r="D220" s="6">
        <v>194</v>
      </c>
      <c r="E220" s="8" t="s">
        <v>3976</v>
      </c>
      <c r="F220" s="5"/>
    </row>
    <row r="221" spans="1:6" x14ac:dyDescent="0.2">
      <c r="A221" s="5" t="s">
        <v>3920</v>
      </c>
      <c r="B221" s="6" t="s">
        <v>3993</v>
      </c>
      <c r="C221" s="5" t="s">
        <v>3980</v>
      </c>
      <c r="D221" s="6">
        <v>114</v>
      </c>
      <c r="E221" s="8" t="s">
        <v>3976</v>
      </c>
      <c r="F221" s="5"/>
    </row>
    <row r="222" spans="1:6" x14ac:dyDescent="0.2">
      <c r="A222" s="5" t="s">
        <v>3920</v>
      </c>
      <c r="B222" s="6" t="s">
        <v>3994</v>
      </c>
      <c r="C222" s="5" t="s">
        <v>3980</v>
      </c>
      <c r="D222" s="6">
        <v>154</v>
      </c>
      <c r="E222" s="8" t="s">
        <v>3976</v>
      </c>
      <c r="F222" s="5"/>
    </row>
    <row r="223" spans="1:6" x14ac:dyDescent="0.2">
      <c r="A223" s="5" t="s">
        <v>3920</v>
      </c>
      <c r="B223" s="6" t="s">
        <v>3995</v>
      </c>
      <c r="C223" s="5" t="s">
        <v>3980</v>
      </c>
      <c r="D223" s="6">
        <v>155</v>
      </c>
      <c r="E223" s="8" t="s">
        <v>3976</v>
      </c>
      <c r="F223" s="5"/>
    </row>
    <row r="224" spans="1:6" x14ac:dyDescent="0.2">
      <c r="A224" s="5" t="s">
        <v>3920</v>
      </c>
      <c r="B224" s="6" t="s">
        <v>3996</v>
      </c>
      <c r="C224" s="5" t="s">
        <v>3980</v>
      </c>
      <c r="D224" s="6">
        <v>114</v>
      </c>
      <c r="E224" s="8" t="s">
        <v>3976</v>
      </c>
      <c r="F224" s="5"/>
    </row>
    <row r="225" spans="1:6" x14ac:dyDescent="0.2">
      <c r="A225" s="5" t="s">
        <v>3920</v>
      </c>
      <c r="B225" s="6" t="s">
        <v>3997</v>
      </c>
      <c r="C225" s="5" t="s">
        <v>4002</v>
      </c>
      <c r="D225" s="6">
        <v>341</v>
      </c>
      <c r="E225" s="8" t="s">
        <v>3976</v>
      </c>
      <c r="F225" s="5"/>
    </row>
    <row r="226" spans="1:6" x14ac:dyDescent="0.2">
      <c r="A226" s="5" t="s">
        <v>3920</v>
      </c>
      <c r="B226" s="6" t="s">
        <v>4003</v>
      </c>
      <c r="C226" s="5" t="s">
        <v>4004</v>
      </c>
      <c r="D226" s="6">
        <v>119</v>
      </c>
      <c r="E226" s="8" t="s">
        <v>3976</v>
      </c>
      <c r="F226" s="5"/>
    </row>
    <row r="227" spans="1:6" x14ac:dyDescent="0.2">
      <c r="A227" s="5" t="s">
        <v>3920</v>
      </c>
      <c r="B227" s="6" t="s">
        <v>4005</v>
      </c>
      <c r="C227" s="5" t="s">
        <v>4006</v>
      </c>
      <c r="D227" s="6">
        <v>131</v>
      </c>
      <c r="E227" s="8" t="s">
        <v>3976</v>
      </c>
      <c r="F227" s="5"/>
    </row>
    <row r="228" spans="1:6" x14ac:dyDescent="0.2">
      <c r="A228" s="5" t="s">
        <v>3920</v>
      </c>
      <c r="B228" s="6" t="s">
        <v>4007</v>
      </c>
      <c r="C228" s="5" t="s">
        <v>2311</v>
      </c>
      <c r="D228" s="6">
        <v>407</v>
      </c>
      <c r="E228" s="8" t="s">
        <v>2158</v>
      </c>
      <c r="F228" s="5"/>
    </row>
    <row r="229" spans="1:6" x14ac:dyDescent="0.2">
      <c r="A229" s="5" t="s">
        <v>3920</v>
      </c>
      <c r="B229" s="6" t="s">
        <v>4008</v>
      </c>
      <c r="C229" s="5" t="s">
        <v>4009</v>
      </c>
      <c r="D229" s="6">
        <v>367</v>
      </c>
      <c r="E229" s="8" t="s">
        <v>3976</v>
      </c>
      <c r="F229" s="5"/>
    </row>
    <row r="230" spans="1:6" x14ac:dyDescent="0.2">
      <c r="A230" s="5" t="s">
        <v>3920</v>
      </c>
      <c r="B230" s="6" t="s">
        <v>3734</v>
      </c>
      <c r="C230" s="5" t="s">
        <v>2275</v>
      </c>
      <c r="D230" s="6">
        <v>50</v>
      </c>
      <c r="E230" s="8" t="s">
        <v>3976</v>
      </c>
      <c r="F230" s="5"/>
    </row>
    <row r="231" spans="1:6" x14ac:dyDescent="0.2">
      <c r="A231" s="5" t="s">
        <v>3920</v>
      </c>
      <c r="B231" s="6" t="s">
        <v>4010</v>
      </c>
      <c r="C231" s="5" t="s">
        <v>2364</v>
      </c>
      <c r="D231" s="6">
        <v>51</v>
      </c>
      <c r="E231" s="8" t="s">
        <v>2158</v>
      </c>
      <c r="F231" s="5"/>
    </row>
    <row r="232" spans="1:6" x14ac:dyDescent="0.2">
      <c r="A232" s="5" t="s">
        <v>3920</v>
      </c>
      <c r="B232" s="6" t="s">
        <v>4011</v>
      </c>
      <c r="C232" s="5" t="s">
        <v>2156</v>
      </c>
      <c r="D232" s="6">
        <v>194</v>
      </c>
      <c r="E232" s="8" t="s">
        <v>2158</v>
      </c>
      <c r="F232" s="5"/>
    </row>
    <row r="233" spans="1:6" x14ac:dyDescent="0.2">
      <c r="A233" s="5" t="s">
        <v>3920</v>
      </c>
      <c r="B233" s="6" t="s">
        <v>4012</v>
      </c>
      <c r="C233" s="5" t="s">
        <v>2299</v>
      </c>
      <c r="D233" s="6">
        <v>30</v>
      </c>
      <c r="E233" s="8" t="s">
        <v>2158</v>
      </c>
      <c r="F233" s="5"/>
    </row>
    <row r="234" spans="1:6" x14ac:dyDescent="0.2">
      <c r="A234" s="5" t="s">
        <v>3920</v>
      </c>
      <c r="B234" s="6" t="s">
        <v>4013</v>
      </c>
      <c r="C234" s="5" t="s">
        <v>3869</v>
      </c>
      <c r="D234" s="6">
        <v>17</v>
      </c>
      <c r="E234" s="8">
        <v>351100</v>
      </c>
      <c r="F234" s="5"/>
    </row>
    <row r="235" spans="1:6" x14ac:dyDescent="0.2">
      <c r="A235" s="5" t="s">
        <v>3920</v>
      </c>
      <c r="B235" s="6" t="s">
        <v>4014</v>
      </c>
      <c r="C235" s="5" t="s">
        <v>2311</v>
      </c>
      <c r="D235" s="6">
        <v>826</v>
      </c>
      <c r="E235" s="8" t="s">
        <v>2158</v>
      </c>
      <c r="F235" s="5"/>
    </row>
    <row r="236" spans="1:6" x14ac:dyDescent="0.2">
      <c r="A236" s="5" t="s">
        <v>3920</v>
      </c>
      <c r="B236" s="6" t="s">
        <v>4015</v>
      </c>
      <c r="C236" s="5" t="s">
        <v>2136</v>
      </c>
      <c r="D236" s="6">
        <v>165</v>
      </c>
      <c r="E236" s="8" t="s">
        <v>3976</v>
      </c>
      <c r="F236" s="5"/>
    </row>
    <row r="237" spans="1:6" x14ac:dyDescent="0.2">
      <c r="A237" s="5" t="s">
        <v>3920</v>
      </c>
      <c r="B237" s="6" t="s">
        <v>4016</v>
      </c>
      <c r="C237" s="5" t="s">
        <v>2136</v>
      </c>
      <c r="D237" s="6">
        <v>165</v>
      </c>
      <c r="E237" s="8" t="s">
        <v>3976</v>
      </c>
      <c r="F237" s="5"/>
    </row>
    <row r="238" spans="1:6" x14ac:dyDescent="0.2">
      <c r="A238" s="5" t="s">
        <v>3920</v>
      </c>
      <c r="B238" s="6" t="s">
        <v>4017</v>
      </c>
      <c r="C238" s="5" t="s">
        <v>2978</v>
      </c>
      <c r="D238" s="6">
        <v>116</v>
      </c>
      <c r="E238" s="8" t="s">
        <v>3976</v>
      </c>
      <c r="F238" s="5"/>
    </row>
    <row r="239" spans="1:6" x14ac:dyDescent="0.2">
      <c r="A239" s="5" t="s">
        <v>3920</v>
      </c>
      <c r="B239" s="6" t="s">
        <v>4018</v>
      </c>
      <c r="C239" s="5" t="s">
        <v>4019</v>
      </c>
      <c r="D239" s="6">
        <v>70</v>
      </c>
      <c r="E239" s="8" t="s">
        <v>3976</v>
      </c>
      <c r="F239" s="5"/>
    </row>
    <row r="240" spans="1:6" x14ac:dyDescent="0.2">
      <c r="A240" s="5" t="s">
        <v>3920</v>
      </c>
      <c r="B240" s="6" t="s">
        <v>4020</v>
      </c>
      <c r="C240" s="5" t="s">
        <v>4021</v>
      </c>
      <c r="D240" s="6">
        <v>162</v>
      </c>
      <c r="E240" s="8" t="s">
        <v>3976</v>
      </c>
      <c r="F240" s="5"/>
    </row>
    <row r="241" spans="1:6" x14ac:dyDescent="0.2">
      <c r="A241" s="5" t="s">
        <v>3920</v>
      </c>
      <c r="B241" s="6" t="s">
        <v>4022</v>
      </c>
      <c r="C241" s="5" t="s">
        <v>4021</v>
      </c>
      <c r="D241" s="6">
        <v>172</v>
      </c>
      <c r="E241" s="8" t="s">
        <v>3976</v>
      </c>
      <c r="F241" s="5"/>
    </row>
    <row r="242" spans="1:6" x14ac:dyDescent="0.2">
      <c r="A242" s="5" t="s">
        <v>3920</v>
      </c>
      <c r="B242" s="6" t="s">
        <v>4023</v>
      </c>
      <c r="C242" s="5" t="s">
        <v>3980</v>
      </c>
      <c r="D242" s="6">
        <v>92</v>
      </c>
      <c r="E242" s="8" t="s">
        <v>3976</v>
      </c>
      <c r="F242" s="5"/>
    </row>
    <row r="243" spans="1:6" x14ac:dyDescent="0.2">
      <c r="A243" s="5" t="s">
        <v>3920</v>
      </c>
      <c r="B243" s="6" t="s">
        <v>4135</v>
      </c>
      <c r="C243" s="5" t="s">
        <v>2934</v>
      </c>
      <c r="D243" s="6">
        <v>364</v>
      </c>
      <c r="E243" s="8" t="s">
        <v>3976</v>
      </c>
      <c r="F243" s="5"/>
    </row>
    <row r="244" spans="1:6" x14ac:dyDescent="0.2">
      <c r="A244" s="5" t="s">
        <v>3920</v>
      </c>
      <c r="B244" s="6" t="s">
        <v>4136</v>
      </c>
      <c r="C244" s="5" t="s">
        <v>2393</v>
      </c>
      <c r="D244" s="6">
        <v>30</v>
      </c>
      <c r="E244" s="8" t="s">
        <v>2158</v>
      </c>
      <c r="F244" s="5"/>
    </row>
    <row r="245" spans="1:6" x14ac:dyDescent="0.2">
      <c r="A245" s="5" t="s">
        <v>3920</v>
      </c>
      <c r="B245" s="6" t="s">
        <v>2795</v>
      </c>
      <c r="C245" s="5" t="s">
        <v>2393</v>
      </c>
      <c r="D245" s="6">
        <v>20</v>
      </c>
      <c r="E245" s="8" t="s">
        <v>2158</v>
      </c>
      <c r="F245" s="5"/>
    </row>
    <row r="246" spans="1:6" x14ac:dyDescent="0.2">
      <c r="A246" s="5" t="s">
        <v>3920</v>
      </c>
      <c r="B246" s="6" t="s">
        <v>4137</v>
      </c>
      <c r="C246" s="5" t="s">
        <v>2160</v>
      </c>
      <c r="D246" s="6">
        <v>56</v>
      </c>
      <c r="E246" s="8" t="s">
        <v>2158</v>
      </c>
      <c r="F246" s="5"/>
    </row>
    <row r="247" spans="1:6" x14ac:dyDescent="0.2">
      <c r="A247" s="5" t="s">
        <v>3920</v>
      </c>
      <c r="B247" s="6" t="s">
        <v>4138</v>
      </c>
      <c r="C247" s="5" t="s">
        <v>2160</v>
      </c>
      <c r="D247" s="6">
        <v>56</v>
      </c>
      <c r="E247" s="8" t="s">
        <v>2158</v>
      </c>
      <c r="F247" s="5"/>
    </row>
    <row r="248" spans="1:6" x14ac:dyDescent="0.2">
      <c r="A248" s="5" t="s">
        <v>3920</v>
      </c>
      <c r="B248" s="6" t="s">
        <v>4139</v>
      </c>
      <c r="C248" s="5" t="s">
        <v>2160</v>
      </c>
      <c r="D248" s="6">
        <v>181</v>
      </c>
      <c r="E248" s="8" t="s">
        <v>2158</v>
      </c>
      <c r="F248" s="5"/>
    </row>
    <row r="249" spans="1:6" x14ac:dyDescent="0.2">
      <c r="A249" s="5" t="s">
        <v>3920</v>
      </c>
      <c r="B249" s="13" t="s">
        <v>4140</v>
      </c>
      <c r="C249" t="s">
        <v>2160</v>
      </c>
      <c r="D249" s="6">
        <v>86</v>
      </c>
      <c r="E249" s="8" t="s">
        <v>2158</v>
      </c>
      <c r="F249" s="5"/>
    </row>
    <row r="250" spans="1:6" ht="13.5" thickBot="1" x14ac:dyDescent="0.25">
      <c r="A250" s="30"/>
      <c r="B250" s="31"/>
      <c r="C250" s="33" t="s">
        <v>3929</v>
      </c>
      <c r="D250" s="34">
        <f>SUM(D205:D249)</f>
        <v>7751</v>
      </c>
      <c r="E250" s="35"/>
      <c r="F250" s="30"/>
    </row>
    <row r="251" spans="1:6" x14ac:dyDescent="0.2">
      <c r="A251" s="5"/>
      <c r="B251" s="6"/>
      <c r="C251" s="28" t="s">
        <v>4191</v>
      </c>
      <c r="D251" s="11">
        <f>SUM(D250,D203,D166,D129,D82,D43)</f>
        <v>49401</v>
      </c>
      <c r="E251" s="11"/>
      <c r="F251" s="5"/>
    </row>
    <row r="252" spans="1:6" x14ac:dyDescent="0.2">
      <c r="C252" s="10" t="s">
        <v>2801</v>
      </c>
      <c r="D252" s="11">
        <f>SUM(D250,D203,D166,D129,D82,D43)</f>
        <v>49401</v>
      </c>
    </row>
  </sheetData>
  <phoneticPr fontId="0" type="noConversion"/>
  <printOptions gridLines="1"/>
  <pageMargins left="1.25" right="0.5" top="1" bottom="1" header="0.5" footer="0.5"/>
  <pageSetup orientation="portrait" r:id="rId1"/>
  <headerFooter alignWithMargins="0">
    <oddHeader>&amp;LAttachment E&amp;CCREIGHTON UNIVERSITY 
&amp;A SQ. FT.</oddHeader>
    <oddFooter>Page &amp;P&amp;R&amp;A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50"/>
  <sheetViews>
    <sheetView workbookViewId="0"/>
  </sheetViews>
  <sheetFormatPr defaultRowHeight="12.75" x14ac:dyDescent="0.2"/>
  <cols>
    <col min="1" max="1" width="10.85546875" bestFit="1" customWidth="1"/>
    <col min="4" max="4" width="11.5703125" style="13" bestFit="1" customWidth="1"/>
    <col min="5" max="5" width="9.140625" style="13"/>
    <col min="6" max="6" width="21.7109375" customWidth="1"/>
    <col min="7" max="7" width="15.7109375" style="13" bestFit="1" customWidth="1"/>
    <col min="8" max="8" width="12" style="13" bestFit="1" customWidth="1"/>
    <col min="9" max="12" width="9.140625" style="13"/>
  </cols>
  <sheetData>
    <row r="1" spans="1:12" s="59" customFormat="1" ht="18" customHeight="1" x14ac:dyDescent="0.2">
      <c r="A1" s="77" t="s">
        <v>3023</v>
      </c>
      <c r="B1" s="77" t="s">
        <v>3024</v>
      </c>
      <c r="C1" s="12" t="s">
        <v>3025</v>
      </c>
      <c r="D1" s="78" t="s">
        <v>3028</v>
      </c>
      <c r="E1" s="78" t="s">
        <v>3029</v>
      </c>
      <c r="F1" s="10" t="s">
        <v>3030</v>
      </c>
      <c r="G1" s="11" t="s">
        <v>3031</v>
      </c>
      <c r="H1" s="68" t="s">
        <v>3032</v>
      </c>
      <c r="I1" s="68" t="s">
        <v>3033</v>
      </c>
      <c r="J1" s="68" t="s">
        <v>3034</v>
      </c>
      <c r="K1" s="68" t="s">
        <v>3035</v>
      </c>
      <c r="L1" s="68" t="s">
        <v>3036</v>
      </c>
    </row>
    <row r="2" spans="1:12" x14ac:dyDescent="0.2">
      <c r="C2" s="4" t="s">
        <v>3025</v>
      </c>
      <c r="D2" s="2" t="s">
        <v>4520</v>
      </c>
      <c r="E2" s="2"/>
      <c r="F2" s="1" t="s">
        <v>4521</v>
      </c>
      <c r="G2" s="3" t="s">
        <v>2122</v>
      </c>
      <c r="H2" s="79" t="s">
        <v>3037</v>
      </c>
      <c r="I2" s="79" t="s">
        <v>3038</v>
      </c>
      <c r="J2" s="79" t="s">
        <v>3039</v>
      </c>
      <c r="K2" s="79" t="s">
        <v>3040</v>
      </c>
      <c r="L2" s="79" t="s">
        <v>3041</v>
      </c>
    </row>
    <row r="3" spans="1:12" ht="18" customHeight="1" x14ac:dyDescent="0.2">
      <c r="A3" t="s">
        <v>3042</v>
      </c>
      <c r="B3" t="s">
        <v>3043</v>
      </c>
      <c r="C3" s="81" t="s">
        <v>1729</v>
      </c>
      <c r="D3" s="82" t="s">
        <v>1730</v>
      </c>
      <c r="E3" s="6" t="s">
        <v>1731</v>
      </c>
      <c r="F3" s="82" t="s">
        <v>1732</v>
      </c>
      <c r="G3" s="83">
        <v>235</v>
      </c>
      <c r="H3" s="70" t="s">
        <v>3045</v>
      </c>
      <c r="I3" s="70" t="s">
        <v>3045</v>
      </c>
      <c r="J3" s="84" t="s">
        <v>3045</v>
      </c>
      <c r="K3" s="70" t="s">
        <v>3046</v>
      </c>
      <c r="L3" s="13" t="s">
        <v>3047</v>
      </c>
    </row>
    <row r="4" spans="1:12" ht="18" customHeight="1" x14ac:dyDescent="0.2">
      <c r="A4" t="s">
        <v>3042</v>
      </c>
      <c r="B4" t="s">
        <v>3043</v>
      </c>
      <c r="C4" s="81" t="s">
        <v>1729</v>
      </c>
      <c r="D4" s="82" t="s">
        <v>2842</v>
      </c>
      <c r="E4" s="6" t="s">
        <v>1731</v>
      </c>
      <c r="F4" s="82" t="s">
        <v>1258</v>
      </c>
      <c r="G4" s="83">
        <v>623</v>
      </c>
      <c r="H4" s="67" t="s">
        <v>3045</v>
      </c>
      <c r="I4" s="67" t="s">
        <v>3045</v>
      </c>
      <c r="J4" s="84" t="s">
        <v>3045</v>
      </c>
      <c r="K4" s="67" t="s">
        <v>3046</v>
      </c>
      <c r="L4" s="13" t="s">
        <v>3047</v>
      </c>
    </row>
    <row r="5" spans="1:12" ht="18" customHeight="1" x14ac:dyDescent="0.2">
      <c r="A5" t="s">
        <v>3042</v>
      </c>
      <c r="B5" t="s">
        <v>3043</v>
      </c>
      <c r="C5" s="81" t="s">
        <v>1729</v>
      </c>
      <c r="D5" s="82" t="s">
        <v>2844</v>
      </c>
      <c r="E5" s="6" t="s">
        <v>1731</v>
      </c>
      <c r="F5" s="82" t="s">
        <v>1733</v>
      </c>
      <c r="G5" s="83">
        <v>519</v>
      </c>
      <c r="H5" s="67" t="s">
        <v>1734</v>
      </c>
      <c r="I5" s="67" t="s">
        <v>1735</v>
      </c>
      <c r="J5" s="84">
        <v>822000</v>
      </c>
      <c r="K5" s="67" t="s">
        <v>1736</v>
      </c>
      <c r="L5" s="13" t="s">
        <v>3049</v>
      </c>
    </row>
    <row r="6" spans="1:12" ht="18" customHeight="1" x14ac:dyDescent="0.2">
      <c r="A6" t="s">
        <v>3042</v>
      </c>
      <c r="B6" t="s">
        <v>3043</v>
      </c>
      <c r="C6" s="81" t="s">
        <v>1729</v>
      </c>
      <c r="D6" s="82" t="s">
        <v>1737</v>
      </c>
      <c r="E6" s="6" t="s">
        <v>1731</v>
      </c>
      <c r="F6" s="82" t="s">
        <v>1738</v>
      </c>
      <c r="G6" s="83">
        <v>178</v>
      </c>
      <c r="H6" s="67" t="s">
        <v>3050</v>
      </c>
      <c r="I6" s="67" t="s">
        <v>3045</v>
      </c>
      <c r="J6" s="84" t="s">
        <v>712</v>
      </c>
      <c r="K6" s="67" t="s">
        <v>3048</v>
      </c>
      <c r="L6" s="13" t="s">
        <v>3047</v>
      </c>
    </row>
    <row r="7" spans="1:12" ht="18" customHeight="1" x14ac:dyDescent="0.2">
      <c r="A7" t="s">
        <v>3042</v>
      </c>
      <c r="B7" t="s">
        <v>3043</v>
      </c>
      <c r="C7" s="81" t="s">
        <v>1729</v>
      </c>
      <c r="D7" s="82" t="s">
        <v>1739</v>
      </c>
      <c r="E7" s="6" t="s">
        <v>1731</v>
      </c>
      <c r="F7" s="82" t="s">
        <v>1740</v>
      </c>
      <c r="G7" s="83">
        <v>154</v>
      </c>
      <c r="H7" s="67" t="s">
        <v>3050</v>
      </c>
      <c r="I7" s="67" t="s">
        <v>3045</v>
      </c>
      <c r="J7" s="84" t="s">
        <v>4694</v>
      </c>
      <c r="K7" s="67" t="s">
        <v>3054</v>
      </c>
      <c r="L7" s="67" t="s">
        <v>3047</v>
      </c>
    </row>
    <row r="8" spans="1:12" ht="18" customHeight="1" x14ac:dyDescent="0.2">
      <c r="A8" t="s">
        <v>3042</v>
      </c>
      <c r="B8" t="s">
        <v>3043</v>
      </c>
      <c r="C8" s="81" t="s">
        <v>1729</v>
      </c>
      <c r="D8" s="82" t="s">
        <v>1741</v>
      </c>
      <c r="E8" s="6" t="s">
        <v>1731</v>
      </c>
      <c r="F8" s="82" t="s">
        <v>1742</v>
      </c>
      <c r="G8" s="83">
        <v>70</v>
      </c>
      <c r="H8" s="67" t="s">
        <v>1743</v>
      </c>
      <c r="I8" s="67" t="s">
        <v>3045</v>
      </c>
      <c r="J8" s="84" t="s">
        <v>713</v>
      </c>
      <c r="K8" s="67" t="s">
        <v>3052</v>
      </c>
      <c r="L8" s="13" t="s">
        <v>3047</v>
      </c>
    </row>
    <row r="9" spans="1:12" ht="18" customHeight="1" x14ac:dyDescent="0.2">
      <c r="A9" t="s">
        <v>3042</v>
      </c>
      <c r="B9" t="s">
        <v>3043</v>
      </c>
      <c r="C9" s="81" t="s">
        <v>1729</v>
      </c>
      <c r="D9" s="82" t="s">
        <v>2855</v>
      </c>
      <c r="E9" s="6" t="s">
        <v>1731</v>
      </c>
      <c r="F9" s="82" t="s">
        <v>1744</v>
      </c>
      <c r="G9" s="83">
        <v>190</v>
      </c>
      <c r="H9" s="67" t="s">
        <v>1734</v>
      </c>
      <c r="I9" s="67" t="s">
        <v>1735</v>
      </c>
      <c r="J9" s="84">
        <v>822000</v>
      </c>
      <c r="K9" s="67" t="s">
        <v>1736</v>
      </c>
      <c r="L9" s="13" t="s">
        <v>3049</v>
      </c>
    </row>
    <row r="10" spans="1:12" ht="18" customHeight="1" x14ac:dyDescent="0.2">
      <c r="A10" t="s">
        <v>3042</v>
      </c>
      <c r="B10" t="s">
        <v>3043</v>
      </c>
      <c r="C10" s="81" t="s">
        <v>1729</v>
      </c>
      <c r="D10" s="82" t="s">
        <v>1745</v>
      </c>
      <c r="E10" s="6" t="s">
        <v>1731</v>
      </c>
      <c r="F10" s="82" t="s">
        <v>1746</v>
      </c>
      <c r="G10" s="83">
        <v>1399</v>
      </c>
      <c r="H10" s="67" t="s">
        <v>3050</v>
      </c>
      <c r="I10" s="67" t="s">
        <v>3045</v>
      </c>
      <c r="J10" s="84" t="s">
        <v>712</v>
      </c>
      <c r="K10" s="67" t="s">
        <v>3048</v>
      </c>
      <c r="L10" s="13" t="s">
        <v>3047</v>
      </c>
    </row>
    <row r="11" spans="1:12" ht="18" customHeight="1" x14ac:dyDescent="0.2">
      <c r="A11" t="s">
        <v>3042</v>
      </c>
      <c r="B11" t="s">
        <v>3043</v>
      </c>
      <c r="C11" s="81" t="s">
        <v>1729</v>
      </c>
      <c r="D11" s="82" t="s">
        <v>2863</v>
      </c>
      <c r="E11" s="6" t="s">
        <v>1731</v>
      </c>
      <c r="F11" s="82" t="s">
        <v>1261</v>
      </c>
      <c r="G11" s="83">
        <v>240</v>
      </c>
      <c r="H11" s="67" t="s">
        <v>3045</v>
      </c>
      <c r="I11" s="67" t="s">
        <v>3045</v>
      </c>
      <c r="J11" s="85" t="s">
        <v>3045</v>
      </c>
      <c r="K11" s="67" t="s">
        <v>3055</v>
      </c>
      <c r="L11" s="13" t="s">
        <v>3047</v>
      </c>
    </row>
    <row r="12" spans="1:12" ht="18" customHeight="1" x14ac:dyDescent="0.2">
      <c r="A12" t="s">
        <v>3042</v>
      </c>
      <c r="B12" t="s">
        <v>3043</v>
      </c>
      <c r="C12" s="81" t="s">
        <v>1729</v>
      </c>
      <c r="D12" s="82" t="s">
        <v>1747</v>
      </c>
      <c r="E12" s="6" t="s">
        <v>1731</v>
      </c>
      <c r="F12" s="82" t="s">
        <v>1748</v>
      </c>
      <c r="G12" s="83">
        <v>263</v>
      </c>
      <c r="H12" s="67" t="s">
        <v>1734</v>
      </c>
      <c r="I12" s="67" t="s">
        <v>1735</v>
      </c>
      <c r="J12" s="84">
        <v>822000</v>
      </c>
      <c r="K12" s="67" t="s">
        <v>3055</v>
      </c>
      <c r="L12" s="13" t="s">
        <v>3047</v>
      </c>
    </row>
    <row r="13" spans="1:12" ht="18" customHeight="1" x14ac:dyDescent="0.2">
      <c r="A13" t="s">
        <v>3042</v>
      </c>
      <c r="B13" t="s">
        <v>3043</v>
      </c>
      <c r="C13" s="81" t="s">
        <v>1729</v>
      </c>
      <c r="D13" s="82" t="s">
        <v>1749</v>
      </c>
      <c r="E13" s="6" t="s">
        <v>1731</v>
      </c>
      <c r="F13" s="82" t="s">
        <v>1750</v>
      </c>
      <c r="G13" s="83">
        <v>30</v>
      </c>
      <c r="H13" s="67" t="s">
        <v>1734</v>
      </c>
      <c r="I13" s="67" t="s">
        <v>1735</v>
      </c>
      <c r="J13" s="84">
        <v>822000</v>
      </c>
      <c r="K13" s="67" t="s">
        <v>3055</v>
      </c>
      <c r="L13" s="13" t="s">
        <v>3047</v>
      </c>
    </row>
    <row r="14" spans="1:12" ht="18" customHeight="1" x14ac:dyDescent="0.2">
      <c r="A14" t="s">
        <v>3042</v>
      </c>
      <c r="B14" t="s">
        <v>3043</v>
      </c>
      <c r="C14" s="81" t="s">
        <v>1729</v>
      </c>
      <c r="D14" s="82" t="s">
        <v>2869</v>
      </c>
      <c r="E14" s="6" t="s">
        <v>1731</v>
      </c>
      <c r="F14" s="82" t="s">
        <v>1260</v>
      </c>
      <c r="G14" s="83">
        <v>208</v>
      </c>
      <c r="H14" s="67" t="s">
        <v>3045</v>
      </c>
      <c r="I14" s="67" t="s">
        <v>3045</v>
      </c>
      <c r="J14" s="84" t="s">
        <v>3045</v>
      </c>
      <c r="K14" s="67" t="s">
        <v>3055</v>
      </c>
      <c r="L14" s="13" t="s">
        <v>3047</v>
      </c>
    </row>
    <row r="15" spans="1:12" ht="18" customHeight="1" x14ac:dyDescent="0.2">
      <c r="A15" t="s">
        <v>3042</v>
      </c>
      <c r="B15" t="s">
        <v>3043</v>
      </c>
      <c r="C15" s="81" t="s">
        <v>1729</v>
      </c>
      <c r="D15" s="82" t="s">
        <v>1751</v>
      </c>
      <c r="E15" s="6" t="s">
        <v>1731</v>
      </c>
      <c r="F15" s="82" t="s">
        <v>1752</v>
      </c>
      <c r="G15" s="83">
        <v>263</v>
      </c>
      <c r="H15" s="67" t="s">
        <v>1734</v>
      </c>
      <c r="I15" s="67" t="s">
        <v>1735</v>
      </c>
      <c r="J15" s="84">
        <v>822000</v>
      </c>
      <c r="K15" s="67" t="s">
        <v>3055</v>
      </c>
      <c r="L15" s="13" t="s">
        <v>3047</v>
      </c>
    </row>
    <row r="16" spans="1:12" ht="18" customHeight="1" x14ac:dyDescent="0.2">
      <c r="A16" t="s">
        <v>3042</v>
      </c>
      <c r="B16" t="s">
        <v>3043</v>
      </c>
      <c r="C16" s="81" t="s">
        <v>1729</v>
      </c>
      <c r="D16" s="82" t="s">
        <v>1753</v>
      </c>
      <c r="E16" s="6" t="s">
        <v>1731</v>
      </c>
      <c r="F16" s="82" t="s">
        <v>1750</v>
      </c>
      <c r="G16" s="83">
        <v>30</v>
      </c>
      <c r="H16" s="67" t="s">
        <v>1734</v>
      </c>
      <c r="I16" s="67" t="s">
        <v>1735</v>
      </c>
      <c r="J16" s="84">
        <v>822000</v>
      </c>
      <c r="K16" s="67" t="s">
        <v>3055</v>
      </c>
      <c r="L16" s="13" t="s">
        <v>3047</v>
      </c>
    </row>
    <row r="17" spans="1:12" ht="18" customHeight="1" x14ac:dyDescent="0.2">
      <c r="A17" t="s">
        <v>3042</v>
      </c>
      <c r="B17" t="s">
        <v>3043</v>
      </c>
      <c r="C17" s="81" t="s">
        <v>1729</v>
      </c>
      <c r="D17" s="82" t="s">
        <v>2871</v>
      </c>
      <c r="E17" s="6" t="s">
        <v>1731</v>
      </c>
      <c r="F17" s="82" t="s">
        <v>1754</v>
      </c>
      <c r="G17" s="83">
        <v>1896</v>
      </c>
      <c r="H17" s="67" t="s">
        <v>1734</v>
      </c>
      <c r="I17" s="67" t="s">
        <v>1735</v>
      </c>
      <c r="J17" s="84">
        <v>822000</v>
      </c>
      <c r="K17" s="67" t="s">
        <v>2430</v>
      </c>
      <c r="L17" s="13" t="s">
        <v>3049</v>
      </c>
    </row>
    <row r="18" spans="1:12" ht="18" customHeight="1" x14ac:dyDescent="0.2">
      <c r="A18" t="s">
        <v>3042</v>
      </c>
      <c r="B18" t="s">
        <v>3043</v>
      </c>
      <c r="C18" s="81" t="s">
        <v>1729</v>
      </c>
      <c r="D18" s="82" t="s">
        <v>2875</v>
      </c>
      <c r="E18" s="6" t="s">
        <v>1731</v>
      </c>
      <c r="F18" s="82" t="s">
        <v>1755</v>
      </c>
      <c r="G18" s="83">
        <v>548</v>
      </c>
      <c r="H18" s="67" t="s">
        <v>1734</v>
      </c>
      <c r="I18" s="67" t="s">
        <v>1735</v>
      </c>
      <c r="J18" s="84">
        <v>822000</v>
      </c>
      <c r="K18" s="67" t="s">
        <v>2442</v>
      </c>
      <c r="L18" s="13" t="s">
        <v>3049</v>
      </c>
    </row>
    <row r="19" spans="1:12" ht="18" customHeight="1" x14ac:dyDescent="0.2">
      <c r="A19" t="s">
        <v>3042</v>
      </c>
      <c r="B19" t="s">
        <v>3043</v>
      </c>
      <c r="C19" s="81" t="s">
        <v>1729</v>
      </c>
      <c r="D19" s="82" t="s">
        <v>4281</v>
      </c>
      <c r="E19" s="6" t="s">
        <v>1731</v>
      </c>
      <c r="F19" s="82" t="s">
        <v>1754</v>
      </c>
      <c r="G19" s="83">
        <v>1637</v>
      </c>
      <c r="H19" s="67" t="s">
        <v>1734</v>
      </c>
      <c r="I19" s="67" t="s">
        <v>1735</v>
      </c>
      <c r="J19" s="84">
        <v>822000</v>
      </c>
      <c r="K19" s="67" t="s">
        <v>2430</v>
      </c>
      <c r="L19" s="13" t="s">
        <v>3049</v>
      </c>
    </row>
    <row r="20" spans="1:12" ht="18" customHeight="1" x14ac:dyDescent="0.2">
      <c r="A20" t="s">
        <v>3042</v>
      </c>
      <c r="B20" t="s">
        <v>3043</v>
      </c>
      <c r="C20" s="81" t="s">
        <v>1729</v>
      </c>
      <c r="D20" s="82" t="s">
        <v>1756</v>
      </c>
      <c r="E20" s="6" t="s">
        <v>1731</v>
      </c>
      <c r="F20" s="82" t="s">
        <v>1746</v>
      </c>
      <c r="G20" s="83">
        <v>675</v>
      </c>
      <c r="H20" s="67" t="s">
        <v>3050</v>
      </c>
      <c r="I20" s="67" t="s">
        <v>3045</v>
      </c>
      <c r="J20" s="84" t="s">
        <v>712</v>
      </c>
      <c r="K20" s="67" t="s">
        <v>3048</v>
      </c>
      <c r="L20" s="13" t="s">
        <v>3047</v>
      </c>
    </row>
    <row r="21" spans="1:12" ht="18" customHeight="1" x14ac:dyDescent="0.2">
      <c r="A21" t="s">
        <v>3042</v>
      </c>
      <c r="B21" t="s">
        <v>3043</v>
      </c>
      <c r="C21" s="81" t="s">
        <v>1729</v>
      </c>
      <c r="D21" s="82" t="s">
        <v>2882</v>
      </c>
      <c r="E21" s="6" t="s">
        <v>1731</v>
      </c>
      <c r="F21" s="82" t="s">
        <v>1258</v>
      </c>
      <c r="G21" s="83">
        <v>1302</v>
      </c>
      <c r="H21" s="67" t="s">
        <v>3045</v>
      </c>
      <c r="I21" s="67" t="s">
        <v>3045</v>
      </c>
      <c r="J21" s="84" t="s">
        <v>3045</v>
      </c>
      <c r="K21" s="67" t="s">
        <v>3046</v>
      </c>
      <c r="L21" s="13" t="s">
        <v>3047</v>
      </c>
    </row>
    <row r="22" spans="1:12" ht="18" customHeight="1" x14ac:dyDescent="0.2">
      <c r="A22" t="s">
        <v>3042</v>
      </c>
      <c r="B22" t="s">
        <v>3043</v>
      </c>
      <c r="C22" s="81" t="s">
        <v>1729</v>
      </c>
      <c r="D22" s="82" t="s">
        <v>2883</v>
      </c>
      <c r="E22" s="6" t="s">
        <v>1731</v>
      </c>
      <c r="F22" s="82" t="s">
        <v>1256</v>
      </c>
      <c r="G22" s="83">
        <v>82</v>
      </c>
      <c r="H22" s="67" t="s">
        <v>1734</v>
      </c>
      <c r="I22" s="67" t="s">
        <v>1735</v>
      </c>
      <c r="J22" s="84">
        <v>822000</v>
      </c>
      <c r="K22" s="67" t="s">
        <v>2442</v>
      </c>
      <c r="L22" s="13" t="s">
        <v>3049</v>
      </c>
    </row>
    <row r="23" spans="1:12" ht="18" customHeight="1" x14ac:dyDescent="0.2">
      <c r="A23" t="s">
        <v>3042</v>
      </c>
      <c r="B23" t="s">
        <v>3043</v>
      </c>
      <c r="C23" s="81" t="s">
        <v>1729</v>
      </c>
      <c r="D23" s="82" t="s">
        <v>2884</v>
      </c>
      <c r="E23" s="6" t="s">
        <v>1731</v>
      </c>
      <c r="F23" s="82" t="s">
        <v>1757</v>
      </c>
      <c r="G23" s="83">
        <v>425</v>
      </c>
      <c r="H23" s="67" t="s">
        <v>1734</v>
      </c>
      <c r="I23" s="67" t="s">
        <v>1735</v>
      </c>
      <c r="J23" s="84">
        <v>822000</v>
      </c>
      <c r="K23" s="67" t="s">
        <v>2430</v>
      </c>
      <c r="L23" s="13" t="s">
        <v>3049</v>
      </c>
    </row>
    <row r="24" spans="1:12" ht="18" customHeight="1" x14ac:dyDescent="0.2">
      <c r="A24" t="s">
        <v>3042</v>
      </c>
      <c r="B24" t="s">
        <v>3043</v>
      </c>
      <c r="C24" s="81" t="s">
        <v>1729</v>
      </c>
      <c r="D24" s="82" t="s">
        <v>2888</v>
      </c>
      <c r="E24" s="6" t="s">
        <v>1731</v>
      </c>
      <c r="F24" s="82" t="s">
        <v>1758</v>
      </c>
      <c r="G24" s="83">
        <v>148</v>
      </c>
      <c r="H24" s="67" t="s">
        <v>1734</v>
      </c>
      <c r="I24" s="67" t="s">
        <v>1735</v>
      </c>
      <c r="J24" s="84">
        <v>822000</v>
      </c>
      <c r="K24" s="67" t="s">
        <v>2564</v>
      </c>
      <c r="L24" s="13" t="s">
        <v>3049</v>
      </c>
    </row>
    <row r="25" spans="1:12" ht="18" customHeight="1" x14ac:dyDescent="0.2">
      <c r="A25" t="s">
        <v>3042</v>
      </c>
      <c r="B25" t="s">
        <v>3043</v>
      </c>
      <c r="C25" s="81" t="s">
        <v>1729</v>
      </c>
      <c r="D25" s="82" t="s">
        <v>2890</v>
      </c>
      <c r="E25" s="6" t="s">
        <v>1731</v>
      </c>
      <c r="F25" s="82" t="s">
        <v>1759</v>
      </c>
      <c r="G25" s="83">
        <v>521</v>
      </c>
      <c r="H25" s="67" t="s">
        <v>1734</v>
      </c>
      <c r="I25" s="67" t="s">
        <v>1735</v>
      </c>
      <c r="J25" s="84">
        <v>822000</v>
      </c>
      <c r="K25" s="67" t="s">
        <v>2442</v>
      </c>
      <c r="L25" s="13" t="s">
        <v>3049</v>
      </c>
    </row>
    <row r="26" spans="1:12" ht="18" customHeight="1" x14ac:dyDescent="0.2">
      <c r="A26" t="s">
        <v>3042</v>
      </c>
      <c r="B26" t="s">
        <v>3043</v>
      </c>
      <c r="C26" s="81" t="s">
        <v>1729</v>
      </c>
      <c r="D26" s="82" t="s">
        <v>2892</v>
      </c>
      <c r="E26" s="6" t="s">
        <v>1731</v>
      </c>
      <c r="F26" s="82" t="s">
        <v>1760</v>
      </c>
      <c r="G26" s="83">
        <v>140</v>
      </c>
      <c r="H26" s="67" t="s">
        <v>1734</v>
      </c>
      <c r="I26" s="67" t="s">
        <v>1735</v>
      </c>
      <c r="J26" s="84">
        <v>822000</v>
      </c>
      <c r="K26" s="67" t="s">
        <v>2564</v>
      </c>
      <c r="L26" s="13" t="s">
        <v>3049</v>
      </c>
    </row>
    <row r="27" spans="1:12" ht="18" customHeight="1" x14ac:dyDescent="0.2">
      <c r="A27" t="s">
        <v>3042</v>
      </c>
      <c r="B27" t="s">
        <v>3043</v>
      </c>
      <c r="C27" s="81" t="s">
        <v>1729</v>
      </c>
      <c r="D27" s="82" t="s">
        <v>2893</v>
      </c>
      <c r="E27" s="6" t="s">
        <v>1731</v>
      </c>
      <c r="F27" s="82" t="s">
        <v>1761</v>
      </c>
      <c r="G27" s="83">
        <v>75</v>
      </c>
      <c r="H27" s="67" t="s">
        <v>1734</v>
      </c>
      <c r="I27" s="67" t="s">
        <v>1735</v>
      </c>
      <c r="J27" s="84">
        <v>822000</v>
      </c>
      <c r="K27" s="67" t="s">
        <v>2442</v>
      </c>
      <c r="L27" s="13" t="s">
        <v>3049</v>
      </c>
    </row>
    <row r="28" spans="1:12" ht="18" customHeight="1" x14ac:dyDescent="0.2">
      <c r="A28" t="s">
        <v>3042</v>
      </c>
      <c r="B28" t="s">
        <v>3043</v>
      </c>
      <c r="C28" s="81" t="s">
        <v>1729</v>
      </c>
      <c r="D28" s="82" t="s">
        <v>2898</v>
      </c>
      <c r="E28" s="6" t="s">
        <v>1731</v>
      </c>
      <c r="F28" s="82" t="s">
        <v>1762</v>
      </c>
      <c r="G28" s="83">
        <v>421</v>
      </c>
      <c r="H28" s="67" t="s">
        <v>1734</v>
      </c>
      <c r="I28" s="67" t="s">
        <v>1735</v>
      </c>
      <c r="J28" s="84">
        <v>822000</v>
      </c>
      <c r="K28" s="67" t="s">
        <v>2666</v>
      </c>
      <c r="L28" s="13" t="s">
        <v>3049</v>
      </c>
    </row>
    <row r="29" spans="1:12" ht="18" customHeight="1" x14ac:dyDescent="0.2">
      <c r="A29" t="s">
        <v>3042</v>
      </c>
      <c r="B29" t="s">
        <v>3043</v>
      </c>
      <c r="C29" s="81" t="s">
        <v>1729</v>
      </c>
      <c r="D29" s="82" t="s">
        <v>2900</v>
      </c>
      <c r="E29" s="6" t="s">
        <v>1731</v>
      </c>
      <c r="F29" s="82" t="s">
        <v>1763</v>
      </c>
      <c r="G29" s="83">
        <v>174</v>
      </c>
      <c r="H29" s="67" t="s">
        <v>3045</v>
      </c>
      <c r="I29" s="67" t="s">
        <v>3045</v>
      </c>
      <c r="J29" s="84" t="s">
        <v>3045</v>
      </c>
      <c r="K29" s="67" t="s">
        <v>3046</v>
      </c>
      <c r="L29" s="13" t="s">
        <v>3047</v>
      </c>
    </row>
    <row r="30" spans="1:12" ht="18" customHeight="1" x14ac:dyDescent="0.2">
      <c r="A30" t="s">
        <v>3042</v>
      </c>
      <c r="B30" t="s">
        <v>3043</v>
      </c>
      <c r="C30" s="81" t="s">
        <v>1729</v>
      </c>
      <c r="D30" s="82" t="s">
        <v>2931</v>
      </c>
      <c r="E30" s="6" t="s">
        <v>1731</v>
      </c>
      <c r="F30" s="82" t="s">
        <v>1764</v>
      </c>
      <c r="G30" s="83">
        <v>188</v>
      </c>
      <c r="H30" s="67" t="s">
        <v>1734</v>
      </c>
      <c r="I30" s="67" t="s">
        <v>1765</v>
      </c>
      <c r="J30" s="84" t="s">
        <v>3010</v>
      </c>
      <c r="K30" s="67" t="s">
        <v>2575</v>
      </c>
      <c r="L30" s="13" t="s">
        <v>3049</v>
      </c>
    </row>
    <row r="31" spans="1:12" ht="18" customHeight="1" x14ac:dyDescent="0.2">
      <c r="A31" t="s">
        <v>3042</v>
      </c>
      <c r="B31" t="s">
        <v>3043</v>
      </c>
      <c r="C31" s="81" t="s">
        <v>1729</v>
      </c>
      <c r="D31" s="82" t="s">
        <v>1766</v>
      </c>
      <c r="E31" s="6" t="s">
        <v>1731</v>
      </c>
      <c r="F31" s="82" t="s">
        <v>1767</v>
      </c>
      <c r="G31" s="83">
        <v>248</v>
      </c>
      <c r="H31" s="67" t="s">
        <v>1734</v>
      </c>
      <c r="I31" s="67" t="s">
        <v>1765</v>
      </c>
      <c r="J31" s="84" t="s">
        <v>3010</v>
      </c>
      <c r="K31" s="67" t="s">
        <v>2564</v>
      </c>
      <c r="L31" s="13" t="s">
        <v>3049</v>
      </c>
    </row>
    <row r="32" spans="1:12" ht="18" customHeight="1" x14ac:dyDescent="0.2">
      <c r="A32" t="s">
        <v>3042</v>
      </c>
      <c r="B32" t="s">
        <v>3043</v>
      </c>
      <c r="C32" s="81" t="s">
        <v>1729</v>
      </c>
      <c r="D32" s="82" t="s">
        <v>2932</v>
      </c>
      <c r="E32" s="6" t="s">
        <v>1731</v>
      </c>
      <c r="F32" s="82" t="s">
        <v>1768</v>
      </c>
      <c r="G32" s="83">
        <v>966</v>
      </c>
      <c r="H32" s="67" t="s">
        <v>1734</v>
      </c>
      <c r="I32" s="67" t="s">
        <v>1765</v>
      </c>
      <c r="J32" s="84" t="s">
        <v>3010</v>
      </c>
      <c r="K32" s="67" t="s">
        <v>1769</v>
      </c>
      <c r="L32" s="13" t="s">
        <v>3049</v>
      </c>
    </row>
    <row r="33" spans="1:12" ht="18" customHeight="1" x14ac:dyDescent="0.2">
      <c r="A33" t="s">
        <v>3042</v>
      </c>
      <c r="B33" t="s">
        <v>3043</v>
      </c>
      <c r="C33" s="81" t="s">
        <v>1729</v>
      </c>
      <c r="D33" s="82" t="s">
        <v>1770</v>
      </c>
      <c r="E33" s="6" t="s">
        <v>1731</v>
      </c>
      <c r="F33" s="82" t="s">
        <v>1771</v>
      </c>
      <c r="G33" s="83">
        <v>90</v>
      </c>
      <c r="H33" s="67" t="s">
        <v>1734</v>
      </c>
      <c r="I33" s="67" t="s">
        <v>1765</v>
      </c>
      <c r="J33" s="84" t="s">
        <v>3010</v>
      </c>
      <c r="K33" s="67" t="s">
        <v>2575</v>
      </c>
      <c r="L33" s="13" t="s">
        <v>3049</v>
      </c>
    </row>
    <row r="34" spans="1:12" ht="18" customHeight="1" x14ac:dyDescent="0.2">
      <c r="A34" t="s">
        <v>3042</v>
      </c>
      <c r="B34" t="s">
        <v>3043</v>
      </c>
      <c r="C34" s="81" t="s">
        <v>1729</v>
      </c>
      <c r="D34" s="82" t="s">
        <v>2933</v>
      </c>
      <c r="E34" s="6" t="s">
        <v>1731</v>
      </c>
      <c r="F34" s="82" t="s">
        <v>1772</v>
      </c>
      <c r="G34" s="83">
        <v>892</v>
      </c>
      <c r="H34" s="67" t="s">
        <v>1734</v>
      </c>
      <c r="I34" s="67" t="s">
        <v>1735</v>
      </c>
      <c r="J34" s="84">
        <v>811000</v>
      </c>
      <c r="K34" s="67" t="s">
        <v>2575</v>
      </c>
      <c r="L34" s="13" t="s">
        <v>3049</v>
      </c>
    </row>
    <row r="35" spans="1:12" ht="18" customHeight="1" x14ac:dyDescent="0.2">
      <c r="A35" t="s">
        <v>3042</v>
      </c>
      <c r="B35" t="s">
        <v>3043</v>
      </c>
      <c r="C35" s="81" t="s">
        <v>1729</v>
      </c>
      <c r="D35" s="82" t="s">
        <v>1773</v>
      </c>
      <c r="E35" s="6" t="s">
        <v>1731</v>
      </c>
      <c r="F35" s="82" t="s">
        <v>1738</v>
      </c>
      <c r="G35" s="83">
        <v>339</v>
      </c>
      <c r="H35" s="67" t="s">
        <v>3050</v>
      </c>
      <c r="I35" s="67" t="s">
        <v>3045</v>
      </c>
      <c r="J35" s="84" t="s">
        <v>712</v>
      </c>
      <c r="K35" s="67" t="s">
        <v>3048</v>
      </c>
      <c r="L35" s="13" t="s">
        <v>3047</v>
      </c>
    </row>
    <row r="36" spans="1:12" ht="18" customHeight="1" x14ac:dyDescent="0.2">
      <c r="A36" t="s">
        <v>3042</v>
      </c>
      <c r="B36" t="s">
        <v>3043</v>
      </c>
      <c r="C36" s="81" t="s">
        <v>1729</v>
      </c>
      <c r="D36" s="82" t="s">
        <v>1774</v>
      </c>
      <c r="E36" s="6" t="s">
        <v>1731</v>
      </c>
      <c r="F36" s="82" t="s">
        <v>1775</v>
      </c>
      <c r="G36" s="83">
        <v>155</v>
      </c>
      <c r="H36" s="67" t="s">
        <v>1743</v>
      </c>
      <c r="I36" s="67" t="s">
        <v>3045</v>
      </c>
      <c r="J36" s="84" t="s">
        <v>713</v>
      </c>
      <c r="K36" s="67" t="s">
        <v>3052</v>
      </c>
      <c r="L36" s="13" t="s">
        <v>3047</v>
      </c>
    </row>
    <row r="37" spans="1:12" ht="18" customHeight="1" x14ac:dyDescent="0.2">
      <c r="A37" t="s">
        <v>3042</v>
      </c>
      <c r="B37" t="s">
        <v>3043</v>
      </c>
      <c r="C37" s="81" t="s">
        <v>1729</v>
      </c>
      <c r="D37" s="82" t="s">
        <v>1776</v>
      </c>
      <c r="E37" s="6" t="s">
        <v>1731</v>
      </c>
      <c r="F37" s="82" t="s">
        <v>1746</v>
      </c>
      <c r="G37" s="83">
        <v>1922</v>
      </c>
      <c r="H37" s="67" t="s">
        <v>3050</v>
      </c>
      <c r="I37" s="67" t="s">
        <v>3045</v>
      </c>
      <c r="J37" s="84" t="s">
        <v>712</v>
      </c>
      <c r="K37" s="67" t="s">
        <v>3048</v>
      </c>
      <c r="L37" s="13" t="s">
        <v>3047</v>
      </c>
    </row>
    <row r="38" spans="1:12" ht="18" customHeight="1" x14ac:dyDescent="0.2">
      <c r="A38" t="s">
        <v>3042</v>
      </c>
      <c r="B38" t="s">
        <v>3043</v>
      </c>
      <c r="C38" s="81" t="s">
        <v>1729</v>
      </c>
      <c r="D38" s="82" t="s">
        <v>2941</v>
      </c>
      <c r="E38" s="6" t="s">
        <v>1731</v>
      </c>
      <c r="F38" s="82" t="s">
        <v>1258</v>
      </c>
      <c r="G38" s="83">
        <v>540</v>
      </c>
      <c r="H38" s="67" t="s">
        <v>3045</v>
      </c>
      <c r="I38" s="67" t="s">
        <v>3045</v>
      </c>
      <c r="J38" s="84" t="s">
        <v>3045</v>
      </c>
      <c r="K38" s="67" t="s">
        <v>3046</v>
      </c>
      <c r="L38" s="13" t="s">
        <v>3047</v>
      </c>
    </row>
    <row r="39" spans="1:12" ht="18" customHeight="1" x14ac:dyDescent="0.2">
      <c r="A39" t="s">
        <v>3042</v>
      </c>
      <c r="B39" t="s">
        <v>3043</v>
      </c>
      <c r="C39" s="81" t="s">
        <v>1729</v>
      </c>
      <c r="D39" s="82" t="s">
        <v>2942</v>
      </c>
      <c r="E39" s="6" t="s">
        <v>1731</v>
      </c>
      <c r="F39" s="82" t="s">
        <v>1259</v>
      </c>
      <c r="G39" s="83">
        <v>1512</v>
      </c>
      <c r="H39" s="67" t="s">
        <v>1734</v>
      </c>
      <c r="I39" s="67" t="s">
        <v>3045</v>
      </c>
      <c r="J39" s="86">
        <v>701000</v>
      </c>
      <c r="K39" s="67" t="s">
        <v>2152</v>
      </c>
      <c r="L39" s="13" t="s">
        <v>3049</v>
      </c>
    </row>
    <row r="40" spans="1:12" ht="18" customHeight="1" x14ac:dyDescent="0.2">
      <c r="A40" t="s">
        <v>3042</v>
      </c>
      <c r="B40" t="s">
        <v>3043</v>
      </c>
      <c r="C40" s="81" t="s">
        <v>1729</v>
      </c>
      <c r="D40" s="82" t="s">
        <v>2944</v>
      </c>
      <c r="E40" s="6" t="s">
        <v>1731</v>
      </c>
      <c r="F40" s="82" t="s">
        <v>1259</v>
      </c>
      <c r="G40" s="83">
        <v>719</v>
      </c>
      <c r="H40" s="67" t="s">
        <v>1734</v>
      </c>
      <c r="I40" s="67" t="s">
        <v>3045</v>
      </c>
      <c r="J40" s="86">
        <v>701000</v>
      </c>
      <c r="K40" s="67" t="s">
        <v>2152</v>
      </c>
      <c r="L40" s="13" t="s">
        <v>3049</v>
      </c>
    </row>
    <row r="41" spans="1:12" ht="18" customHeight="1" x14ac:dyDescent="0.2">
      <c r="A41" t="s">
        <v>3042</v>
      </c>
      <c r="B41" t="s">
        <v>3043</v>
      </c>
      <c r="C41" s="81" t="s">
        <v>1729</v>
      </c>
      <c r="D41" s="82" t="s">
        <v>1777</v>
      </c>
      <c r="E41" s="6" t="s">
        <v>1731</v>
      </c>
      <c r="F41" s="82" t="s">
        <v>1258</v>
      </c>
      <c r="G41" s="83">
        <v>297</v>
      </c>
      <c r="H41" s="67" t="s">
        <v>3045</v>
      </c>
      <c r="I41" s="67" t="s">
        <v>3045</v>
      </c>
      <c r="J41" s="86" t="s">
        <v>3045</v>
      </c>
      <c r="K41" s="67" t="s">
        <v>3046</v>
      </c>
      <c r="L41" s="13" t="s">
        <v>3047</v>
      </c>
    </row>
    <row r="42" spans="1:12" ht="18" customHeight="1" x14ac:dyDescent="0.2">
      <c r="A42" t="s">
        <v>3042</v>
      </c>
      <c r="B42" t="s">
        <v>3043</v>
      </c>
      <c r="C42" s="81" t="s">
        <v>1729</v>
      </c>
      <c r="D42" s="82" t="s">
        <v>1778</v>
      </c>
      <c r="E42" s="6" t="s">
        <v>1731</v>
      </c>
      <c r="F42" s="82" t="s">
        <v>1259</v>
      </c>
      <c r="G42" s="83">
        <v>1963</v>
      </c>
      <c r="H42" s="67" t="s">
        <v>1734</v>
      </c>
      <c r="I42" s="67" t="s">
        <v>3045</v>
      </c>
      <c r="J42" s="86">
        <v>701000</v>
      </c>
      <c r="K42" s="67" t="s">
        <v>2152</v>
      </c>
      <c r="L42" s="13" t="s">
        <v>3049</v>
      </c>
    </row>
    <row r="43" spans="1:12" ht="18" customHeight="1" x14ac:dyDescent="0.2">
      <c r="A43" t="s">
        <v>3042</v>
      </c>
      <c r="B43" t="s">
        <v>3043</v>
      </c>
      <c r="C43" s="81" t="s">
        <v>1729</v>
      </c>
      <c r="D43" s="82" t="s">
        <v>1779</v>
      </c>
      <c r="E43" s="6" t="s">
        <v>1731</v>
      </c>
      <c r="F43" s="82" t="s">
        <v>1259</v>
      </c>
      <c r="G43" s="83">
        <v>793</v>
      </c>
      <c r="H43" s="67" t="s">
        <v>1734</v>
      </c>
      <c r="I43" s="67" t="s">
        <v>3045</v>
      </c>
      <c r="J43" s="86">
        <v>701000</v>
      </c>
      <c r="K43" s="67" t="s">
        <v>2152</v>
      </c>
      <c r="L43" s="13" t="s">
        <v>3049</v>
      </c>
    </row>
    <row r="44" spans="1:12" ht="18" customHeight="1" x14ac:dyDescent="0.2">
      <c r="A44" t="s">
        <v>3042</v>
      </c>
      <c r="B44" t="s">
        <v>3043</v>
      </c>
      <c r="C44" s="81" t="s">
        <v>1729</v>
      </c>
      <c r="D44" s="82" t="s">
        <v>1780</v>
      </c>
      <c r="E44" s="6" t="s">
        <v>1731</v>
      </c>
      <c r="F44" s="82" t="s">
        <v>1259</v>
      </c>
      <c r="G44" s="83">
        <v>1405</v>
      </c>
      <c r="H44" s="67" t="s">
        <v>1734</v>
      </c>
      <c r="I44" s="67" t="s">
        <v>3045</v>
      </c>
      <c r="J44" s="86">
        <v>701000</v>
      </c>
      <c r="K44" s="67" t="s">
        <v>2152</v>
      </c>
      <c r="L44" s="13" t="s">
        <v>3049</v>
      </c>
    </row>
    <row r="45" spans="1:12" ht="18" customHeight="1" x14ac:dyDescent="0.2">
      <c r="A45" t="s">
        <v>3042</v>
      </c>
      <c r="B45" t="s">
        <v>3043</v>
      </c>
      <c r="C45" s="81" t="s">
        <v>1729</v>
      </c>
      <c r="D45" s="82" t="s">
        <v>1781</v>
      </c>
      <c r="E45" s="6" t="s">
        <v>1731</v>
      </c>
      <c r="F45" s="82" t="s">
        <v>1782</v>
      </c>
      <c r="G45" s="83">
        <v>134</v>
      </c>
      <c r="H45" s="67" t="s">
        <v>3050</v>
      </c>
      <c r="I45" s="67" t="s">
        <v>3045</v>
      </c>
      <c r="J45" s="85" t="s">
        <v>712</v>
      </c>
      <c r="K45" s="67" t="s">
        <v>3048</v>
      </c>
      <c r="L45" s="13" t="s">
        <v>3047</v>
      </c>
    </row>
    <row r="46" spans="1:12" ht="18" customHeight="1" x14ac:dyDescent="0.2">
      <c r="A46" t="s">
        <v>3042</v>
      </c>
      <c r="B46" t="s">
        <v>3043</v>
      </c>
      <c r="C46" s="81" t="s">
        <v>1729</v>
      </c>
      <c r="D46" s="82" t="s">
        <v>1783</v>
      </c>
      <c r="E46" s="6" t="s">
        <v>1731</v>
      </c>
      <c r="F46" s="82" t="s">
        <v>1746</v>
      </c>
      <c r="G46" s="83">
        <v>670</v>
      </c>
      <c r="H46" s="67" t="s">
        <v>3050</v>
      </c>
      <c r="I46" s="67" t="s">
        <v>3045</v>
      </c>
      <c r="J46" s="84" t="s">
        <v>712</v>
      </c>
      <c r="K46" s="67" t="s">
        <v>3048</v>
      </c>
      <c r="L46" s="13" t="s">
        <v>3047</v>
      </c>
    </row>
    <row r="47" spans="1:12" ht="18" customHeight="1" x14ac:dyDescent="0.2">
      <c r="A47" t="s">
        <v>3042</v>
      </c>
      <c r="B47" t="s">
        <v>3043</v>
      </c>
      <c r="C47" s="81" t="s">
        <v>1729</v>
      </c>
      <c r="D47" s="82" t="s">
        <v>1784</v>
      </c>
      <c r="E47" s="6" t="s">
        <v>1731</v>
      </c>
      <c r="F47" s="82" t="s">
        <v>1785</v>
      </c>
      <c r="G47" s="83">
        <v>45</v>
      </c>
      <c r="H47" s="67" t="s">
        <v>3050</v>
      </c>
      <c r="I47" s="67" t="s">
        <v>3045</v>
      </c>
      <c r="J47" s="84" t="s">
        <v>712</v>
      </c>
      <c r="K47" s="67" t="s">
        <v>3048</v>
      </c>
      <c r="L47" s="13" t="s">
        <v>3047</v>
      </c>
    </row>
    <row r="48" spans="1:12" ht="18" customHeight="1" x14ac:dyDescent="0.2">
      <c r="A48" t="s">
        <v>3042</v>
      </c>
      <c r="B48" t="s">
        <v>3043</v>
      </c>
      <c r="C48" s="81" t="s">
        <v>1729</v>
      </c>
      <c r="D48" s="82" t="s">
        <v>1786</v>
      </c>
      <c r="E48" s="6" t="s">
        <v>1731</v>
      </c>
      <c r="F48" s="82" t="s">
        <v>1787</v>
      </c>
      <c r="G48" s="83">
        <v>488</v>
      </c>
      <c r="H48" s="67" t="s">
        <v>1734</v>
      </c>
      <c r="I48" s="67" t="s">
        <v>3045</v>
      </c>
      <c r="J48" s="86">
        <v>701000</v>
      </c>
      <c r="K48" s="67" t="s">
        <v>2271</v>
      </c>
      <c r="L48" s="13" t="s">
        <v>3049</v>
      </c>
    </row>
    <row r="49" spans="1:12" ht="18" customHeight="1" x14ac:dyDescent="0.2">
      <c r="A49" t="s">
        <v>3042</v>
      </c>
      <c r="B49" t="s">
        <v>3043</v>
      </c>
      <c r="C49" s="81" t="s">
        <v>1729</v>
      </c>
      <c r="D49" s="82" t="s">
        <v>1788</v>
      </c>
      <c r="E49" s="6" t="s">
        <v>1731</v>
      </c>
      <c r="F49" s="82" t="s">
        <v>1789</v>
      </c>
      <c r="G49" s="83">
        <v>169</v>
      </c>
      <c r="H49" s="67" t="s">
        <v>1734</v>
      </c>
      <c r="I49" s="67" t="s">
        <v>3045</v>
      </c>
      <c r="J49" s="86">
        <v>701000</v>
      </c>
      <c r="K49" s="67" t="s">
        <v>2564</v>
      </c>
      <c r="L49" s="13" t="s">
        <v>3049</v>
      </c>
    </row>
    <row r="50" spans="1:12" ht="18" customHeight="1" x14ac:dyDescent="0.2">
      <c r="A50" t="s">
        <v>3042</v>
      </c>
      <c r="B50" t="s">
        <v>3043</v>
      </c>
      <c r="C50" s="81" t="s">
        <v>1729</v>
      </c>
      <c r="D50" s="82" t="s">
        <v>1790</v>
      </c>
      <c r="E50" s="6" t="s">
        <v>1731</v>
      </c>
      <c r="F50" s="82" t="s">
        <v>1261</v>
      </c>
      <c r="G50" s="83">
        <v>296</v>
      </c>
      <c r="H50" s="67" t="s">
        <v>3045</v>
      </c>
      <c r="I50" s="67" t="s">
        <v>3045</v>
      </c>
      <c r="J50" s="84" t="s">
        <v>3045</v>
      </c>
      <c r="K50" s="67" t="s">
        <v>3055</v>
      </c>
      <c r="L50" s="13" t="s">
        <v>3047</v>
      </c>
    </row>
    <row r="51" spans="1:12" ht="18" customHeight="1" x14ac:dyDescent="0.2">
      <c r="A51" t="s">
        <v>3042</v>
      </c>
      <c r="B51" t="s">
        <v>3043</v>
      </c>
      <c r="C51" s="81" t="s">
        <v>1729</v>
      </c>
      <c r="D51" s="82" t="s">
        <v>1791</v>
      </c>
      <c r="E51" s="6" t="s">
        <v>1731</v>
      </c>
      <c r="F51" s="82" t="s">
        <v>1260</v>
      </c>
      <c r="G51" s="83">
        <v>127</v>
      </c>
      <c r="H51" s="67" t="s">
        <v>3045</v>
      </c>
      <c r="I51" s="67" t="s">
        <v>3045</v>
      </c>
      <c r="J51" s="84" t="s">
        <v>3045</v>
      </c>
      <c r="K51" s="67" t="s">
        <v>3055</v>
      </c>
      <c r="L51" s="13" t="s">
        <v>3047</v>
      </c>
    </row>
    <row r="52" spans="1:12" ht="18" customHeight="1" x14ac:dyDescent="0.2">
      <c r="A52" t="s">
        <v>3042</v>
      </c>
      <c r="B52" t="s">
        <v>3043</v>
      </c>
      <c r="C52" s="81" t="s">
        <v>1729</v>
      </c>
      <c r="D52" s="82" t="s">
        <v>1792</v>
      </c>
      <c r="E52" s="6" t="s">
        <v>1731</v>
      </c>
      <c r="F52" s="82" t="s">
        <v>1746</v>
      </c>
      <c r="G52" s="83">
        <v>2039</v>
      </c>
      <c r="H52" s="67" t="s">
        <v>3050</v>
      </c>
      <c r="I52" s="67" t="s">
        <v>3045</v>
      </c>
      <c r="J52" s="84" t="s">
        <v>712</v>
      </c>
      <c r="K52" s="67" t="s">
        <v>3048</v>
      </c>
      <c r="L52" s="13" t="s">
        <v>3047</v>
      </c>
    </row>
    <row r="53" spans="1:12" ht="18" customHeight="1" x14ac:dyDescent="0.2">
      <c r="A53" t="s">
        <v>3042</v>
      </c>
      <c r="B53" t="s">
        <v>3043</v>
      </c>
      <c r="C53" s="81" t="s">
        <v>1729</v>
      </c>
      <c r="D53" s="82" t="s">
        <v>1793</v>
      </c>
      <c r="E53" s="6" t="s">
        <v>1731</v>
      </c>
      <c r="F53" s="82" t="s">
        <v>1746</v>
      </c>
      <c r="G53" s="83">
        <v>135</v>
      </c>
      <c r="H53" s="67" t="s">
        <v>3050</v>
      </c>
      <c r="I53" s="67" t="s">
        <v>3045</v>
      </c>
      <c r="J53" s="84" t="s">
        <v>712</v>
      </c>
      <c r="K53" s="67" t="s">
        <v>3048</v>
      </c>
      <c r="L53" s="13" t="s">
        <v>3047</v>
      </c>
    </row>
    <row r="54" spans="1:12" ht="18" customHeight="1" x14ac:dyDescent="0.2">
      <c r="A54" t="s">
        <v>3042</v>
      </c>
      <c r="B54" t="s">
        <v>3043</v>
      </c>
      <c r="C54" s="81" t="s">
        <v>1729</v>
      </c>
      <c r="D54" s="82" t="s">
        <v>1794</v>
      </c>
      <c r="E54" s="6" t="s">
        <v>1731</v>
      </c>
      <c r="F54" s="82" t="s">
        <v>1258</v>
      </c>
      <c r="G54" s="83">
        <v>1247</v>
      </c>
      <c r="H54" s="67" t="s">
        <v>3045</v>
      </c>
      <c r="I54" s="67" t="s">
        <v>3045</v>
      </c>
      <c r="J54" s="84" t="s">
        <v>3045</v>
      </c>
      <c r="K54" s="67" t="s">
        <v>3046</v>
      </c>
      <c r="L54" s="13" t="s">
        <v>3047</v>
      </c>
    </row>
    <row r="55" spans="1:12" ht="18" customHeight="1" x14ac:dyDescent="0.2">
      <c r="A55" t="s">
        <v>3042</v>
      </c>
      <c r="B55" t="s">
        <v>3043</v>
      </c>
      <c r="C55" s="81" t="s">
        <v>1729</v>
      </c>
      <c r="D55" s="82" t="s">
        <v>1795</v>
      </c>
      <c r="E55" s="6" t="s">
        <v>1731</v>
      </c>
      <c r="F55" s="82" t="s">
        <v>1796</v>
      </c>
      <c r="G55" s="83">
        <v>349</v>
      </c>
      <c r="H55" s="67" t="s">
        <v>3050</v>
      </c>
      <c r="I55" s="67" t="s">
        <v>3045</v>
      </c>
      <c r="J55" s="84" t="s">
        <v>712</v>
      </c>
      <c r="K55" s="67" t="s">
        <v>3048</v>
      </c>
      <c r="L55" s="13" t="s">
        <v>3047</v>
      </c>
    </row>
    <row r="56" spans="1:12" ht="18" customHeight="1" x14ac:dyDescent="0.2">
      <c r="A56" t="s">
        <v>3042</v>
      </c>
      <c r="B56" t="s">
        <v>3043</v>
      </c>
      <c r="C56" s="81" t="s">
        <v>1729</v>
      </c>
      <c r="D56" s="82" t="s">
        <v>1797</v>
      </c>
      <c r="E56" s="6" t="s">
        <v>1731</v>
      </c>
      <c r="F56" s="82" t="s">
        <v>1740</v>
      </c>
      <c r="G56" s="83">
        <v>244</v>
      </c>
      <c r="H56" s="67" t="s">
        <v>3050</v>
      </c>
      <c r="I56" s="67" t="s">
        <v>3045</v>
      </c>
      <c r="J56" s="84" t="s">
        <v>4694</v>
      </c>
      <c r="K56" s="67" t="s">
        <v>3054</v>
      </c>
      <c r="L56" s="13" t="s">
        <v>3047</v>
      </c>
    </row>
    <row r="57" spans="1:12" ht="18" customHeight="1" x14ac:dyDescent="0.2">
      <c r="A57" t="s">
        <v>3042</v>
      </c>
      <c r="B57" t="s">
        <v>3043</v>
      </c>
      <c r="C57" s="81" t="s">
        <v>1729</v>
      </c>
      <c r="D57" s="82" t="s">
        <v>1798</v>
      </c>
      <c r="E57" s="6" t="s">
        <v>1731</v>
      </c>
      <c r="F57" s="82" t="s">
        <v>1260</v>
      </c>
      <c r="G57" s="83">
        <v>181</v>
      </c>
      <c r="H57" s="67" t="s">
        <v>3045</v>
      </c>
      <c r="I57" s="67" t="s">
        <v>3045</v>
      </c>
      <c r="J57" s="84" t="s">
        <v>3045</v>
      </c>
      <c r="K57" s="67" t="s">
        <v>3055</v>
      </c>
      <c r="L57" s="13" t="s">
        <v>3047</v>
      </c>
    </row>
    <row r="58" spans="1:12" ht="18" customHeight="1" x14ac:dyDescent="0.2">
      <c r="A58" t="s">
        <v>3042</v>
      </c>
      <c r="B58" t="s">
        <v>3043</v>
      </c>
      <c r="C58" s="81" t="s">
        <v>1729</v>
      </c>
      <c r="D58" s="82" t="s">
        <v>1799</v>
      </c>
      <c r="E58" s="6" t="s">
        <v>1731</v>
      </c>
      <c r="F58" s="82" t="s">
        <v>1258</v>
      </c>
      <c r="G58" s="83">
        <v>782</v>
      </c>
      <c r="H58" s="67" t="s">
        <v>3045</v>
      </c>
      <c r="I58" s="67" t="s">
        <v>3045</v>
      </c>
      <c r="J58" s="84" t="s">
        <v>3045</v>
      </c>
      <c r="K58" s="67" t="s">
        <v>3046</v>
      </c>
      <c r="L58" s="13" t="s">
        <v>3047</v>
      </c>
    </row>
    <row r="59" spans="1:12" ht="18" customHeight="1" x14ac:dyDescent="0.2">
      <c r="A59" t="s">
        <v>3042</v>
      </c>
      <c r="B59" t="s">
        <v>3043</v>
      </c>
      <c r="C59" s="81" t="s">
        <v>1729</v>
      </c>
      <c r="D59" s="82" t="s">
        <v>1800</v>
      </c>
      <c r="E59" s="6" t="s">
        <v>1731</v>
      </c>
      <c r="F59" s="82" t="s">
        <v>1256</v>
      </c>
      <c r="G59" s="83">
        <v>64</v>
      </c>
      <c r="H59" s="67"/>
      <c r="I59" s="67"/>
      <c r="J59" s="84"/>
      <c r="K59" s="67"/>
    </row>
    <row r="60" spans="1:12" ht="18" customHeight="1" x14ac:dyDescent="0.2">
      <c r="A60" t="s">
        <v>3042</v>
      </c>
      <c r="B60" t="s">
        <v>3043</v>
      </c>
      <c r="C60" s="81" t="s">
        <v>1729</v>
      </c>
      <c r="D60" s="82" t="s">
        <v>2946</v>
      </c>
      <c r="E60" s="6" t="s">
        <v>1731</v>
      </c>
      <c r="F60" s="82" t="s">
        <v>1801</v>
      </c>
      <c r="G60" s="83">
        <v>96</v>
      </c>
      <c r="H60" s="67" t="s">
        <v>3045</v>
      </c>
      <c r="I60" s="67" t="s">
        <v>3045</v>
      </c>
      <c r="J60" s="84" t="s">
        <v>3045</v>
      </c>
      <c r="K60" s="67" t="s">
        <v>3046</v>
      </c>
      <c r="L60" s="13" t="s">
        <v>3047</v>
      </c>
    </row>
    <row r="61" spans="1:12" ht="18" customHeight="1" x14ac:dyDescent="0.2">
      <c r="A61" t="s">
        <v>3042</v>
      </c>
      <c r="B61" t="s">
        <v>3043</v>
      </c>
      <c r="C61" s="81" t="s">
        <v>1729</v>
      </c>
      <c r="D61" s="82" t="s">
        <v>2947</v>
      </c>
      <c r="E61" s="6" t="s">
        <v>1731</v>
      </c>
      <c r="F61" s="82" t="s">
        <v>1801</v>
      </c>
      <c r="G61" s="83">
        <v>81</v>
      </c>
      <c r="H61" s="67" t="s">
        <v>3045</v>
      </c>
      <c r="I61" s="67" t="s">
        <v>3045</v>
      </c>
      <c r="J61" s="84" t="s">
        <v>3045</v>
      </c>
      <c r="K61" s="67" t="s">
        <v>3046</v>
      </c>
      <c r="L61" s="13" t="s">
        <v>3047</v>
      </c>
    </row>
    <row r="62" spans="1:12" ht="18" customHeight="1" x14ac:dyDescent="0.2">
      <c r="A62" t="s">
        <v>3042</v>
      </c>
      <c r="B62" t="s">
        <v>3043</v>
      </c>
      <c r="C62" s="81" t="s">
        <v>1729</v>
      </c>
      <c r="D62" s="82" t="s">
        <v>2948</v>
      </c>
      <c r="E62" s="6" t="s">
        <v>1731</v>
      </c>
      <c r="F62" s="82" t="s">
        <v>1801</v>
      </c>
      <c r="G62" s="83">
        <v>73</v>
      </c>
      <c r="H62" s="67" t="s">
        <v>3045</v>
      </c>
      <c r="I62" s="67" t="s">
        <v>3045</v>
      </c>
      <c r="J62" s="84" t="s">
        <v>3045</v>
      </c>
      <c r="K62" s="67" t="s">
        <v>3046</v>
      </c>
      <c r="L62" s="13" t="s">
        <v>3047</v>
      </c>
    </row>
    <row r="63" spans="1:12" ht="18" customHeight="1" x14ac:dyDescent="0.2">
      <c r="A63" t="s">
        <v>3042</v>
      </c>
      <c r="B63" t="s">
        <v>3043</v>
      </c>
      <c r="C63" s="81" t="s">
        <v>1729</v>
      </c>
      <c r="D63" s="82" t="s">
        <v>2949</v>
      </c>
      <c r="E63" s="6" t="s">
        <v>1731</v>
      </c>
      <c r="F63" s="82" t="s">
        <v>1801</v>
      </c>
      <c r="G63" s="83">
        <v>117</v>
      </c>
      <c r="H63" s="67" t="s">
        <v>3045</v>
      </c>
      <c r="I63" s="67" t="s">
        <v>3045</v>
      </c>
      <c r="J63" s="84" t="s">
        <v>3045</v>
      </c>
      <c r="K63" s="67" t="s">
        <v>3046</v>
      </c>
      <c r="L63" s="13" t="s">
        <v>3047</v>
      </c>
    </row>
    <row r="64" spans="1:12" ht="18" customHeight="1" x14ac:dyDescent="0.2">
      <c r="A64" s="45" t="s">
        <v>3042</v>
      </c>
      <c r="B64" s="45" t="s">
        <v>3043</v>
      </c>
      <c r="C64" s="119" t="s">
        <v>1729</v>
      </c>
      <c r="D64" s="45" t="s">
        <v>2950</v>
      </c>
      <c r="E64" s="23" t="s">
        <v>1731</v>
      </c>
      <c r="F64" s="45" t="s">
        <v>1801</v>
      </c>
      <c r="G64" s="43">
        <v>79</v>
      </c>
      <c r="H64" s="120" t="s">
        <v>3045</v>
      </c>
      <c r="I64" s="120" t="s">
        <v>3045</v>
      </c>
      <c r="J64" s="121" t="s">
        <v>3045</v>
      </c>
      <c r="K64" s="120" t="s">
        <v>3046</v>
      </c>
      <c r="L64" s="43" t="s">
        <v>3047</v>
      </c>
    </row>
    <row r="65" spans="1:12" ht="18" customHeight="1" x14ac:dyDescent="0.2">
      <c r="C65" s="81"/>
      <c r="D65" s="82"/>
      <c r="E65" s="6"/>
      <c r="F65" s="111" t="s">
        <v>2659</v>
      </c>
      <c r="G65" s="122">
        <f>SUM(G3:G64)</f>
        <v>31891</v>
      </c>
      <c r="H65" s="67"/>
      <c r="I65" s="67"/>
      <c r="J65" s="84"/>
      <c r="K65" s="67"/>
    </row>
    <row r="66" spans="1:12" ht="18" customHeight="1" x14ac:dyDescent="0.2">
      <c r="C66" s="81"/>
      <c r="D66" s="82"/>
      <c r="E66" s="6"/>
      <c r="F66" s="82"/>
      <c r="G66" s="83"/>
      <c r="H66" s="67"/>
      <c r="I66" s="67"/>
      <c r="J66" s="84"/>
      <c r="K66" s="67"/>
    </row>
    <row r="67" spans="1:12" ht="18" customHeight="1" x14ac:dyDescent="0.2">
      <c r="A67" t="s">
        <v>3042</v>
      </c>
      <c r="B67" t="s">
        <v>3043</v>
      </c>
      <c r="C67" s="81" t="s">
        <v>1729</v>
      </c>
      <c r="D67" s="87">
        <v>100</v>
      </c>
      <c r="E67" s="6">
        <v>1</v>
      </c>
      <c r="F67" s="82" t="s">
        <v>1802</v>
      </c>
      <c r="G67" s="83">
        <v>102</v>
      </c>
      <c r="H67" s="67" t="s">
        <v>3045</v>
      </c>
      <c r="I67" s="67" t="s">
        <v>3045</v>
      </c>
      <c r="J67" s="84" t="s">
        <v>3045</v>
      </c>
      <c r="K67" s="67" t="s">
        <v>3046</v>
      </c>
      <c r="L67" s="13" t="s">
        <v>3047</v>
      </c>
    </row>
    <row r="68" spans="1:12" ht="18" customHeight="1" x14ac:dyDescent="0.2">
      <c r="A68" t="s">
        <v>3042</v>
      </c>
      <c r="B68" t="s">
        <v>3043</v>
      </c>
      <c r="C68" s="81" t="s">
        <v>1729</v>
      </c>
      <c r="D68" s="87">
        <v>101</v>
      </c>
      <c r="E68" s="6">
        <v>1</v>
      </c>
      <c r="F68" s="82" t="s">
        <v>1732</v>
      </c>
      <c r="G68" s="83">
        <v>514</v>
      </c>
      <c r="H68" s="67" t="s">
        <v>3045</v>
      </c>
      <c r="I68" s="67" t="s">
        <v>3045</v>
      </c>
      <c r="J68" s="84" t="s">
        <v>3045</v>
      </c>
      <c r="K68" s="67" t="s">
        <v>3046</v>
      </c>
      <c r="L68" s="13" t="s">
        <v>3047</v>
      </c>
    </row>
    <row r="69" spans="1:12" ht="18" customHeight="1" x14ac:dyDescent="0.2">
      <c r="A69" t="s">
        <v>3042</v>
      </c>
      <c r="B69" t="s">
        <v>3043</v>
      </c>
      <c r="C69" s="81" t="s">
        <v>1729</v>
      </c>
      <c r="D69" s="87">
        <v>102</v>
      </c>
      <c r="E69" s="6">
        <v>1</v>
      </c>
      <c r="F69" s="82" t="s">
        <v>1803</v>
      </c>
      <c r="G69" s="83">
        <v>130</v>
      </c>
      <c r="H69" s="67" t="s">
        <v>1734</v>
      </c>
      <c r="I69" s="67" t="s">
        <v>1735</v>
      </c>
      <c r="J69" s="84">
        <v>811000</v>
      </c>
      <c r="K69" s="67" t="s">
        <v>2575</v>
      </c>
      <c r="L69" s="13" t="s">
        <v>3049</v>
      </c>
    </row>
    <row r="70" spans="1:12" ht="18" customHeight="1" x14ac:dyDescent="0.2">
      <c r="A70" t="s">
        <v>3042</v>
      </c>
      <c r="B70" t="s">
        <v>3043</v>
      </c>
      <c r="C70" s="81" t="s">
        <v>1729</v>
      </c>
      <c r="D70" s="87">
        <v>103</v>
      </c>
      <c r="E70" s="6">
        <v>1</v>
      </c>
      <c r="F70" s="82" t="s">
        <v>1804</v>
      </c>
      <c r="G70" s="83">
        <v>238</v>
      </c>
      <c r="H70" s="67" t="s">
        <v>1734</v>
      </c>
      <c r="I70" s="67" t="s">
        <v>1735</v>
      </c>
      <c r="J70" s="84">
        <v>811000</v>
      </c>
      <c r="K70" s="67" t="s">
        <v>2575</v>
      </c>
      <c r="L70" s="13" t="s">
        <v>3049</v>
      </c>
    </row>
    <row r="71" spans="1:12" ht="18" customHeight="1" x14ac:dyDescent="0.2">
      <c r="A71" t="s">
        <v>3042</v>
      </c>
      <c r="B71" t="s">
        <v>3043</v>
      </c>
      <c r="C71" s="81" t="s">
        <v>1729</v>
      </c>
      <c r="D71" s="87" t="s">
        <v>3406</v>
      </c>
      <c r="E71" s="6">
        <v>1</v>
      </c>
      <c r="F71" s="82" t="s">
        <v>1805</v>
      </c>
      <c r="G71" s="83">
        <v>27</v>
      </c>
      <c r="H71" s="67" t="s">
        <v>1734</v>
      </c>
      <c r="I71" s="67" t="s">
        <v>1735</v>
      </c>
      <c r="J71" s="84">
        <v>811000</v>
      </c>
      <c r="K71" s="67" t="s">
        <v>3055</v>
      </c>
      <c r="L71" s="13" t="s">
        <v>3047</v>
      </c>
    </row>
    <row r="72" spans="1:12" ht="18" customHeight="1" x14ac:dyDescent="0.2">
      <c r="A72" t="s">
        <v>3042</v>
      </c>
      <c r="B72" t="s">
        <v>3043</v>
      </c>
      <c r="C72" s="81" t="s">
        <v>1729</v>
      </c>
      <c r="D72" s="87" t="s">
        <v>3407</v>
      </c>
      <c r="E72" s="6">
        <v>1</v>
      </c>
      <c r="F72" s="82" t="s">
        <v>1806</v>
      </c>
      <c r="G72" s="83">
        <v>151</v>
      </c>
      <c r="H72" s="67" t="s">
        <v>1734</v>
      </c>
      <c r="I72" s="67" t="s">
        <v>1735</v>
      </c>
      <c r="J72" s="84">
        <v>811000</v>
      </c>
      <c r="K72" s="67" t="s">
        <v>2911</v>
      </c>
      <c r="L72" s="13" t="s">
        <v>3049</v>
      </c>
    </row>
    <row r="73" spans="1:12" ht="18" customHeight="1" x14ac:dyDescent="0.2">
      <c r="A73" t="s">
        <v>3042</v>
      </c>
      <c r="B73" t="s">
        <v>3043</v>
      </c>
      <c r="C73" s="81" t="s">
        <v>1729</v>
      </c>
      <c r="D73" s="87" t="s">
        <v>3408</v>
      </c>
      <c r="E73" s="6">
        <v>1</v>
      </c>
      <c r="F73" s="82" t="s">
        <v>1257</v>
      </c>
      <c r="G73" s="83">
        <v>168</v>
      </c>
      <c r="H73" s="67" t="s">
        <v>1734</v>
      </c>
      <c r="I73" s="67" t="s">
        <v>1735</v>
      </c>
      <c r="J73" s="84">
        <v>811000</v>
      </c>
      <c r="K73" s="67" t="s">
        <v>2564</v>
      </c>
      <c r="L73" s="13" t="s">
        <v>3049</v>
      </c>
    </row>
    <row r="74" spans="1:12" ht="18" customHeight="1" x14ac:dyDescent="0.2">
      <c r="A74" t="s">
        <v>3042</v>
      </c>
      <c r="B74" t="s">
        <v>3043</v>
      </c>
      <c r="C74" s="81" t="s">
        <v>1729</v>
      </c>
      <c r="D74" s="87" t="s">
        <v>3409</v>
      </c>
      <c r="E74" s="6">
        <v>1</v>
      </c>
      <c r="F74" s="82" t="s">
        <v>1257</v>
      </c>
      <c r="G74" s="83">
        <v>227</v>
      </c>
      <c r="H74" s="67" t="s">
        <v>1734</v>
      </c>
      <c r="I74" s="67" t="s">
        <v>1735</v>
      </c>
      <c r="J74" s="84">
        <v>811000</v>
      </c>
      <c r="K74" s="67" t="s">
        <v>2564</v>
      </c>
      <c r="L74" s="13" t="s">
        <v>3049</v>
      </c>
    </row>
    <row r="75" spans="1:12" ht="18" customHeight="1" x14ac:dyDescent="0.2">
      <c r="A75" t="s">
        <v>3042</v>
      </c>
      <c r="B75" t="s">
        <v>3043</v>
      </c>
      <c r="C75" s="81" t="s">
        <v>1729</v>
      </c>
      <c r="D75" s="87">
        <v>104</v>
      </c>
      <c r="E75" s="6">
        <v>1</v>
      </c>
      <c r="F75" s="82" t="s">
        <v>1807</v>
      </c>
      <c r="G75" s="83">
        <v>263</v>
      </c>
      <c r="H75" s="67" t="s">
        <v>1734</v>
      </c>
      <c r="I75" s="67" t="s">
        <v>1735</v>
      </c>
      <c r="J75" s="84">
        <v>811000</v>
      </c>
      <c r="K75" s="67" t="s">
        <v>3046</v>
      </c>
      <c r="L75" s="13" t="s">
        <v>3047</v>
      </c>
    </row>
    <row r="76" spans="1:12" ht="18" customHeight="1" x14ac:dyDescent="0.2">
      <c r="A76" t="s">
        <v>3042</v>
      </c>
      <c r="B76" t="s">
        <v>3043</v>
      </c>
      <c r="C76" s="81" t="s">
        <v>1729</v>
      </c>
      <c r="D76" s="87" t="s">
        <v>3826</v>
      </c>
      <c r="E76" s="6">
        <v>1</v>
      </c>
      <c r="F76" s="82" t="s">
        <v>1808</v>
      </c>
      <c r="G76" s="83">
        <v>13</v>
      </c>
      <c r="H76" s="67" t="s">
        <v>1734</v>
      </c>
      <c r="I76" s="67" t="s">
        <v>1735</v>
      </c>
      <c r="J76" s="84">
        <v>811000</v>
      </c>
      <c r="K76" s="67" t="s">
        <v>2575</v>
      </c>
      <c r="L76" s="13" t="s">
        <v>3049</v>
      </c>
    </row>
    <row r="77" spans="1:12" ht="18" customHeight="1" x14ac:dyDescent="0.2">
      <c r="A77" t="s">
        <v>3042</v>
      </c>
      <c r="B77" t="s">
        <v>3043</v>
      </c>
      <c r="C77" s="81" t="s">
        <v>1729</v>
      </c>
      <c r="D77" s="87">
        <v>105</v>
      </c>
      <c r="E77" s="6">
        <v>1</v>
      </c>
      <c r="F77" s="82" t="s">
        <v>1257</v>
      </c>
      <c r="G77" s="83">
        <v>158</v>
      </c>
      <c r="H77" s="67" t="s">
        <v>1734</v>
      </c>
      <c r="I77" s="67" t="s">
        <v>1735</v>
      </c>
      <c r="J77" s="84">
        <v>811000</v>
      </c>
      <c r="K77" s="67" t="s">
        <v>2564</v>
      </c>
      <c r="L77" s="13" t="s">
        <v>3049</v>
      </c>
    </row>
    <row r="78" spans="1:12" ht="18" customHeight="1" x14ac:dyDescent="0.2">
      <c r="A78" t="s">
        <v>3042</v>
      </c>
      <c r="B78" t="s">
        <v>3043</v>
      </c>
      <c r="C78" s="81" t="s">
        <v>1729</v>
      </c>
      <c r="D78" s="87">
        <v>106</v>
      </c>
      <c r="E78" s="6">
        <v>1</v>
      </c>
      <c r="F78" s="82" t="s">
        <v>1809</v>
      </c>
      <c r="G78" s="83">
        <v>83</v>
      </c>
      <c r="H78" s="67" t="s">
        <v>1734</v>
      </c>
      <c r="I78" s="67" t="s">
        <v>1735</v>
      </c>
      <c r="J78" s="84">
        <v>811000</v>
      </c>
      <c r="K78" s="67" t="s">
        <v>2575</v>
      </c>
      <c r="L78" s="13" t="s">
        <v>3049</v>
      </c>
    </row>
    <row r="79" spans="1:12" ht="18" customHeight="1" x14ac:dyDescent="0.2">
      <c r="A79" t="s">
        <v>3042</v>
      </c>
      <c r="B79" t="s">
        <v>3043</v>
      </c>
      <c r="C79" s="81" t="s">
        <v>1729</v>
      </c>
      <c r="D79" s="87">
        <v>107</v>
      </c>
      <c r="E79" s="6">
        <v>1</v>
      </c>
      <c r="F79" s="82" t="s">
        <v>1807</v>
      </c>
      <c r="G79" s="83">
        <v>55</v>
      </c>
      <c r="H79" s="67" t="s">
        <v>1734</v>
      </c>
      <c r="I79" s="67" t="s">
        <v>1735</v>
      </c>
      <c r="J79" s="84">
        <v>811000</v>
      </c>
      <c r="K79" s="67" t="s">
        <v>3046</v>
      </c>
      <c r="L79" s="13" t="s">
        <v>3047</v>
      </c>
    </row>
    <row r="80" spans="1:12" ht="18" customHeight="1" x14ac:dyDescent="0.2">
      <c r="A80" t="s">
        <v>3042</v>
      </c>
      <c r="B80" t="s">
        <v>3043</v>
      </c>
      <c r="C80" s="81" t="s">
        <v>1729</v>
      </c>
      <c r="D80" s="87">
        <v>108</v>
      </c>
      <c r="E80" s="6">
        <v>1</v>
      </c>
      <c r="F80" s="82" t="s">
        <v>1261</v>
      </c>
      <c r="G80" s="83">
        <v>46</v>
      </c>
      <c r="H80" s="67" t="s">
        <v>3045</v>
      </c>
      <c r="I80" s="67" t="s">
        <v>3045</v>
      </c>
      <c r="J80" s="84" t="s">
        <v>3045</v>
      </c>
      <c r="K80" s="67" t="s">
        <v>3055</v>
      </c>
      <c r="L80" s="13" t="s">
        <v>3047</v>
      </c>
    </row>
    <row r="81" spans="1:12" ht="18" customHeight="1" x14ac:dyDescent="0.2">
      <c r="A81" t="s">
        <v>3042</v>
      </c>
      <c r="B81" t="s">
        <v>3043</v>
      </c>
      <c r="C81" s="81" t="s">
        <v>1729</v>
      </c>
      <c r="D81" s="87">
        <v>109</v>
      </c>
      <c r="E81" s="6">
        <v>1</v>
      </c>
      <c r="F81" s="82" t="s">
        <v>1260</v>
      </c>
      <c r="G81" s="83">
        <v>46</v>
      </c>
      <c r="H81" s="67" t="s">
        <v>3045</v>
      </c>
      <c r="I81" s="67" t="s">
        <v>3045</v>
      </c>
      <c r="J81" s="84" t="s">
        <v>3045</v>
      </c>
      <c r="K81" s="67" t="s">
        <v>3055</v>
      </c>
      <c r="L81" s="13" t="s">
        <v>3047</v>
      </c>
    </row>
    <row r="82" spans="1:12" ht="18" customHeight="1" x14ac:dyDescent="0.2">
      <c r="A82" t="s">
        <v>3042</v>
      </c>
      <c r="B82" t="s">
        <v>3043</v>
      </c>
      <c r="C82" s="81" t="s">
        <v>1729</v>
      </c>
      <c r="D82" s="87">
        <v>110</v>
      </c>
      <c r="E82" s="6">
        <v>1</v>
      </c>
      <c r="F82" s="82" t="s">
        <v>1807</v>
      </c>
      <c r="G82" s="83">
        <v>168</v>
      </c>
      <c r="H82" s="67" t="s">
        <v>1734</v>
      </c>
      <c r="I82" s="67" t="s">
        <v>1735</v>
      </c>
      <c r="J82" s="84">
        <v>811000</v>
      </c>
      <c r="K82" s="67" t="s">
        <v>3046</v>
      </c>
      <c r="L82" s="13" t="s">
        <v>3047</v>
      </c>
    </row>
    <row r="83" spans="1:12" ht="18" customHeight="1" x14ac:dyDescent="0.2">
      <c r="A83" t="s">
        <v>3042</v>
      </c>
      <c r="B83" t="s">
        <v>3043</v>
      </c>
      <c r="C83" s="81" t="s">
        <v>1729</v>
      </c>
      <c r="D83" s="87" t="s">
        <v>1810</v>
      </c>
      <c r="E83" s="6">
        <v>1</v>
      </c>
      <c r="F83" s="82" t="s">
        <v>1742</v>
      </c>
      <c r="G83" s="83">
        <v>26</v>
      </c>
      <c r="H83" s="67" t="s">
        <v>1743</v>
      </c>
      <c r="I83" s="67" t="s">
        <v>3045</v>
      </c>
      <c r="J83" s="84" t="s">
        <v>713</v>
      </c>
      <c r="K83" s="67" t="s">
        <v>3052</v>
      </c>
      <c r="L83" s="13" t="s">
        <v>3047</v>
      </c>
    </row>
    <row r="84" spans="1:12" ht="18" customHeight="1" x14ac:dyDescent="0.2">
      <c r="A84" t="s">
        <v>3042</v>
      </c>
      <c r="B84" t="s">
        <v>3043</v>
      </c>
      <c r="C84" s="81" t="s">
        <v>1729</v>
      </c>
      <c r="D84" s="87" t="s">
        <v>1811</v>
      </c>
      <c r="E84" s="6">
        <v>1</v>
      </c>
      <c r="F84" s="82" t="s">
        <v>1746</v>
      </c>
      <c r="G84" s="83">
        <v>24</v>
      </c>
      <c r="H84" s="67" t="s">
        <v>3050</v>
      </c>
      <c r="I84" s="67" t="s">
        <v>3045</v>
      </c>
      <c r="J84" s="84" t="s">
        <v>712</v>
      </c>
      <c r="K84" s="67" t="s">
        <v>3048</v>
      </c>
      <c r="L84" s="13" t="s">
        <v>3047</v>
      </c>
    </row>
    <row r="85" spans="1:12" ht="18" customHeight="1" x14ac:dyDescent="0.2">
      <c r="A85" t="s">
        <v>3042</v>
      </c>
      <c r="B85" t="s">
        <v>3043</v>
      </c>
      <c r="C85" s="81" t="s">
        <v>1729</v>
      </c>
      <c r="D85" s="87">
        <v>111</v>
      </c>
      <c r="E85" s="6">
        <v>1</v>
      </c>
      <c r="F85" s="82" t="s">
        <v>1257</v>
      </c>
      <c r="G85" s="83">
        <v>158</v>
      </c>
      <c r="H85" s="67" t="s">
        <v>1734</v>
      </c>
      <c r="I85" s="67" t="s">
        <v>1735</v>
      </c>
      <c r="J85" s="84">
        <v>811000</v>
      </c>
      <c r="K85" s="67" t="s">
        <v>2564</v>
      </c>
      <c r="L85" s="13" t="s">
        <v>3049</v>
      </c>
    </row>
    <row r="86" spans="1:12" ht="18" customHeight="1" x14ac:dyDescent="0.2">
      <c r="A86" t="s">
        <v>3042</v>
      </c>
      <c r="B86" t="s">
        <v>3043</v>
      </c>
      <c r="C86" s="81" t="s">
        <v>1729</v>
      </c>
      <c r="D86" s="87">
        <v>112</v>
      </c>
      <c r="E86" s="6">
        <v>1</v>
      </c>
      <c r="F86" s="82" t="s">
        <v>1257</v>
      </c>
      <c r="G86" s="83">
        <v>146</v>
      </c>
      <c r="H86" s="67" t="s">
        <v>1734</v>
      </c>
      <c r="I86" s="67" t="s">
        <v>1735</v>
      </c>
      <c r="J86" s="84">
        <v>811000</v>
      </c>
      <c r="K86" s="67" t="s">
        <v>2564</v>
      </c>
      <c r="L86" s="13" t="s">
        <v>3049</v>
      </c>
    </row>
    <row r="87" spans="1:12" ht="18" customHeight="1" x14ac:dyDescent="0.2">
      <c r="A87" t="s">
        <v>3042</v>
      </c>
      <c r="B87" t="s">
        <v>3043</v>
      </c>
      <c r="C87" s="81" t="s">
        <v>1729</v>
      </c>
      <c r="D87" s="87">
        <v>113</v>
      </c>
      <c r="E87" s="6">
        <v>1</v>
      </c>
      <c r="F87" s="82" t="s">
        <v>1257</v>
      </c>
      <c r="G87" s="83">
        <v>323</v>
      </c>
      <c r="H87" s="67" t="s">
        <v>1734</v>
      </c>
      <c r="I87" s="67" t="s">
        <v>1735</v>
      </c>
      <c r="J87" s="84">
        <v>811000</v>
      </c>
      <c r="K87" s="67" t="s">
        <v>2564</v>
      </c>
      <c r="L87" s="13" t="s">
        <v>3049</v>
      </c>
    </row>
    <row r="88" spans="1:12" ht="18" customHeight="1" x14ac:dyDescent="0.2">
      <c r="A88" t="s">
        <v>3042</v>
      </c>
      <c r="B88" t="s">
        <v>3043</v>
      </c>
      <c r="C88" s="81" t="s">
        <v>1729</v>
      </c>
      <c r="D88" s="87">
        <v>114</v>
      </c>
      <c r="E88" s="6">
        <v>1</v>
      </c>
      <c r="F88" s="82" t="s">
        <v>1812</v>
      </c>
      <c r="G88" s="83">
        <v>122</v>
      </c>
      <c r="H88" s="67" t="s">
        <v>1734</v>
      </c>
      <c r="I88" s="67" t="s">
        <v>1735</v>
      </c>
      <c r="J88" s="84">
        <v>811000</v>
      </c>
      <c r="K88" s="67" t="s">
        <v>2575</v>
      </c>
      <c r="L88" s="13" t="s">
        <v>3049</v>
      </c>
    </row>
    <row r="89" spans="1:12" ht="18" customHeight="1" x14ac:dyDescent="0.2">
      <c r="A89" t="s">
        <v>3042</v>
      </c>
      <c r="B89" t="s">
        <v>3043</v>
      </c>
      <c r="C89" s="81" t="s">
        <v>1729</v>
      </c>
      <c r="D89" s="87">
        <v>115</v>
      </c>
      <c r="E89" s="6">
        <v>1</v>
      </c>
      <c r="F89" s="82" t="s">
        <v>1807</v>
      </c>
      <c r="G89" s="83">
        <v>54</v>
      </c>
      <c r="H89" s="67" t="s">
        <v>1734</v>
      </c>
      <c r="I89" s="67" t="s">
        <v>1735</v>
      </c>
      <c r="J89" s="84">
        <v>811000</v>
      </c>
      <c r="K89" s="67" t="s">
        <v>3046</v>
      </c>
      <c r="L89" s="13" t="s">
        <v>3047</v>
      </c>
    </row>
    <row r="90" spans="1:12" ht="18" customHeight="1" x14ac:dyDescent="0.2">
      <c r="A90" t="s">
        <v>3042</v>
      </c>
      <c r="B90" t="s">
        <v>3043</v>
      </c>
      <c r="C90" s="81" t="s">
        <v>1729</v>
      </c>
      <c r="D90" s="87">
        <v>116</v>
      </c>
      <c r="E90" s="6">
        <v>1</v>
      </c>
      <c r="F90" s="82" t="s">
        <v>1813</v>
      </c>
      <c r="G90" s="83">
        <v>158</v>
      </c>
      <c r="H90" s="67" t="s">
        <v>1734</v>
      </c>
      <c r="I90" s="67" t="s">
        <v>1735</v>
      </c>
      <c r="J90" s="84">
        <v>811000</v>
      </c>
      <c r="K90" s="67" t="s">
        <v>2575</v>
      </c>
      <c r="L90" s="13" t="s">
        <v>3049</v>
      </c>
    </row>
    <row r="91" spans="1:12" ht="18" customHeight="1" x14ac:dyDescent="0.2">
      <c r="A91" t="s">
        <v>3042</v>
      </c>
      <c r="B91" t="s">
        <v>3043</v>
      </c>
      <c r="C91" s="81" t="s">
        <v>1729</v>
      </c>
      <c r="D91" s="87">
        <v>117</v>
      </c>
      <c r="E91" s="6">
        <v>1</v>
      </c>
      <c r="F91" s="82" t="s">
        <v>1257</v>
      </c>
      <c r="G91" s="83">
        <v>92</v>
      </c>
      <c r="H91" s="67" t="s">
        <v>1734</v>
      </c>
      <c r="I91" s="67" t="s">
        <v>1735</v>
      </c>
      <c r="J91" s="84">
        <v>811000</v>
      </c>
      <c r="K91" s="67" t="s">
        <v>2564</v>
      </c>
      <c r="L91" s="13" t="s">
        <v>3049</v>
      </c>
    </row>
    <row r="92" spans="1:12" ht="18" customHeight="1" x14ac:dyDescent="0.2">
      <c r="A92" t="s">
        <v>3042</v>
      </c>
      <c r="B92" t="s">
        <v>3043</v>
      </c>
      <c r="C92" s="81" t="s">
        <v>1729</v>
      </c>
      <c r="D92" s="87" t="s">
        <v>2283</v>
      </c>
      <c r="E92" s="6">
        <v>1</v>
      </c>
      <c r="F92" s="82" t="s">
        <v>1257</v>
      </c>
      <c r="G92" s="83">
        <v>248</v>
      </c>
      <c r="H92" s="67" t="s">
        <v>1734</v>
      </c>
      <c r="I92" s="67" t="s">
        <v>1735</v>
      </c>
      <c r="J92" s="84">
        <v>811000</v>
      </c>
      <c r="K92" s="67" t="s">
        <v>2564</v>
      </c>
      <c r="L92" s="13" t="s">
        <v>3049</v>
      </c>
    </row>
    <row r="93" spans="1:12" ht="18" customHeight="1" x14ac:dyDescent="0.2">
      <c r="A93" t="s">
        <v>3042</v>
      </c>
      <c r="B93" t="s">
        <v>3043</v>
      </c>
      <c r="C93" s="81" t="s">
        <v>1729</v>
      </c>
      <c r="D93" s="87" t="s">
        <v>2291</v>
      </c>
      <c r="E93" s="6">
        <v>1</v>
      </c>
      <c r="F93" s="82" t="s">
        <v>1808</v>
      </c>
      <c r="G93" s="83">
        <v>23</v>
      </c>
      <c r="H93" s="67" t="s">
        <v>1734</v>
      </c>
      <c r="I93" s="67" t="s">
        <v>1735</v>
      </c>
      <c r="J93" s="84">
        <v>811000</v>
      </c>
      <c r="K93" s="67" t="s">
        <v>2575</v>
      </c>
      <c r="L93" s="13" t="s">
        <v>3049</v>
      </c>
    </row>
    <row r="94" spans="1:12" ht="18" customHeight="1" x14ac:dyDescent="0.2">
      <c r="A94" t="s">
        <v>3042</v>
      </c>
      <c r="B94" t="s">
        <v>3043</v>
      </c>
      <c r="C94" s="81" t="s">
        <v>1729</v>
      </c>
      <c r="D94" s="87">
        <v>118</v>
      </c>
      <c r="E94" s="6">
        <v>1</v>
      </c>
      <c r="F94" s="82" t="s">
        <v>1257</v>
      </c>
      <c r="G94" s="83">
        <v>67</v>
      </c>
      <c r="H94" s="67" t="s">
        <v>1734</v>
      </c>
      <c r="I94" s="67" t="s">
        <v>1735</v>
      </c>
      <c r="J94" s="84">
        <v>811000</v>
      </c>
      <c r="K94" s="67" t="s">
        <v>2564</v>
      </c>
      <c r="L94" s="13" t="s">
        <v>3049</v>
      </c>
    </row>
    <row r="95" spans="1:12" ht="18" customHeight="1" x14ac:dyDescent="0.2">
      <c r="A95" t="s">
        <v>3042</v>
      </c>
      <c r="B95" t="s">
        <v>3043</v>
      </c>
      <c r="C95" s="81" t="s">
        <v>1729</v>
      </c>
      <c r="D95" s="87" t="s">
        <v>2295</v>
      </c>
      <c r="E95" s="6">
        <v>1</v>
      </c>
      <c r="F95" s="82" t="s">
        <v>1808</v>
      </c>
      <c r="G95" s="83">
        <v>6</v>
      </c>
      <c r="H95" s="67" t="s">
        <v>1734</v>
      </c>
      <c r="I95" s="67" t="s">
        <v>1735</v>
      </c>
      <c r="J95" s="84">
        <v>811000</v>
      </c>
      <c r="K95" s="67" t="s">
        <v>2575</v>
      </c>
      <c r="L95" s="13" t="s">
        <v>3049</v>
      </c>
    </row>
    <row r="96" spans="1:12" ht="18" customHeight="1" x14ac:dyDescent="0.2">
      <c r="A96" t="s">
        <v>3042</v>
      </c>
      <c r="B96" t="s">
        <v>3043</v>
      </c>
      <c r="C96" s="81" t="s">
        <v>1729</v>
      </c>
      <c r="D96" s="87" t="s">
        <v>3056</v>
      </c>
      <c r="E96" s="6">
        <v>1</v>
      </c>
      <c r="F96" s="82" t="s">
        <v>1257</v>
      </c>
      <c r="G96" s="83">
        <v>184</v>
      </c>
      <c r="H96" s="67" t="s">
        <v>1734</v>
      </c>
      <c r="I96" s="67" t="s">
        <v>1735</v>
      </c>
      <c r="J96" s="84">
        <v>811000</v>
      </c>
      <c r="K96" s="67" t="s">
        <v>2564</v>
      </c>
      <c r="L96" s="13" t="s">
        <v>3049</v>
      </c>
    </row>
    <row r="97" spans="1:12" ht="18" customHeight="1" x14ac:dyDescent="0.2">
      <c r="A97" t="s">
        <v>3042</v>
      </c>
      <c r="B97" t="s">
        <v>3043</v>
      </c>
      <c r="C97" s="81" t="s">
        <v>1729</v>
      </c>
      <c r="D97" s="87" t="s">
        <v>3057</v>
      </c>
      <c r="E97" s="6">
        <v>1</v>
      </c>
      <c r="F97" s="82" t="s">
        <v>1257</v>
      </c>
      <c r="G97" s="83">
        <v>188</v>
      </c>
      <c r="H97" s="67" t="s">
        <v>1734</v>
      </c>
      <c r="I97" s="67" t="s">
        <v>1735</v>
      </c>
      <c r="J97" s="84">
        <v>811000</v>
      </c>
      <c r="K97" s="67" t="s">
        <v>2564</v>
      </c>
      <c r="L97" s="13" t="s">
        <v>3049</v>
      </c>
    </row>
    <row r="98" spans="1:12" ht="18" customHeight="1" x14ac:dyDescent="0.2">
      <c r="A98" t="s">
        <v>3042</v>
      </c>
      <c r="B98" t="s">
        <v>3043</v>
      </c>
      <c r="C98" s="81" t="s">
        <v>1729</v>
      </c>
      <c r="D98" s="87" t="s">
        <v>3058</v>
      </c>
      <c r="E98" s="6">
        <v>1</v>
      </c>
      <c r="F98" s="82" t="s">
        <v>1807</v>
      </c>
      <c r="G98" s="83">
        <v>40</v>
      </c>
      <c r="H98" s="67" t="s">
        <v>1734</v>
      </c>
      <c r="I98" s="67" t="s">
        <v>1735</v>
      </c>
      <c r="J98" s="84">
        <v>811000</v>
      </c>
      <c r="K98" s="67" t="s">
        <v>3046</v>
      </c>
      <c r="L98" s="13" t="s">
        <v>3047</v>
      </c>
    </row>
    <row r="99" spans="1:12" ht="18" customHeight="1" x14ac:dyDescent="0.2">
      <c r="A99" t="s">
        <v>3042</v>
      </c>
      <c r="B99" t="s">
        <v>3043</v>
      </c>
      <c r="C99" s="81" t="s">
        <v>1729</v>
      </c>
      <c r="D99" s="87" t="s">
        <v>3059</v>
      </c>
      <c r="E99" s="6">
        <v>1</v>
      </c>
      <c r="F99" s="82" t="s">
        <v>1805</v>
      </c>
      <c r="G99" s="83">
        <v>28</v>
      </c>
      <c r="H99" s="67" t="s">
        <v>3045</v>
      </c>
      <c r="I99" s="67" t="s">
        <v>3045</v>
      </c>
      <c r="J99" s="84" t="s">
        <v>3045</v>
      </c>
      <c r="K99" s="67" t="s">
        <v>3055</v>
      </c>
      <c r="L99" s="13" t="s">
        <v>3047</v>
      </c>
    </row>
    <row r="100" spans="1:12" ht="18" customHeight="1" x14ac:dyDescent="0.2">
      <c r="A100" t="s">
        <v>3042</v>
      </c>
      <c r="B100" t="s">
        <v>3043</v>
      </c>
      <c r="C100" s="81" t="s">
        <v>1729</v>
      </c>
      <c r="D100" s="87" t="s">
        <v>3233</v>
      </c>
      <c r="E100" s="6">
        <v>1</v>
      </c>
      <c r="F100" s="82" t="s">
        <v>1257</v>
      </c>
      <c r="G100" s="83">
        <v>173</v>
      </c>
      <c r="H100" s="67" t="s">
        <v>1734</v>
      </c>
      <c r="I100" s="67" t="s">
        <v>1735</v>
      </c>
      <c r="J100" s="84">
        <v>811000</v>
      </c>
      <c r="K100" s="67" t="s">
        <v>2564</v>
      </c>
      <c r="L100" s="13" t="s">
        <v>3049</v>
      </c>
    </row>
    <row r="101" spans="1:12" ht="18" customHeight="1" x14ac:dyDescent="0.2">
      <c r="A101" t="s">
        <v>3042</v>
      </c>
      <c r="B101" t="s">
        <v>3043</v>
      </c>
      <c r="C101" s="81" t="s">
        <v>1729</v>
      </c>
      <c r="D101" s="87">
        <v>119</v>
      </c>
      <c r="E101" s="6">
        <v>1</v>
      </c>
      <c r="F101" s="82" t="s">
        <v>1257</v>
      </c>
      <c r="G101" s="83">
        <v>178</v>
      </c>
      <c r="H101" s="67" t="s">
        <v>1734</v>
      </c>
      <c r="I101" s="67" t="s">
        <v>1735</v>
      </c>
      <c r="J101" s="88">
        <v>811000</v>
      </c>
      <c r="K101" s="67" t="s">
        <v>2564</v>
      </c>
      <c r="L101" s="13" t="s">
        <v>3049</v>
      </c>
    </row>
    <row r="102" spans="1:12" ht="18" customHeight="1" x14ac:dyDescent="0.2">
      <c r="A102" t="s">
        <v>3042</v>
      </c>
      <c r="B102" t="s">
        <v>3043</v>
      </c>
      <c r="C102" s="81" t="s">
        <v>1729</v>
      </c>
      <c r="D102" s="87" t="s">
        <v>643</v>
      </c>
      <c r="E102" s="6">
        <v>1</v>
      </c>
      <c r="F102" s="82" t="s">
        <v>1257</v>
      </c>
      <c r="G102" s="83">
        <v>92</v>
      </c>
      <c r="H102" s="67" t="s">
        <v>1734</v>
      </c>
      <c r="I102" s="67" t="s">
        <v>1735</v>
      </c>
      <c r="J102" s="88">
        <v>811000</v>
      </c>
      <c r="K102" s="67" t="s">
        <v>2564</v>
      </c>
      <c r="L102" s="13" t="s">
        <v>3049</v>
      </c>
    </row>
    <row r="103" spans="1:12" ht="18" customHeight="1" x14ac:dyDescent="0.2">
      <c r="A103" t="s">
        <v>3042</v>
      </c>
      <c r="B103" t="s">
        <v>3043</v>
      </c>
      <c r="C103" s="81" t="s">
        <v>1729</v>
      </c>
      <c r="D103" s="87">
        <v>120</v>
      </c>
      <c r="E103" s="6">
        <v>1</v>
      </c>
      <c r="F103" s="82" t="s">
        <v>1814</v>
      </c>
      <c r="G103" s="83">
        <v>612</v>
      </c>
      <c r="H103" s="67" t="s">
        <v>1734</v>
      </c>
      <c r="I103" s="67" t="s">
        <v>1735</v>
      </c>
      <c r="J103" s="88">
        <v>811000</v>
      </c>
      <c r="K103" s="67" t="s">
        <v>2575</v>
      </c>
      <c r="L103" s="13" t="s">
        <v>3049</v>
      </c>
    </row>
    <row r="104" spans="1:12" ht="18" customHeight="1" x14ac:dyDescent="0.2">
      <c r="A104" t="s">
        <v>3042</v>
      </c>
      <c r="B104" t="s">
        <v>3043</v>
      </c>
      <c r="C104" s="81" t="s">
        <v>1729</v>
      </c>
      <c r="D104" s="87">
        <v>121</v>
      </c>
      <c r="E104" s="6">
        <v>1</v>
      </c>
      <c r="F104" s="82" t="s">
        <v>1257</v>
      </c>
      <c r="G104" s="83">
        <v>180</v>
      </c>
      <c r="H104" s="67" t="s">
        <v>1734</v>
      </c>
      <c r="I104" s="67" t="s">
        <v>1735</v>
      </c>
      <c r="J104" s="88">
        <v>811000</v>
      </c>
      <c r="K104" s="67" t="s">
        <v>2564</v>
      </c>
      <c r="L104" s="13" t="s">
        <v>3049</v>
      </c>
    </row>
    <row r="105" spans="1:12" ht="18" customHeight="1" x14ac:dyDescent="0.2">
      <c r="A105" t="s">
        <v>3042</v>
      </c>
      <c r="B105" t="s">
        <v>3043</v>
      </c>
      <c r="C105" s="81" t="s">
        <v>1729</v>
      </c>
      <c r="D105" s="89">
        <v>122</v>
      </c>
      <c r="E105" s="6">
        <v>1</v>
      </c>
      <c r="F105" s="82" t="s">
        <v>1257</v>
      </c>
      <c r="G105" s="83">
        <v>181</v>
      </c>
      <c r="H105" s="67" t="s">
        <v>1734</v>
      </c>
      <c r="I105" s="67" t="s">
        <v>1735</v>
      </c>
      <c r="J105" s="88">
        <v>811000</v>
      </c>
      <c r="K105" s="67" t="s">
        <v>2564</v>
      </c>
      <c r="L105" s="13" t="s">
        <v>3049</v>
      </c>
    </row>
    <row r="106" spans="1:12" ht="18" customHeight="1" x14ac:dyDescent="0.2">
      <c r="A106" t="s">
        <v>3042</v>
      </c>
      <c r="B106" t="s">
        <v>3043</v>
      </c>
      <c r="C106" s="81" t="s">
        <v>1729</v>
      </c>
      <c r="D106" s="89">
        <v>123</v>
      </c>
      <c r="E106" s="6">
        <v>1</v>
      </c>
      <c r="F106" s="82" t="s">
        <v>1815</v>
      </c>
      <c r="G106" s="83">
        <v>157</v>
      </c>
      <c r="H106" s="67" t="s">
        <v>1734</v>
      </c>
      <c r="I106" s="67" t="s">
        <v>1735</v>
      </c>
      <c r="J106" s="88">
        <v>811000</v>
      </c>
      <c r="K106" s="67" t="s">
        <v>2564</v>
      </c>
      <c r="L106" s="13" t="s">
        <v>3049</v>
      </c>
    </row>
    <row r="107" spans="1:12" ht="18" customHeight="1" x14ac:dyDescent="0.2">
      <c r="A107" t="s">
        <v>3042</v>
      </c>
      <c r="B107" t="s">
        <v>3043</v>
      </c>
      <c r="C107" s="81" t="s">
        <v>1729</v>
      </c>
      <c r="D107" s="87" t="s">
        <v>2307</v>
      </c>
      <c r="E107" s="6">
        <v>1</v>
      </c>
      <c r="F107" s="82" t="s">
        <v>1257</v>
      </c>
      <c r="G107" s="83">
        <v>200</v>
      </c>
      <c r="H107" s="67" t="s">
        <v>1734</v>
      </c>
      <c r="I107" s="67" t="s">
        <v>1735</v>
      </c>
      <c r="J107" s="88">
        <v>811000</v>
      </c>
      <c r="K107" s="67" t="s">
        <v>2564</v>
      </c>
      <c r="L107" s="13" t="s">
        <v>3049</v>
      </c>
    </row>
    <row r="108" spans="1:12" ht="18" customHeight="1" x14ac:dyDescent="0.2">
      <c r="A108" t="s">
        <v>3042</v>
      </c>
      <c r="B108" t="s">
        <v>3043</v>
      </c>
      <c r="C108" s="81" t="s">
        <v>1729</v>
      </c>
      <c r="D108" s="89">
        <v>124</v>
      </c>
      <c r="E108" s="6">
        <v>1</v>
      </c>
      <c r="F108" s="82" t="s">
        <v>1257</v>
      </c>
      <c r="G108" s="83">
        <v>183</v>
      </c>
      <c r="H108" s="67" t="s">
        <v>1734</v>
      </c>
      <c r="I108" s="67" t="s">
        <v>1735</v>
      </c>
      <c r="J108" s="88">
        <v>811000</v>
      </c>
      <c r="K108" s="67" t="s">
        <v>2564</v>
      </c>
      <c r="L108" s="13" t="s">
        <v>3049</v>
      </c>
    </row>
    <row r="109" spans="1:12" ht="18" customHeight="1" x14ac:dyDescent="0.2">
      <c r="A109" t="s">
        <v>3042</v>
      </c>
      <c r="B109" t="s">
        <v>3043</v>
      </c>
      <c r="C109" s="81" t="s">
        <v>1729</v>
      </c>
      <c r="D109" s="87" t="s">
        <v>2312</v>
      </c>
      <c r="E109" s="6">
        <v>1</v>
      </c>
      <c r="F109" s="82" t="s">
        <v>1257</v>
      </c>
      <c r="G109" s="83">
        <v>102</v>
      </c>
      <c r="H109" s="67" t="s">
        <v>1734</v>
      </c>
      <c r="I109" s="67" t="s">
        <v>1735</v>
      </c>
      <c r="J109" s="88">
        <v>811000</v>
      </c>
      <c r="K109" s="67" t="s">
        <v>2564</v>
      </c>
      <c r="L109" s="13" t="s">
        <v>3049</v>
      </c>
    </row>
    <row r="110" spans="1:12" ht="18" customHeight="1" x14ac:dyDescent="0.2">
      <c r="A110" t="s">
        <v>3042</v>
      </c>
      <c r="B110" t="s">
        <v>3043</v>
      </c>
      <c r="C110" s="81" t="s">
        <v>1729</v>
      </c>
      <c r="D110" s="89">
        <v>128</v>
      </c>
      <c r="E110" s="6">
        <v>1</v>
      </c>
      <c r="F110" s="82" t="s">
        <v>1816</v>
      </c>
      <c r="G110" s="83">
        <v>492</v>
      </c>
      <c r="H110" s="67" t="s">
        <v>1734</v>
      </c>
      <c r="I110" s="67" t="s">
        <v>1735</v>
      </c>
      <c r="J110" s="88">
        <v>811000</v>
      </c>
      <c r="K110" s="67" t="s">
        <v>2911</v>
      </c>
      <c r="L110" s="13" t="s">
        <v>3049</v>
      </c>
    </row>
    <row r="111" spans="1:12" ht="18" customHeight="1" x14ac:dyDescent="0.2">
      <c r="A111" t="s">
        <v>3042</v>
      </c>
      <c r="B111" t="s">
        <v>3043</v>
      </c>
      <c r="C111" s="81" t="s">
        <v>1729</v>
      </c>
      <c r="D111" s="87">
        <v>126</v>
      </c>
      <c r="E111" s="6">
        <v>1</v>
      </c>
      <c r="F111" s="82" t="s">
        <v>1808</v>
      </c>
      <c r="G111" s="83">
        <v>27</v>
      </c>
      <c r="H111" s="67" t="s">
        <v>1734</v>
      </c>
      <c r="I111" s="67" t="s">
        <v>1735</v>
      </c>
      <c r="J111" s="88">
        <v>811000</v>
      </c>
      <c r="K111" s="67" t="s">
        <v>2575</v>
      </c>
      <c r="L111" s="13" t="s">
        <v>3049</v>
      </c>
    </row>
    <row r="112" spans="1:12" ht="18" customHeight="1" x14ac:dyDescent="0.2">
      <c r="A112" t="s">
        <v>3042</v>
      </c>
      <c r="B112" t="s">
        <v>3043</v>
      </c>
      <c r="C112" s="81" t="s">
        <v>1729</v>
      </c>
      <c r="D112" s="89">
        <v>127</v>
      </c>
      <c r="E112" s="6">
        <v>1</v>
      </c>
      <c r="F112" s="82" t="s">
        <v>1817</v>
      </c>
      <c r="G112" s="83">
        <v>124</v>
      </c>
      <c r="H112" s="67" t="s">
        <v>1734</v>
      </c>
      <c r="I112" s="67" t="s">
        <v>1735</v>
      </c>
      <c r="J112" s="88">
        <v>811000</v>
      </c>
      <c r="K112" s="67" t="s">
        <v>2575</v>
      </c>
      <c r="L112" s="13" t="s">
        <v>3049</v>
      </c>
    </row>
    <row r="113" spans="1:12" ht="18" customHeight="1" x14ac:dyDescent="0.2">
      <c r="A113" t="s">
        <v>3042</v>
      </c>
      <c r="B113" t="s">
        <v>3043</v>
      </c>
      <c r="C113" s="81" t="s">
        <v>1729</v>
      </c>
      <c r="D113" s="89">
        <v>125</v>
      </c>
      <c r="E113" s="6">
        <v>1</v>
      </c>
      <c r="F113" s="82" t="s">
        <v>1257</v>
      </c>
      <c r="G113" s="83">
        <v>136</v>
      </c>
      <c r="H113" s="67" t="s">
        <v>1734</v>
      </c>
      <c r="I113" s="67" t="s">
        <v>1735</v>
      </c>
      <c r="J113" s="88">
        <v>811000</v>
      </c>
      <c r="K113" s="67" t="s">
        <v>2564</v>
      </c>
      <c r="L113" s="13" t="s">
        <v>3049</v>
      </c>
    </row>
    <row r="114" spans="1:12" ht="18" customHeight="1" x14ac:dyDescent="0.2">
      <c r="A114" t="s">
        <v>3042</v>
      </c>
      <c r="B114" t="s">
        <v>3043</v>
      </c>
      <c r="C114" s="81" t="s">
        <v>1729</v>
      </c>
      <c r="D114" s="87" t="s">
        <v>2315</v>
      </c>
      <c r="E114" s="6">
        <v>1</v>
      </c>
      <c r="F114" s="82" t="s">
        <v>1257</v>
      </c>
      <c r="G114" s="83">
        <v>246</v>
      </c>
      <c r="H114" s="67" t="s">
        <v>1734</v>
      </c>
      <c r="I114" s="67" t="s">
        <v>1735</v>
      </c>
      <c r="J114" s="88">
        <v>811000</v>
      </c>
      <c r="K114" s="67" t="s">
        <v>2564</v>
      </c>
      <c r="L114" s="13" t="s">
        <v>3049</v>
      </c>
    </row>
    <row r="115" spans="1:12" ht="18" customHeight="1" x14ac:dyDescent="0.2">
      <c r="A115" t="s">
        <v>3042</v>
      </c>
      <c r="B115" t="s">
        <v>3043</v>
      </c>
      <c r="C115" s="81" t="s">
        <v>1729</v>
      </c>
      <c r="D115" s="87" t="s">
        <v>2317</v>
      </c>
      <c r="E115" s="6">
        <v>1</v>
      </c>
      <c r="F115" s="82" t="s">
        <v>1808</v>
      </c>
      <c r="G115" s="83">
        <v>27</v>
      </c>
      <c r="H115" s="67" t="s">
        <v>1734</v>
      </c>
      <c r="I115" s="67" t="s">
        <v>1735</v>
      </c>
      <c r="J115" s="88">
        <v>811000</v>
      </c>
      <c r="K115" s="67" t="s">
        <v>2575</v>
      </c>
      <c r="L115" s="13" t="s">
        <v>3049</v>
      </c>
    </row>
    <row r="116" spans="1:12" ht="18" customHeight="1" x14ac:dyDescent="0.2">
      <c r="A116" t="s">
        <v>3042</v>
      </c>
      <c r="B116" t="s">
        <v>3043</v>
      </c>
      <c r="C116" s="81" t="s">
        <v>1729</v>
      </c>
      <c r="D116" s="89">
        <v>129</v>
      </c>
      <c r="E116" s="6">
        <v>1</v>
      </c>
      <c r="F116" s="82" t="s">
        <v>1812</v>
      </c>
      <c r="G116" s="83">
        <v>123</v>
      </c>
      <c r="H116" s="67" t="s">
        <v>1734</v>
      </c>
      <c r="I116" s="67" t="s">
        <v>3045</v>
      </c>
      <c r="J116" s="84">
        <v>701000</v>
      </c>
      <c r="K116" s="67" t="s">
        <v>2575</v>
      </c>
      <c r="L116" s="13" t="s">
        <v>3049</v>
      </c>
    </row>
    <row r="117" spans="1:12" ht="18" customHeight="1" x14ac:dyDescent="0.2">
      <c r="A117" t="s">
        <v>3042</v>
      </c>
      <c r="B117" t="s">
        <v>3043</v>
      </c>
      <c r="C117" s="81" t="s">
        <v>1729</v>
      </c>
      <c r="D117" s="89">
        <v>130</v>
      </c>
      <c r="E117" s="6">
        <v>1</v>
      </c>
      <c r="F117" s="82" t="s">
        <v>1807</v>
      </c>
      <c r="G117" s="83">
        <v>176</v>
      </c>
      <c r="H117" s="67" t="s">
        <v>1734</v>
      </c>
      <c r="I117" s="67" t="s">
        <v>3045</v>
      </c>
      <c r="J117" s="84">
        <v>701000</v>
      </c>
      <c r="K117" s="67" t="s">
        <v>3046</v>
      </c>
      <c r="L117" s="13" t="s">
        <v>3047</v>
      </c>
    </row>
    <row r="118" spans="1:12" ht="18" customHeight="1" x14ac:dyDescent="0.2">
      <c r="A118" t="s">
        <v>3042</v>
      </c>
      <c r="B118" t="s">
        <v>3043</v>
      </c>
      <c r="C118" s="81" t="s">
        <v>1729</v>
      </c>
      <c r="D118" s="89">
        <v>131</v>
      </c>
      <c r="E118" s="6">
        <v>1</v>
      </c>
      <c r="F118" s="82" t="s">
        <v>1260</v>
      </c>
      <c r="G118" s="83">
        <v>110</v>
      </c>
      <c r="H118" s="67" t="s">
        <v>3045</v>
      </c>
      <c r="I118" s="67" t="s">
        <v>3045</v>
      </c>
      <c r="J118" s="84" t="s">
        <v>3045</v>
      </c>
      <c r="K118" s="67" t="s">
        <v>3055</v>
      </c>
      <c r="L118" s="13" t="s">
        <v>3047</v>
      </c>
    </row>
    <row r="119" spans="1:12" ht="18" customHeight="1" x14ac:dyDescent="0.2">
      <c r="A119" t="s">
        <v>3042</v>
      </c>
      <c r="B119" t="s">
        <v>3043</v>
      </c>
      <c r="C119" s="81" t="s">
        <v>1729</v>
      </c>
      <c r="D119" s="89">
        <v>132</v>
      </c>
      <c r="E119" s="6">
        <v>1</v>
      </c>
      <c r="F119" s="82" t="s">
        <v>1261</v>
      </c>
      <c r="G119" s="83">
        <v>121</v>
      </c>
      <c r="H119" s="67" t="s">
        <v>3045</v>
      </c>
      <c r="I119" s="67" t="s">
        <v>3045</v>
      </c>
      <c r="J119" s="84" t="s">
        <v>3045</v>
      </c>
      <c r="K119" s="67" t="s">
        <v>3055</v>
      </c>
      <c r="L119" s="13" t="s">
        <v>3047</v>
      </c>
    </row>
    <row r="120" spans="1:12" ht="18" customHeight="1" x14ac:dyDescent="0.2">
      <c r="A120" t="s">
        <v>3042</v>
      </c>
      <c r="B120" t="s">
        <v>3043</v>
      </c>
      <c r="C120" s="81" t="s">
        <v>1729</v>
      </c>
      <c r="D120" s="89">
        <v>133</v>
      </c>
      <c r="E120" s="6">
        <v>1</v>
      </c>
      <c r="F120" s="82" t="s">
        <v>1807</v>
      </c>
      <c r="G120" s="83">
        <v>313</v>
      </c>
      <c r="H120" s="67" t="s">
        <v>1734</v>
      </c>
      <c r="I120" s="67" t="s">
        <v>3045</v>
      </c>
      <c r="J120" s="84">
        <v>701000</v>
      </c>
      <c r="K120" s="67" t="s">
        <v>3046</v>
      </c>
      <c r="L120" s="13" t="s">
        <v>3047</v>
      </c>
    </row>
    <row r="121" spans="1:12" ht="18" customHeight="1" x14ac:dyDescent="0.2">
      <c r="A121" t="s">
        <v>3042</v>
      </c>
      <c r="B121" t="s">
        <v>3043</v>
      </c>
      <c r="C121" s="81" t="s">
        <v>1729</v>
      </c>
      <c r="D121" s="89">
        <v>134</v>
      </c>
      <c r="E121" s="6">
        <v>1</v>
      </c>
      <c r="F121" s="82" t="s">
        <v>1818</v>
      </c>
      <c r="G121" s="83">
        <v>226</v>
      </c>
      <c r="H121" s="67" t="s">
        <v>1734</v>
      </c>
      <c r="I121" s="67" t="s">
        <v>3045</v>
      </c>
      <c r="J121" s="86">
        <v>701000</v>
      </c>
      <c r="K121" s="67" t="s">
        <v>2564</v>
      </c>
      <c r="L121" s="13" t="s">
        <v>3049</v>
      </c>
    </row>
    <row r="122" spans="1:12" ht="18" customHeight="1" x14ac:dyDescent="0.2">
      <c r="A122" t="s">
        <v>3042</v>
      </c>
      <c r="B122" t="s">
        <v>3043</v>
      </c>
      <c r="C122" s="81" t="s">
        <v>1729</v>
      </c>
      <c r="D122" s="87" t="s">
        <v>2350</v>
      </c>
      <c r="E122" s="6">
        <v>1</v>
      </c>
      <c r="F122" s="82" t="s">
        <v>1257</v>
      </c>
      <c r="G122" s="83">
        <v>160</v>
      </c>
      <c r="H122" s="67" t="s">
        <v>1734</v>
      </c>
      <c r="I122" s="67" t="s">
        <v>3045</v>
      </c>
      <c r="J122" s="86">
        <v>701000</v>
      </c>
      <c r="K122" s="67" t="s">
        <v>2564</v>
      </c>
      <c r="L122" s="13" t="s">
        <v>3049</v>
      </c>
    </row>
    <row r="123" spans="1:12" ht="18" customHeight="1" x14ac:dyDescent="0.2">
      <c r="A123" t="s">
        <v>3042</v>
      </c>
      <c r="B123" t="s">
        <v>3043</v>
      </c>
      <c r="C123" s="81" t="s">
        <v>1729</v>
      </c>
      <c r="D123" s="87" t="s">
        <v>2351</v>
      </c>
      <c r="E123" s="6">
        <v>1</v>
      </c>
      <c r="F123" s="82" t="s">
        <v>1257</v>
      </c>
      <c r="G123" s="83">
        <v>172</v>
      </c>
      <c r="H123" s="67" t="s">
        <v>1734</v>
      </c>
      <c r="I123" s="67" t="s">
        <v>3045</v>
      </c>
      <c r="J123" s="86">
        <v>701000</v>
      </c>
      <c r="K123" s="67" t="s">
        <v>2564</v>
      </c>
      <c r="L123" s="13" t="s">
        <v>3049</v>
      </c>
    </row>
    <row r="124" spans="1:12" ht="18" customHeight="1" x14ac:dyDescent="0.2">
      <c r="A124" t="s">
        <v>3042</v>
      </c>
      <c r="B124" t="s">
        <v>3043</v>
      </c>
      <c r="C124" s="81" t="s">
        <v>1729</v>
      </c>
      <c r="D124" s="89">
        <v>135</v>
      </c>
      <c r="E124" s="6">
        <v>1</v>
      </c>
      <c r="F124" s="82" t="s">
        <v>1257</v>
      </c>
      <c r="G124" s="83">
        <v>413</v>
      </c>
      <c r="H124" s="67" t="s">
        <v>1734</v>
      </c>
      <c r="I124" s="67" t="s">
        <v>3045</v>
      </c>
      <c r="J124" s="86">
        <v>701000</v>
      </c>
      <c r="K124" s="67" t="s">
        <v>2564</v>
      </c>
      <c r="L124" s="13" t="s">
        <v>3049</v>
      </c>
    </row>
    <row r="125" spans="1:12" ht="18" customHeight="1" x14ac:dyDescent="0.2">
      <c r="A125" t="s">
        <v>3042</v>
      </c>
      <c r="B125" t="s">
        <v>3043</v>
      </c>
      <c r="C125" s="81" t="s">
        <v>1729</v>
      </c>
      <c r="D125" s="87" t="s">
        <v>2356</v>
      </c>
      <c r="E125" s="6">
        <v>1</v>
      </c>
      <c r="F125" s="82" t="s">
        <v>1805</v>
      </c>
      <c r="G125" s="83">
        <v>43</v>
      </c>
      <c r="H125" s="67" t="s">
        <v>1734</v>
      </c>
      <c r="I125" s="67" t="s">
        <v>3045</v>
      </c>
      <c r="J125" s="86" t="s">
        <v>1819</v>
      </c>
      <c r="K125" s="67" t="s">
        <v>3055</v>
      </c>
      <c r="L125" s="13" t="s">
        <v>3047</v>
      </c>
    </row>
    <row r="126" spans="1:12" ht="18" customHeight="1" x14ac:dyDescent="0.2">
      <c r="A126" t="s">
        <v>3042</v>
      </c>
      <c r="B126" t="s">
        <v>3043</v>
      </c>
      <c r="C126" s="81" t="s">
        <v>1729</v>
      </c>
      <c r="D126" s="87">
        <v>136</v>
      </c>
      <c r="E126" s="6">
        <v>1</v>
      </c>
      <c r="F126" s="82" t="s">
        <v>1257</v>
      </c>
      <c r="G126" s="83">
        <v>140</v>
      </c>
      <c r="H126" s="67" t="s">
        <v>1734</v>
      </c>
      <c r="I126" s="67" t="s">
        <v>3045</v>
      </c>
      <c r="J126" s="86">
        <v>701000</v>
      </c>
      <c r="K126" s="67" t="s">
        <v>2564</v>
      </c>
      <c r="L126" s="13" t="s">
        <v>3049</v>
      </c>
    </row>
    <row r="127" spans="1:12" ht="18" customHeight="1" x14ac:dyDescent="0.2">
      <c r="A127" t="s">
        <v>3042</v>
      </c>
      <c r="B127" t="s">
        <v>3043</v>
      </c>
      <c r="C127" s="81" t="s">
        <v>1729</v>
      </c>
      <c r="D127" s="87">
        <v>137</v>
      </c>
      <c r="E127" s="6">
        <v>1</v>
      </c>
      <c r="F127" s="82" t="s">
        <v>1257</v>
      </c>
      <c r="G127" s="83">
        <v>140</v>
      </c>
      <c r="H127" s="67" t="s">
        <v>1734</v>
      </c>
      <c r="I127" s="67" t="s">
        <v>3045</v>
      </c>
      <c r="J127" s="86">
        <v>701000</v>
      </c>
      <c r="K127" s="67" t="s">
        <v>2564</v>
      </c>
      <c r="L127" s="13" t="s">
        <v>3049</v>
      </c>
    </row>
    <row r="128" spans="1:12" ht="18" customHeight="1" x14ac:dyDescent="0.2">
      <c r="A128" t="s">
        <v>3042</v>
      </c>
      <c r="B128" t="s">
        <v>3043</v>
      </c>
      <c r="C128" s="81" t="s">
        <v>1729</v>
      </c>
      <c r="D128" s="87">
        <v>138</v>
      </c>
      <c r="E128" s="6">
        <v>1</v>
      </c>
      <c r="F128" s="82" t="s">
        <v>1257</v>
      </c>
      <c r="G128" s="83">
        <v>296</v>
      </c>
      <c r="H128" s="67" t="s">
        <v>1734</v>
      </c>
      <c r="I128" s="67" t="s">
        <v>3045</v>
      </c>
      <c r="J128" s="86">
        <v>701000</v>
      </c>
      <c r="K128" s="67" t="s">
        <v>2564</v>
      </c>
      <c r="L128" s="13" t="s">
        <v>3049</v>
      </c>
    </row>
    <row r="129" spans="1:12" ht="18" customHeight="1" x14ac:dyDescent="0.2">
      <c r="A129" t="s">
        <v>3042</v>
      </c>
      <c r="B129" t="s">
        <v>3043</v>
      </c>
      <c r="C129" s="81" t="s">
        <v>1729</v>
      </c>
      <c r="D129" s="87">
        <v>139</v>
      </c>
      <c r="E129" s="6">
        <v>1</v>
      </c>
      <c r="F129" s="82" t="s">
        <v>1816</v>
      </c>
      <c r="G129" s="83">
        <v>258</v>
      </c>
      <c r="H129" s="67" t="s">
        <v>1734</v>
      </c>
      <c r="I129" s="67" t="s">
        <v>3045</v>
      </c>
      <c r="J129" s="85">
        <v>701000</v>
      </c>
      <c r="K129" s="67" t="s">
        <v>2911</v>
      </c>
      <c r="L129" s="13" t="s">
        <v>3049</v>
      </c>
    </row>
    <row r="130" spans="1:12" ht="18" customHeight="1" x14ac:dyDescent="0.2">
      <c r="A130" t="s">
        <v>3042</v>
      </c>
      <c r="B130" t="s">
        <v>3043</v>
      </c>
      <c r="C130" s="81" t="s">
        <v>1729</v>
      </c>
      <c r="D130" s="87">
        <v>140</v>
      </c>
      <c r="E130" s="6">
        <v>1</v>
      </c>
      <c r="F130" s="82" t="s">
        <v>1807</v>
      </c>
      <c r="G130" s="83">
        <v>56</v>
      </c>
      <c r="H130" s="67" t="s">
        <v>1734</v>
      </c>
      <c r="I130" s="67" t="s">
        <v>3045</v>
      </c>
      <c r="J130" s="84">
        <v>701000</v>
      </c>
      <c r="K130" s="67" t="s">
        <v>3046</v>
      </c>
      <c r="L130" s="13" t="s">
        <v>3047</v>
      </c>
    </row>
    <row r="131" spans="1:12" ht="18" customHeight="1" x14ac:dyDescent="0.2">
      <c r="A131" t="s">
        <v>3042</v>
      </c>
      <c r="B131" t="s">
        <v>3043</v>
      </c>
      <c r="C131" s="81" t="s">
        <v>1729</v>
      </c>
      <c r="D131" s="87" t="s">
        <v>4720</v>
      </c>
      <c r="E131" s="6">
        <v>1</v>
      </c>
      <c r="F131" s="90" t="s">
        <v>1782</v>
      </c>
      <c r="G131" s="73">
        <v>33</v>
      </c>
      <c r="H131" s="67" t="s">
        <v>3050</v>
      </c>
      <c r="I131" s="67" t="s">
        <v>3045</v>
      </c>
      <c r="J131" s="84" t="s">
        <v>712</v>
      </c>
      <c r="K131" s="67" t="s">
        <v>3048</v>
      </c>
      <c r="L131" s="13" t="s">
        <v>3047</v>
      </c>
    </row>
    <row r="132" spans="1:12" ht="18" customHeight="1" x14ac:dyDescent="0.2">
      <c r="A132" t="s">
        <v>3042</v>
      </c>
      <c r="B132" t="s">
        <v>3043</v>
      </c>
      <c r="C132" s="81" t="s">
        <v>1729</v>
      </c>
      <c r="D132" s="89">
        <v>141</v>
      </c>
      <c r="E132" s="6">
        <v>1</v>
      </c>
      <c r="F132" s="91" t="s">
        <v>1256</v>
      </c>
      <c r="G132" s="83">
        <v>84</v>
      </c>
      <c r="H132" s="67" t="s">
        <v>1734</v>
      </c>
      <c r="I132" s="67" t="s">
        <v>3045</v>
      </c>
      <c r="J132" s="86" t="s">
        <v>1819</v>
      </c>
      <c r="K132" s="67" t="s">
        <v>2575</v>
      </c>
      <c r="L132" s="13" t="s">
        <v>3049</v>
      </c>
    </row>
    <row r="133" spans="1:12" ht="18" customHeight="1" x14ac:dyDescent="0.2">
      <c r="A133" t="s">
        <v>3042</v>
      </c>
      <c r="B133" t="s">
        <v>3043</v>
      </c>
      <c r="C133" s="81" t="s">
        <v>1729</v>
      </c>
      <c r="D133" s="89">
        <v>142</v>
      </c>
      <c r="E133" s="6">
        <v>1</v>
      </c>
      <c r="F133" s="91" t="s">
        <v>1808</v>
      </c>
      <c r="G133" s="83">
        <v>26</v>
      </c>
      <c r="H133" s="67" t="s">
        <v>1734</v>
      </c>
      <c r="I133" s="67" t="s">
        <v>1735</v>
      </c>
      <c r="J133" s="84">
        <v>811000</v>
      </c>
      <c r="K133" s="67" t="s">
        <v>2575</v>
      </c>
      <c r="L133" s="13" t="s">
        <v>3049</v>
      </c>
    </row>
    <row r="134" spans="1:12" ht="18" customHeight="1" x14ac:dyDescent="0.2">
      <c r="A134" t="s">
        <v>3042</v>
      </c>
      <c r="B134" t="s">
        <v>3043</v>
      </c>
      <c r="C134" s="81" t="s">
        <v>1729</v>
      </c>
      <c r="D134" s="89">
        <v>149</v>
      </c>
      <c r="E134" s="6">
        <v>1</v>
      </c>
      <c r="F134" s="91" t="s">
        <v>1258</v>
      </c>
      <c r="G134" s="83">
        <v>1169</v>
      </c>
      <c r="H134" s="67" t="s">
        <v>3045</v>
      </c>
      <c r="I134" s="67" t="s">
        <v>3045</v>
      </c>
      <c r="J134" s="84" t="s">
        <v>3045</v>
      </c>
      <c r="K134" s="67" t="s">
        <v>3046</v>
      </c>
      <c r="L134" s="13" t="s">
        <v>3047</v>
      </c>
    </row>
    <row r="135" spans="1:12" ht="18" customHeight="1" x14ac:dyDescent="0.2">
      <c r="A135" t="s">
        <v>3042</v>
      </c>
      <c r="B135" t="s">
        <v>3043</v>
      </c>
      <c r="C135" s="81" t="s">
        <v>1729</v>
      </c>
      <c r="D135" s="89">
        <v>150</v>
      </c>
      <c r="E135" s="6">
        <v>1</v>
      </c>
      <c r="F135" s="91" t="s">
        <v>1802</v>
      </c>
      <c r="G135" s="83">
        <v>156</v>
      </c>
      <c r="H135" s="67" t="s">
        <v>3045</v>
      </c>
      <c r="I135" s="67" t="s">
        <v>3045</v>
      </c>
      <c r="J135" s="84" t="s">
        <v>3045</v>
      </c>
      <c r="K135" s="67" t="s">
        <v>3046</v>
      </c>
      <c r="L135" s="13" t="s">
        <v>3047</v>
      </c>
    </row>
    <row r="136" spans="1:12" ht="18" customHeight="1" x14ac:dyDescent="0.2">
      <c r="A136" t="s">
        <v>3042</v>
      </c>
      <c r="B136" t="s">
        <v>3043</v>
      </c>
      <c r="C136" s="81" t="s">
        <v>1729</v>
      </c>
      <c r="D136" s="89">
        <v>151</v>
      </c>
      <c r="E136" s="6">
        <v>1</v>
      </c>
      <c r="F136" s="91" t="s">
        <v>1818</v>
      </c>
      <c r="G136" s="83">
        <v>282</v>
      </c>
      <c r="H136" s="67" t="s">
        <v>1734</v>
      </c>
      <c r="I136" s="67" t="s">
        <v>1765</v>
      </c>
      <c r="J136" s="84">
        <v>711000</v>
      </c>
      <c r="K136" s="67" t="s">
        <v>2564</v>
      </c>
      <c r="L136" s="13" t="s">
        <v>3049</v>
      </c>
    </row>
    <row r="137" spans="1:12" ht="18" customHeight="1" x14ac:dyDescent="0.2">
      <c r="A137" t="s">
        <v>3042</v>
      </c>
      <c r="B137" t="s">
        <v>3043</v>
      </c>
      <c r="C137" s="81" t="s">
        <v>1729</v>
      </c>
      <c r="D137" s="87" t="s">
        <v>2387</v>
      </c>
      <c r="E137" s="6">
        <v>1</v>
      </c>
      <c r="F137" s="91" t="s">
        <v>1816</v>
      </c>
      <c r="G137" s="83">
        <v>185</v>
      </c>
      <c r="H137" s="67" t="s">
        <v>1734</v>
      </c>
      <c r="I137" s="67" t="s">
        <v>1765</v>
      </c>
      <c r="J137" s="84">
        <v>711000</v>
      </c>
      <c r="K137" s="67" t="s">
        <v>2911</v>
      </c>
      <c r="L137" s="13" t="s">
        <v>3049</v>
      </c>
    </row>
    <row r="138" spans="1:12" ht="18" customHeight="1" x14ac:dyDescent="0.2">
      <c r="A138" t="s">
        <v>3042</v>
      </c>
      <c r="B138" t="s">
        <v>3043</v>
      </c>
      <c r="C138" s="81" t="s">
        <v>1729</v>
      </c>
      <c r="D138" s="87" t="s">
        <v>3474</v>
      </c>
      <c r="E138" s="6">
        <v>1</v>
      </c>
      <c r="F138" s="91" t="s">
        <v>1257</v>
      </c>
      <c r="G138" s="83">
        <v>111</v>
      </c>
      <c r="H138" s="67" t="s">
        <v>1734</v>
      </c>
      <c r="I138" s="67" t="s">
        <v>1765</v>
      </c>
      <c r="J138" s="84">
        <v>711000</v>
      </c>
      <c r="K138" s="67" t="s">
        <v>2564</v>
      </c>
      <c r="L138" s="13" t="s">
        <v>3049</v>
      </c>
    </row>
    <row r="139" spans="1:12" ht="18" customHeight="1" x14ac:dyDescent="0.2">
      <c r="A139" t="s">
        <v>3042</v>
      </c>
      <c r="B139" t="s">
        <v>3043</v>
      </c>
      <c r="C139" s="81" t="s">
        <v>1729</v>
      </c>
      <c r="D139" s="87" t="s">
        <v>3476</v>
      </c>
      <c r="E139" s="6">
        <v>1</v>
      </c>
      <c r="F139" s="91" t="s">
        <v>1257</v>
      </c>
      <c r="G139" s="83">
        <v>123</v>
      </c>
      <c r="H139" s="67" t="s">
        <v>1734</v>
      </c>
      <c r="I139" s="67" t="s">
        <v>1765</v>
      </c>
      <c r="J139" s="84">
        <v>711000</v>
      </c>
      <c r="K139" s="67" t="s">
        <v>2564</v>
      </c>
      <c r="L139" s="13" t="s">
        <v>3049</v>
      </c>
    </row>
    <row r="140" spans="1:12" ht="18" customHeight="1" x14ac:dyDescent="0.2">
      <c r="A140" t="s">
        <v>3042</v>
      </c>
      <c r="B140" t="s">
        <v>3043</v>
      </c>
      <c r="C140" s="81" t="s">
        <v>1729</v>
      </c>
      <c r="D140" s="87" t="s">
        <v>1820</v>
      </c>
      <c r="E140" s="6">
        <v>1</v>
      </c>
      <c r="F140" s="91" t="s">
        <v>1257</v>
      </c>
      <c r="G140" s="83">
        <v>115</v>
      </c>
      <c r="H140" s="67" t="s">
        <v>1734</v>
      </c>
      <c r="I140" s="67" t="s">
        <v>1765</v>
      </c>
      <c r="J140" s="84">
        <v>711000</v>
      </c>
      <c r="K140" s="67" t="s">
        <v>2564</v>
      </c>
      <c r="L140" s="13" t="s">
        <v>3049</v>
      </c>
    </row>
    <row r="141" spans="1:12" ht="18" customHeight="1" x14ac:dyDescent="0.2">
      <c r="A141" t="s">
        <v>3042</v>
      </c>
      <c r="B141" t="s">
        <v>3043</v>
      </c>
      <c r="C141" s="81" t="s">
        <v>1729</v>
      </c>
      <c r="D141" s="87" t="s">
        <v>1821</v>
      </c>
      <c r="E141" s="6">
        <v>1</v>
      </c>
      <c r="F141" s="91" t="s">
        <v>1257</v>
      </c>
      <c r="G141" s="83">
        <v>115</v>
      </c>
      <c r="H141" s="67" t="s">
        <v>1734</v>
      </c>
      <c r="I141" s="67" t="s">
        <v>1765</v>
      </c>
      <c r="J141" s="84">
        <v>711000</v>
      </c>
      <c r="K141" s="67" t="s">
        <v>2564</v>
      </c>
      <c r="L141" s="13" t="s">
        <v>3049</v>
      </c>
    </row>
    <row r="142" spans="1:12" ht="18" customHeight="1" x14ac:dyDescent="0.2">
      <c r="A142" t="s">
        <v>3042</v>
      </c>
      <c r="B142" t="s">
        <v>3043</v>
      </c>
      <c r="C142" s="81" t="s">
        <v>1729</v>
      </c>
      <c r="D142" s="87" t="s">
        <v>1822</v>
      </c>
      <c r="E142" s="6">
        <v>1</v>
      </c>
      <c r="F142" s="91" t="s">
        <v>1257</v>
      </c>
      <c r="G142" s="83">
        <v>99</v>
      </c>
      <c r="H142" s="67" t="s">
        <v>1734</v>
      </c>
      <c r="I142" s="67" t="s">
        <v>1765</v>
      </c>
      <c r="J142" s="84">
        <v>711000</v>
      </c>
      <c r="K142" s="67" t="s">
        <v>2564</v>
      </c>
      <c r="L142" s="13" t="s">
        <v>3049</v>
      </c>
    </row>
    <row r="143" spans="1:12" ht="18" customHeight="1" x14ac:dyDescent="0.2">
      <c r="A143" t="s">
        <v>3042</v>
      </c>
      <c r="B143" t="s">
        <v>3043</v>
      </c>
      <c r="C143" s="81" t="s">
        <v>1729</v>
      </c>
      <c r="D143" s="87" t="s">
        <v>1823</v>
      </c>
      <c r="E143" s="6">
        <v>1</v>
      </c>
      <c r="F143" s="91" t="s">
        <v>1257</v>
      </c>
      <c r="G143" s="83">
        <v>189</v>
      </c>
      <c r="H143" s="67" t="s">
        <v>1734</v>
      </c>
      <c r="I143" s="67" t="s">
        <v>1765</v>
      </c>
      <c r="J143" s="84">
        <v>711000</v>
      </c>
      <c r="K143" s="67" t="s">
        <v>2564</v>
      </c>
      <c r="L143" s="13" t="s">
        <v>3049</v>
      </c>
    </row>
    <row r="144" spans="1:12" ht="18" customHeight="1" x14ac:dyDescent="0.2">
      <c r="A144" t="s">
        <v>3042</v>
      </c>
      <c r="B144" t="s">
        <v>3043</v>
      </c>
      <c r="C144" s="81" t="s">
        <v>1729</v>
      </c>
      <c r="D144" s="89">
        <v>152</v>
      </c>
      <c r="E144" s="6">
        <v>1</v>
      </c>
      <c r="F144" s="91" t="s">
        <v>1807</v>
      </c>
      <c r="G144" s="83">
        <v>749</v>
      </c>
      <c r="H144" s="67" t="s">
        <v>1734</v>
      </c>
      <c r="I144" s="67" t="s">
        <v>1765</v>
      </c>
      <c r="J144" s="84">
        <v>711000</v>
      </c>
      <c r="K144" s="67" t="s">
        <v>3046</v>
      </c>
      <c r="L144" s="13" t="s">
        <v>3047</v>
      </c>
    </row>
    <row r="145" spans="1:12" ht="18" customHeight="1" x14ac:dyDescent="0.2">
      <c r="A145" t="s">
        <v>3042</v>
      </c>
      <c r="B145" t="s">
        <v>3043</v>
      </c>
      <c r="C145" s="81" t="s">
        <v>1729</v>
      </c>
      <c r="D145" s="89">
        <v>153</v>
      </c>
      <c r="E145" s="6">
        <v>1</v>
      </c>
      <c r="F145" s="91" t="s">
        <v>1807</v>
      </c>
      <c r="G145" s="83">
        <v>994</v>
      </c>
      <c r="H145" s="67" t="s">
        <v>1734</v>
      </c>
      <c r="I145" s="67" t="s">
        <v>1765</v>
      </c>
      <c r="J145" s="84">
        <v>711000</v>
      </c>
      <c r="K145" s="67" t="s">
        <v>3046</v>
      </c>
      <c r="L145" s="13" t="s">
        <v>3047</v>
      </c>
    </row>
    <row r="146" spans="1:12" ht="18" customHeight="1" x14ac:dyDescent="0.2">
      <c r="A146" t="s">
        <v>3042</v>
      </c>
      <c r="B146" t="s">
        <v>3043</v>
      </c>
      <c r="C146" s="81" t="s">
        <v>1729</v>
      </c>
      <c r="D146" s="87">
        <v>154</v>
      </c>
      <c r="E146" s="6">
        <v>1</v>
      </c>
      <c r="F146" s="91" t="s">
        <v>1818</v>
      </c>
      <c r="G146" s="83">
        <v>222</v>
      </c>
      <c r="H146" s="67" t="s">
        <v>1734</v>
      </c>
      <c r="I146" s="67" t="s">
        <v>1765</v>
      </c>
      <c r="J146" s="84">
        <v>711000</v>
      </c>
      <c r="K146" s="67" t="s">
        <v>2564</v>
      </c>
      <c r="L146" s="13" t="s">
        <v>3049</v>
      </c>
    </row>
    <row r="147" spans="1:12" ht="18" customHeight="1" x14ac:dyDescent="0.2">
      <c r="A147" t="s">
        <v>3042</v>
      </c>
      <c r="B147" t="s">
        <v>3043</v>
      </c>
      <c r="C147" s="81" t="s">
        <v>1729</v>
      </c>
      <c r="D147" s="87" t="s">
        <v>3484</v>
      </c>
      <c r="E147" s="6">
        <v>1</v>
      </c>
      <c r="F147" s="91" t="s">
        <v>1257</v>
      </c>
      <c r="G147" s="83">
        <v>99</v>
      </c>
      <c r="H147" s="67" t="s">
        <v>1734</v>
      </c>
      <c r="I147" s="67" t="s">
        <v>1765</v>
      </c>
      <c r="J147" s="84">
        <v>711000</v>
      </c>
      <c r="K147" s="67" t="s">
        <v>2564</v>
      </c>
      <c r="L147" s="13" t="s">
        <v>3049</v>
      </c>
    </row>
    <row r="148" spans="1:12" ht="18" customHeight="1" x14ac:dyDescent="0.2">
      <c r="A148" t="s">
        <v>3042</v>
      </c>
      <c r="B148" t="s">
        <v>3043</v>
      </c>
      <c r="C148" s="81" t="s">
        <v>1729</v>
      </c>
      <c r="D148" s="87" t="s">
        <v>3485</v>
      </c>
      <c r="E148" s="6">
        <v>1</v>
      </c>
      <c r="F148" s="91" t="s">
        <v>1824</v>
      </c>
      <c r="G148" s="83">
        <v>292</v>
      </c>
      <c r="H148" s="67" t="s">
        <v>1734</v>
      </c>
      <c r="I148" s="67" t="s">
        <v>1765</v>
      </c>
      <c r="J148" s="84">
        <v>711000</v>
      </c>
      <c r="K148" s="67" t="s">
        <v>2575</v>
      </c>
      <c r="L148" s="13" t="s">
        <v>3049</v>
      </c>
    </row>
    <row r="149" spans="1:12" ht="18" customHeight="1" x14ac:dyDescent="0.2">
      <c r="A149" t="s">
        <v>3042</v>
      </c>
      <c r="B149" t="s">
        <v>3043</v>
      </c>
      <c r="C149" s="81" t="s">
        <v>1729</v>
      </c>
      <c r="D149" s="87" t="s">
        <v>3486</v>
      </c>
      <c r="E149" s="6">
        <v>1</v>
      </c>
      <c r="F149" s="91" t="s">
        <v>1257</v>
      </c>
      <c r="G149" s="83">
        <v>143</v>
      </c>
      <c r="H149" s="67" t="s">
        <v>1734</v>
      </c>
      <c r="I149" s="67" t="s">
        <v>1765</v>
      </c>
      <c r="J149" s="84">
        <v>711000</v>
      </c>
      <c r="K149" s="67" t="s">
        <v>2564</v>
      </c>
      <c r="L149" s="13" t="s">
        <v>3049</v>
      </c>
    </row>
    <row r="150" spans="1:12" ht="18" customHeight="1" x14ac:dyDescent="0.2">
      <c r="A150" t="s">
        <v>3042</v>
      </c>
      <c r="B150" t="s">
        <v>3043</v>
      </c>
      <c r="C150" s="81" t="s">
        <v>1729</v>
      </c>
      <c r="D150" s="87" t="s">
        <v>1825</v>
      </c>
      <c r="E150" s="6">
        <v>1</v>
      </c>
      <c r="F150" s="91" t="s">
        <v>1257</v>
      </c>
      <c r="G150" s="83">
        <v>198</v>
      </c>
      <c r="H150" s="67" t="s">
        <v>1734</v>
      </c>
      <c r="I150" s="67" t="s">
        <v>1765</v>
      </c>
      <c r="J150" s="84">
        <v>711000</v>
      </c>
      <c r="K150" s="67" t="s">
        <v>2564</v>
      </c>
      <c r="L150" s="13" t="s">
        <v>3049</v>
      </c>
    </row>
    <row r="151" spans="1:12" ht="18" customHeight="1" x14ac:dyDescent="0.2">
      <c r="A151" t="s">
        <v>3042</v>
      </c>
      <c r="B151" t="s">
        <v>3043</v>
      </c>
      <c r="C151" s="81" t="s">
        <v>1729</v>
      </c>
      <c r="D151" s="87" t="s">
        <v>1826</v>
      </c>
      <c r="E151" s="6">
        <v>1</v>
      </c>
      <c r="F151" s="91" t="s">
        <v>1257</v>
      </c>
      <c r="G151" s="83">
        <v>100</v>
      </c>
      <c r="H151" s="67" t="s">
        <v>1734</v>
      </c>
      <c r="I151" s="67" t="s">
        <v>1765</v>
      </c>
      <c r="J151" s="84">
        <v>711000</v>
      </c>
      <c r="K151" s="67" t="s">
        <v>2564</v>
      </c>
      <c r="L151" s="13" t="s">
        <v>3049</v>
      </c>
    </row>
    <row r="152" spans="1:12" ht="18" customHeight="1" x14ac:dyDescent="0.2">
      <c r="A152" t="s">
        <v>3042</v>
      </c>
      <c r="B152" t="s">
        <v>3043</v>
      </c>
      <c r="C152" s="81" t="s">
        <v>1729</v>
      </c>
      <c r="D152" s="87" t="s">
        <v>1827</v>
      </c>
      <c r="E152" s="6">
        <v>1</v>
      </c>
      <c r="F152" s="91" t="s">
        <v>1257</v>
      </c>
      <c r="G152" s="83">
        <v>228</v>
      </c>
      <c r="H152" s="67" t="s">
        <v>1734</v>
      </c>
      <c r="I152" s="67" t="s">
        <v>1765</v>
      </c>
      <c r="J152" s="84">
        <v>711000</v>
      </c>
      <c r="K152" s="67" t="s">
        <v>2564</v>
      </c>
      <c r="L152" s="13" t="s">
        <v>3049</v>
      </c>
    </row>
    <row r="153" spans="1:12" ht="18" customHeight="1" x14ac:dyDescent="0.2">
      <c r="A153" t="s">
        <v>3042</v>
      </c>
      <c r="B153" t="s">
        <v>3043</v>
      </c>
      <c r="C153" s="81" t="s">
        <v>1729</v>
      </c>
      <c r="D153" s="87">
        <v>155</v>
      </c>
      <c r="E153" s="6">
        <v>1</v>
      </c>
      <c r="F153" s="91" t="s">
        <v>1818</v>
      </c>
      <c r="G153" s="83">
        <v>347</v>
      </c>
      <c r="H153" s="67" t="s">
        <v>1734</v>
      </c>
      <c r="I153" s="67" t="s">
        <v>1765</v>
      </c>
      <c r="J153" s="84">
        <v>711000</v>
      </c>
      <c r="K153" s="67" t="s">
        <v>2564</v>
      </c>
      <c r="L153" s="13" t="s">
        <v>3049</v>
      </c>
    </row>
    <row r="154" spans="1:12" ht="18" customHeight="1" x14ac:dyDescent="0.2">
      <c r="A154" t="s">
        <v>3042</v>
      </c>
      <c r="B154" t="s">
        <v>3043</v>
      </c>
      <c r="C154" s="81" t="s">
        <v>1729</v>
      </c>
      <c r="D154" s="87" t="s">
        <v>3835</v>
      </c>
      <c r="E154" s="6">
        <v>1</v>
      </c>
      <c r="F154" s="91" t="s">
        <v>1257</v>
      </c>
      <c r="G154" s="83">
        <v>131</v>
      </c>
      <c r="H154" s="67" t="s">
        <v>1734</v>
      </c>
      <c r="I154" s="67" t="s">
        <v>1765</v>
      </c>
      <c r="J154" s="84">
        <v>711000</v>
      </c>
      <c r="K154" s="67" t="s">
        <v>2564</v>
      </c>
      <c r="L154" s="13" t="s">
        <v>3049</v>
      </c>
    </row>
    <row r="155" spans="1:12" ht="18" customHeight="1" x14ac:dyDescent="0.2">
      <c r="A155" t="s">
        <v>3042</v>
      </c>
      <c r="B155" t="s">
        <v>3043</v>
      </c>
      <c r="C155" s="81" t="s">
        <v>1729</v>
      </c>
      <c r="D155" s="87" t="s">
        <v>1828</v>
      </c>
      <c r="E155" s="6">
        <v>1</v>
      </c>
      <c r="F155" s="91" t="s">
        <v>1257</v>
      </c>
      <c r="G155" s="83">
        <v>171</v>
      </c>
      <c r="H155" s="67" t="s">
        <v>1734</v>
      </c>
      <c r="I155" s="67" t="s">
        <v>1765</v>
      </c>
      <c r="J155" s="84">
        <v>711000</v>
      </c>
      <c r="K155" s="67" t="s">
        <v>2564</v>
      </c>
      <c r="L155" s="13" t="s">
        <v>3049</v>
      </c>
    </row>
    <row r="156" spans="1:12" ht="18" customHeight="1" x14ac:dyDescent="0.2">
      <c r="A156" t="s">
        <v>3042</v>
      </c>
      <c r="B156" t="s">
        <v>3043</v>
      </c>
      <c r="C156" s="81" t="s">
        <v>1729</v>
      </c>
      <c r="D156" s="87" t="s">
        <v>1829</v>
      </c>
      <c r="E156" s="6">
        <v>1</v>
      </c>
      <c r="F156" s="91" t="s">
        <v>1257</v>
      </c>
      <c r="G156" s="83">
        <v>155</v>
      </c>
      <c r="H156" s="67" t="s">
        <v>1734</v>
      </c>
      <c r="I156" s="67" t="s">
        <v>1765</v>
      </c>
      <c r="J156" s="84">
        <v>711000</v>
      </c>
      <c r="K156" s="67" t="s">
        <v>2564</v>
      </c>
      <c r="L156" s="13" t="s">
        <v>3049</v>
      </c>
    </row>
    <row r="157" spans="1:12" ht="18" customHeight="1" x14ac:dyDescent="0.2">
      <c r="A157" t="s">
        <v>3042</v>
      </c>
      <c r="B157" t="s">
        <v>3043</v>
      </c>
      <c r="C157" s="81" t="s">
        <v>1729</v>
      </c>
      <c r="D157" s="87" t="s">
        <v>1830</v>
      </c>
      <c r="E157" s="6">
        <v>1</v>
      </c>
      <c r="F157" s="91" t="s">
        <v>1831</v>
      </c>
      <c r="G157" s="83">
        <v>94</v>
      </c>
      <c r="H157" s="67" t="s">
        <v>1734</v>
      </c>
      <c r="I157" s="67" t="s">
        <v>1765</v>
      </c>
      <c r="J157" s="84">
        <v>711000</v>
      </c>
      <c r="K157" s="67" t="s">
        <v>2575</v>
      </c>
      <c r="L157" s="13" t="s">
        <v>3049</v>
      </c>
    </row>
    <row r="158" spans="1:12" ht="18" customHeight="1" x14ac:dyDescent="0.2">
      <c r="A158" t="s">
        <v>3042</v>
      </c>
      <c r="B158" t="s">
        <v>3043</v>
      </c>
      <c r="C158" s="81" t="s">
        <v>1729</v>
      </c>
      <c r="D158" s="87" t="s">
        <v>1832</v>
      </c>
      <c r="E158" s="6">
        <v>1</v>
      </c>
      <c r="F158" s="91" t="s">
        <v>1257</v>
      </c>
      <c r="G158" s="83">
        <v>166</v>
      </c>
      <c r="H158" s="67" t="s">
        <v>1734</v>
      </c>
      <c r="I158" s="67" t="s">
        <v>1765</v>
      </c>
      <c r="J158" s="84">
        <v>711000</v>
      </c>
      <c r="K158" s="67" t="s">
        <v>2564</v>
      </c>
      <c r="L158" s="13" t="s">
        <v>3049</v>
      </c>
    </row>
    <row r="159" spans="1:12" ht="18" customHeight="1" x14ac:dyDescent="0.2">
      <c r="A159" t="s">
        <v>3042</v>
      </c>
      <c r="B159" t="s">
        <v>3043</v>
      </c>
      <c r="C159" s="81" t="s">
        <v>1729</v>
      </c>
      <c r="D159" s="87" t="s">
        <v>1833</v>
      </c>
      <c r="E159" s="6">
        <v>1</v>
      </c>
      <c r="F159" s="91" t="s">
        <v>1257</v>
      </c>
      <c r="G159" s="83">
        <v>103</v>
      </c>
      <c r="H159" s="67" t="s">
        <v>1734</v>
      </c>
      <c r="I159" s="67" t="s">
        <v>1765</v>
      </c>
      <c r="J159" s="84">
        <v>711000</v>
      </c>
      <c r="K159" s="67" t="s">
        <v>2564</v>
      </c>
      <c r="L159" s="13" t="s">
        <v>3049</v>
      </c>
    </row>
    <row r="160" spans="1:12" ht="18" customHeight="1" x14ac:dyDescent="0.2">
      <c r="A160" t="s">
        <v>3042</v>
      </c>
      <c r="B160" t="s">
        <v>3043</v>
      </c>
      <c r="C160" s="81" t="s">
        <v>1729</v>
      </c>
      <c r="D160" s="87" t="s">
        <v>1834</v>
      </c>
      <c r="E160" s="6">
        <v>1</v>
      </c>
      <c r="F160" s="91" t="s">
        <v>1257</v>
      </c>
      <c r="G160" s="83">
        <v>121</v>
      </c>
      <c r="H160" s="67" t="s">
        <v>1734</v>
      </c>
      <c r="I160" s="67" t="s">
        <v>1765</v>
      </c>
      <c r="J160" s="84">
        <v>711000</v>
      </c>
      <c r="K160" s="67" t="s">
        <v>2564</v>
      </c>
      <c r="L160" s="13" t="s">
        <v>3049</v>
      </c>
    </row>
    <row r="161" spans="1:12" ht="18" customHeight="1" x14ac:dyDescent="0.2">
      <c r="A161" t="s">
        <v>3042</v>
      </c>
      <c r="B161" t="s">
        <v>3043</v>
      </c>
      <c r="C161" s="81" t="s">
        <v>1729</v>
      </c>
      <c r="D161" s="87" t="s">
        <v>1835</v>
      </c>
      <c r="E161" s="6">
        <v>1</v>
      </c>
      <c r="F161" s="91" t="s">
        <v>1836</v>
      </c>
      <c r="G161" s="83">
        <v>111</v>
      </c>
      <c r="H161" s="67" t="s">
        <v>1734</v>
      </c>
      <c r="I161" s="67" t="s">
        <v>1765</v>
      </c>
      <c r="J161" s="84">
        <v>711000</v>
      </c>
      <c r="K161" s="67" t="s">
        <v>2575</v>
      </c>
      <c r="L161" s="13" t="s">
        <v>3049</v>
      </c>
    </row>
    <row r="162" spans="1:12" ht="18" customHeight="1" x14ac:dyDescent="0.2">
      <c r="A162" t="s">
        <v>3042</v>
      </c>
      <c r="B162" t="s">
        <v>3043</v>
      </c>
      <c r="C162" s="81" t="s">
        <v>1729</v>
      </c>
      <c r="D162" s="87">
        <v>156</v>
      </c>
      <c r="E162" s="6">
        <v>1</v>
      </c>
      <c r="F162" s="91" t="s">
        <v>1257</v>
      </c>
      <c r="G162" s="83">
        <v>117</v>
      </c>
      <c r="H162" s="67" t="s">
        <v>1734</v>
      </c>
      <c r="I162" s="67" t="s">
        <v>1765</v>
      </c>
      <c r="J162" s="84">
        <v>711000</v>
      </c>
      <c r="K162" s="67" t="s">
        <v>2564</v>
      </c>
      <c r="L162" s="13" t="s">
        <v>3049</v>
      </c>
    </row>
    <row r="163" spans="1:12" ht="18" customHeight="1" x14ac:dyDescent="0.2">
      <c r="A163" t="s">
        <v>3042</v>
      </c>
      <c r="B163" t="s">
        <v>3043</v>
      </c>
      <c r="C163" s="81" t="s">
        <v>1729</v>
      </c>
      <c r="D163" s="87">
        <v>157</v>
      </c>
      <c r="E163" s="6">
        <v>1</v>
      </c>
      <c r="F163" s="91" t="s">
        <v>1257</v>
      </c>
      <c r="G163" s="83">
        <v>121</v>
      </c>
      <c r="H163" s="67" t="s">
        <v>1734</v>
      </c>
      <c r="I163" s="67" t="s">
        <v>1765</v>
      </c>
      <c r="J163" s="84">
        <v>711000</v>
      </c>
      <c r="K163" s="67" t="s">
        <v>2564</v>
      </c>
      <c r="L163" s="13" t="s">
        <v>3049</v>
      </c>
    </row>
    <row r="164" spans="1:12" ht="18" customHeight="1" x14ac:dyDescent="0.2">
      <c r="A164" t="s">
        <v>3042</v>
      </c>
      <c r="B164" t="s">
        <v>3043</v>
      </c>
      <c r="C164" s="81" t="s">
        <v>1729</v>
      </c>
      <c r="D164" s="87">
        <v>158</v>
      </c>
      <c r="E164" s="6">
        <v>1</v>
      </c>
      <c r="F164" s="91" t="s">
        <v>1257</v>
      </c>
      <c r="G164" s="83">
        <v>121</v>
      </c>
      <c r="H164" s="67" t="s">
        <v>1734</v>
      </c>
      <c r="I164" s="67" t="s">
        <v>1765</v>
      </c>
      <c r="J164" s="84">
        <v>711000</v>
      </c>
      <c r="K164" s="67" t="s">
        <v>2564</v>
      </c>
      <c r="L164" s="13" t="s">
        <v>3049</v>
      </c>
    </row>
    <row r="165" spans="1:12" ht="18" customHeight="1" x14ac:dyDescent="0.2">
      <c r="A165" t="s">
        <v>3042</v>
      </c>
      <c r="B165" t="s">
        <v>3043</v>
      </c>
      <c r="C165" s="81" t="s">
        <v>1729</v>
      </c>
      <c r="D165" s="87">
        <v>159</v>
      </c>
      <c r="E165" s="6">
        <v>1</v>
      </c>
      <c r="F165" s="91" t="s">
        <v>1257</v>
      </c>
      <c r="G165" s="83">
        <v>120</v>
      </c>
      <c r="H165" s="67" t="s">
        <v>1734</v>
      </c>
      <c r="I165" s="67" t="s">
        <v>1765</v>
      </c>
      <c r="J165" s="84">
        <v>711000</v>
      </c>
      <c r="K165" s="67" t="s">
        <v>2564</v>
      </c>
      <c r="L165" s="13" t="s">
        <v>3049</v>
      </c>
    </row>
    <row r="166" spans="1:12" ht="18" customHeight="1" x14ac:dyDescent="0.2">
      <c r="A166" t="s">
        <v>3042</v>
      </c>
      <c r="B166" t="s">
        <v>3043</v>
      </c>
      <c r="C166" s="81" t="s">
        <v>1729</v>
      </c>
      <c r="D166" s="87">
        <v>160</v>
      </c>
      <c r="E166" s="6">
        <v>1</v>
      </c>
      <c r="F166" s="91" t="s">
        <v>1257</v>
      </c>
      <c r="G166" s="83">
        <v>120</v>
      </c>
      <c r="H166" s="67" t="s">
        <v>1734</v>
      </c>
      <c r="I166" s="67" t="s">
        <v>1765</v>
      </c>
      <c r="J166" s="84">
        <v>711000</v>
      </c>
      <c r="K166" s="67" t="s">
        <v>2564</v>
      </c>
      <c r="L166" s="13" t="s">
        <v>3049</v>
      </c>
    </row>
    <row r="167" spans="1:12" ht="18" customHeight="1" x14ac:dyDescent="0.2">
      <c r="A167" t="s">
        <v>3042</v>
      </c>
      <c r="B167" t="s">
        <v>3043</v>
      </c>
      <c r="C167" s="81" t="s">
        <v>1729</v>
      </c>
      <c r="D167" s="87">
        <v>161</v>
      </c>
      <c r="E167" s="6">
        <v>1</v>
      </c>
      <c r="F167" s="91" t="s">
        <v>1256</v>
      </c>
      <c r="G167" s="83">
        <v>121</v>
      </c>
      <c r="H167" s="67" t="s">
        <v>1734</v>
      </c>
      <c r="I167" s="67" t="s">
        <v>1765</v>
      </c>
      <c r="J167" s="84">
        <v>711000</v>
      </c>
      <c r="K167" s="67" t="s">
        <v>2575</v>
      </c>
      <c r="L167" s="13" t="s">
        <v>3049</v>
      </c>
    </row>
    <row r="168" spans="1:12" ht="18" customHeight="1" x14ac:dyDescent="0.2">
      <c r="A168" t="s">
        <v>3042</v>
      </c>
      <c r="B168" t="s">
        <v>3043</v>
      </c>
      <c r="C168" s="81" t="s">
        <v>1729</v>
      </c>
      <c r="D168" s="87">
        <v>162</v>
      </c>
      <c r="E168" s="6">
        <v>1</v>
      </c>
      <c r="F168" s="91" t="s">
        <v>1257</v>
      </c>
      <c r="G168" s="83">
        <v>122</v>
      </c>
      <c r="H168" s="67" t="s">
        <v>1734</v>
      </c>
      <c r="I168" s="67" t="s">
        <v>1765</v>
      </c>
      <c r="J168" s="84">
        <v>711000</v>
      </c>
      <c r="K168" s="67" t="s">
        <v>2564</v>
      </c>
      <c r="L168" s="13" t="s">
        <v>3049</v>
      </c>
    </row>
    <row r="169" spans="1:12" ht="18" customHeight="1" x14ac:dyDescent="0.2">
      <c r="A169" t="s">
        <v>3042</v>
      </c>
      <c r="B169" t="s">
        <v>3043</v>
      </c>
      <c r="C169" s="81" t="s">
        <v>1729</v>
      </c>
      <c r="D169" s="87">
        <v>163</v>
      </c>
      <c r="E169" s="6">
        <v>1</v>
      </c>
      <c r="F169" s="91" t="s">
        <v>1257</v>
      </c>
      <c r="G169" s="83">
        <v>123</v>
      </c>
      <c r="H169" s="67" t="s">
        <v>1734</v>
      </c>
      <c r="I169" s="67" t="s">
        <v>1765</v>
      </c>
      <c r="J169" s="84">
        <v>711000</v>
      </c>
      <c r="K169" s="67" t="s">
        <v>2564</v>
      </c>
      <c r="L169" s="13" t="s">
        <v>3049</v>
      </c>
    </row>
    <row r="170" spans="1:12" ht="18" customHeight="1" x14ac:dyDescent="0.2">
      <c r="A170" t="s">
        <v>3042</v>
      </c>
      <c r="B170" t="s">
        <v>3043</v>
      </c>
      <c r="C170" s="81" t="s">
        <v>1729</v>
      </c>
      <c r="D170" s="87">
        <v>164</v>
      </c>
      <c r="E170" s="6">
        <v>1</v>
      </c>
      <c r="F170" s="91" t="s">
        <v>1809</v>
      </c>
      <c r="G170" s="83">
        <v>244</v>
      </c>
      <c r="H170" s="67" t="s">
        <v>1734</v>
      </c>
      <c r="I170" s="67" t="s">
        <v>1765</v>
      </c>
      <c r="J170" s="84">
        <v>711000</v>
      </c>
      <c r="K170" s="67" t="s">
        <v>2575</v>
      </c>
      <c r="L170" s="13" t="s">
        <v>3049</v>
      </c>
    </row>
    <row r="171" spans="1:12" ht="18" customHeight="1" x14ac:dyDescent="0.2">
      <c r="A171" t="s">
        <v>3042</v>
      </c>
      <c r="B171" t="s">
        <v>3043</v>
      </c>
      <c r="C171" s="81" t="s">
        <v>1729</v>
      </c>
      <c r="D171" s="87">
        <v>165</v>
      </c>
      <c r="E171" s="6">
        <v>1</v>
      </c>
      <c r="F171" s="91" t="s">
        <v>1837</v>
      </c>
      <c r="G171" s="83">
        <v>168</v>
      </c>
      <c r="H171" s="67" t="s">
        <v>1734</v>
      </c>
      <c r="I171" s="67" t="s">
        <v>1765</v>
      </c>
      <c r="J171" s="84">
        <v>711000</v>
      </c>
      <c r="K171" s="67" t="s">
        <v>2575</v>
      </c>
      <c r="L171" s="13" t="s">
        <v>3049</v>
      </c>
    </row>
    <row r="172" spans="1:12" ht="18" customHeight="1" x14ac:dyDescent="0.2">
      <c r="A172" t="s">
        <v>3042</v>
      </c>
      <c r="B172" t="s">
        <v>3043</v>
      </c>
      <c r="C172" s="81" t="s">
        <v>1729</v>
      </c>
      <c r="D172" s="87">
        <v>166</v>
      </c>
      <c r="E172" s="6">
        <v>1</v>
      </c>
      <c r="F172" s="91" t="s">
        <v>1816</v>
      </c>
      <c r="G172" s="83">
        <v>320</v>
      </c>
      <c r="H172" s="67" t="s">
        <v>1734</v>
      </c>
      <c r="I172" s="67" t="s">
        <v>1765</v>
      </c>
      <c r="J172" s="84" t="s">
        <v>3010</v>
      </c>
      <c r="K172" s="67" t="s">
        <v>2911</v>
      </c>
      <c r="L172" s="13" t="s">
        <v>3049</v>
      </c>
    </row>
    <row r="173" spans="1:12" ht="18" customHeight="1" x14ac:dyDescent="0.2">
      <c r="A173" t="s">
        <v>3042</v>
      </c>
      <c r="B173" t="s">
        <v>3043</v>
      </c>
      <c r="C173" s="81" t="s">
        <v>1729</v>
      </c>
      <c r="D173" s="87" t="s">
        <v>1838</v>
      </c>
      <c r="E173" s="6">
        <v>1</v>
      </c>
      <c r="F173" s="91" t="s">
        <v>1746</v>
      </c>
      <c r="G173" s="83">
        <v>147</v>
      </c>
      <c r="H173" s="67" t="s">
        <v>3050</v>
      </c>
      <c r="I173" s="67" t="s">
        <v>3045</v>
      </c>
      <c r="J173" s="84" t="s">
        <v>712</v>
      </c>
      <c r="K173" s="67" t="s">
        <v>3048</v>
      </c>
      <c r="L173" s="13" t="s">
        <v>3047</v>
      </c>
    </row>
    <row r="174" spans="1:12" ht="18" customHeight="1" x14ac:dyDescent="0.2">
      <c r="A174" t="s">
        <v>3042</v>
      </c>
      <c r="B174" t="s">
        <v>3043</v>
      </c>
      <c r="C174" s="81" t="s">
        <v>1729</v>
      </c>
      <c r="D174" s="87">
        <v>169</v>
      </c>
      <c r="E174" s="6">
        <v>1</v>
      </c>
      <c r="F174" s="91" t="s">
        <v>1807</v>
      </c>
      <c r="G174" s="83">
        <v>190</v>
      </c>
      <c r="H174" s="67" t="s">
        <v>3045</v>
      </c>
      <c r="I174" s="67" t="s">
        <v>3045</v>
      </c>
      <c r="J174" s="84" t="s">
        <v>3045</v>
      </c>
      <c r="K174" s="67" t="s">
        <v>3046</v>
      </c>
      <c r="L174" s="13" t="s">
        <v>3047</v>
      </c>
    </row>
    <row r="175" spans="1:12" ht="18" customHeight="1" x14ac:dyDescent="0.2">
      <c r="A175" t="s">
        <v>3042</v>
      </c>
      <c r="B175" t="s">
        <v>3043</v>
      </c>
      <c r="C175" s="81" t="s">
        <v>1729</v>
      </c>
      <c r="D175" s="87" t="s">
        <v>3263</v>
      </c>
      <c r="E175" s="6">
        <v>1</v>
      </c>
      <c r="F175" s="91" t="s">
        <v>1802</v>
      </c>
      <c r="G175" s="83">
        <v>44</v>
      </c>
      <c r="H175" s="67" t="s">
        <v>3045</v>
      </c>
      <c r="I175" s="67" t="s">
        <v>3045</v>
      </c>
      <c r="J175" s="84" t="s">
        <v>3045</v>
      </c>
      <c r="K175" s="67" t="s">
        <v>3046</v>
      </c>
      <c r="L175" s="13" t="s">
        <v>3047</v>
      </c>
    </row>
    <row r="176" spans="1:12" ht="18" customHeight="1" x14ac:dyDescent="0.2">
      <c r="A176" t="s">
        <v>3042</v>
      </c>
      <c r="B176" t="s">
        <v>3043</v>
      </c>
      <c r="C176" s="81" t="s">
        <v>1729</v>
      </c>
      <c r="D176" s="87">
        <v>170</v>
      </c>
      <c r="E176" s="6">
        <v>1</v>
      </c>
      <c r="F176" s="91" t="s">
        <v>1807</v>
      </c>
      <c r="G176" s="83">
        <v>239</v>
      </c>
      <c r="H176" s="67" t="s">
        <v>3045</v>
      </c>
      <c r="I176" s="67" t="s">
        <v>3045</v>
      </c>
      <c r="J176" s="84" t="s">
        <v>3045</v>
      </c>
      <c r="K176" s="67" t="s">
        <v>3046</v>
      </c>
      <c r="L176" s="13" t="s">
        <v>3047</v>
      </c>
    </row>
    <row r="177" spans="1:12" ht="18" customHeight="1" x14ac:dyDescent="0.2">
      <c r="A177" t="s">
        <v>3042</v>
      </c>
      <c r="B177" t="s">
        <v>3043</v>
      </c>
      <c r="C177" s="81" t="s">
        <v>1729</v>
      </c>
      <c r="D177" s="87" t="s">
        <v>4197</v>
      </c>
      <c r="E177" s="6">
        <v>1</v>
      </c>
      <c r="F177" s="91" t="s">
        <v>1742</v>
      </c>
      <c r="G177" s="83">
        <v>34</v>
      </c>
      <c r="H177" s="67" t="s">
        <v>1743</v>
      </c>
      <c r="I177" s="67" t="s">
        <v>3045</v>
      </c>
      <c r="J177" s="84" t="s">
        <v>713</v>
      </c>
      <c r="K177" s="67" t="s">
        <v>3052</v>
      </c>
      <c r="L177" s="13" t="s">
        <v>3047</v>
      </c>
    </row>
    <row r="178" spans="1:12" ht="18" customHeight="1" x14ac:dyDescent="0.2">
      <c r="A178" t="s">
        <v>3042</v>
      </c>
      <c r="B178" t="s">
        <v>3043</v>
      </c>
      <c r="C178" s="81" t="s">
        <v>1729</v>
      </c>
      <c r="D178" s="87" t="s">
        <v>1839</v>
      </c>
      <c r="E178" s="6">
        <v>1</v>
      </c>
      <c r="F178" s="91" t="s">
        <v>1840</v>
      </c>
      <c r="G178" s="83">
        <v>48</v>
      </c>
      <c r="H178" s="67" t="s">
        <v>3050</v>
      </c>
      <c r="I178" s="67" t="s">
        <v>3045</v>
      </c>
      <c r="J178" s="84" t="s">
        <v>712</v>
      </c>
      <c r="K178" s="67" t="s">
        <v>3048</v>
      </c>
      <c r="L178" s="13" t="s">
        <v>3047</v>
      </c>
    </row>
    <row r="179" spans="1:12" ht="18" customHeight="1" x14ac:dyDescent="0.2">
      <c r="A179" t="s">
        <v>3042</v>
      </c>
      <c r="B179" t="s">
        <v>3043</v>
      </c>
      <c r="C179" s="81" t="s">
        <v>1729</v>
      </c>
      <c r="D179" s="87">
        <v>173</v>
      </c>
      <c r="E179" s="6">
        <v>1</v>
      </c>
      <c r="F179" s="91" t="s">
        <v>1841</v>
      </c>
      <c r="G179" s="83">
        <v>609</v>
      </c>
      <c r="H179" s="67" t="s">
        <v>3045</v>
      </c>
      <c r="I179" s="67" t="s">
        <v>3045</v>
      </c>
      <c r="J179" s="84" t="s">
        <v>3045</v>
      </c>
      <c r="K179" s="67" t="s">
        <v>3046</v>
      </c>
      <c r="L179" s="13" t="s">
        <v>3047</v>
      </c>
    </row>
    <row r="180" spans="1:12" ht="18" customHeight="1" x14ac:dyDescent="0.2">
      <c r="A180" t="s">
        <v>3042</v>
      </c>
      <c r="B180" t="s">
        <v>3043</v>
      </c>
      <c r="C180" s="81" t="s">
        <v>1729</v>
      </c>
      <c r="D180" s="87" t="s">
        <v>3264</v>
      </c>
      <c r="E180" s="6">
        <v>1</v>
      </c>
      <c r="F180" s="91" t="s">
        <v>1740</v>
      </c>
      <c r="G180" s="83">
        <v>82</v>
      </c>
      <c r="H180" s="67" t="s">
        <v>3050</v>
      </c>
      <c r="I180" s="67" t="s">
        <v>3045</v>
      </c>
      <c r="J180" s="84" t="s">
        <v>4694</v>
      </c>
      <c r="K180" s="67" t="s">
        <v>3054</v>
      </c>
      <c r="L180" s="13" t="s">
        <v>3047</v>
      </c>
    </row>
    <row r="181" spans="1:12" ht="18" customHeight="1" x14ac:dyDescent="0.2">
      <c r="A181" t="s">
        <v>3042</v>
      </c>
      <c r="B181" t="s">
        <v>3043</v>
      </c>
      <c r="C181" s="81" t="s">
        <v>1729</v>
      </c>
      <c r="D181" s="87">
        <v>175</v>
      </c>
      <c r="E181" s="6">
        <v>1</v>
      </c>
      <c r="F181" s="91" t="s">
        <v>1842</v>
      </c>
      <c r="G181" s="83">
        <v>186</v>
      </c>
      <c r="H181" s="67" t="s">
        <v>1734</v>
      </c>
      <c r="I181" s="67" t="s">
        <v>1843</v>
      </c>
      <c r="J181" s="84">
        <v>740100</v>
      </c>
      <c r="K181" s="67" t="s">
        <v>2430</v>
      </c>
      <c r="L181" s="13" t="s">
        <v>3049</v>
      </c>
    </row>
    <row r="182" spans="1:12" ht="18" customHeight="1" x14ac:dyDescent="0.2">
      <c r="A182" t="s">
        <v>3042</v>
      </c>
      <c r="B182" t="s">
        <v>3043</v>
      </c>
      <c r="C182" s="81" t="s">
        <v>1729</v>
      </c>
      <c r="D182" s="87" t="s">
        <v>4199</v>
      </c>
      <c r="E182" s="6">
        <v>1</v>
      </c>
      <c r="F182" s="91" t="s">
        <v>1844</v>
      </c>
      <c r="G182" s="83">
        <v>97</v>
      </c>
      <c r="H182" s="67" t="s">
        <v>1734</v>
      </c>
      <c r="I182" s="67" t="s">
        <v>1843</v>
      </c>
      <c r="J182" s="84">
        <v>740100</v>
      </c>
      <c r="K182" s="67" t="s">
        <v>2442</v>
      </c>
      <c r="L182" s="13" t="s">
        <v>3049</v>
      </c>
    </row>
    <row r="183" spans="1:12" ht="18" customHeight="1" x14ac:dyDescent="0.2">
      <c r="A183" t="s">
        <v>3042</v>
      </c>
      <c r="B183" t="s">
        <v>3043</v>
      </c>
      <c r="C183" s="81" t="s">
        <v>1729</v>
      </c>
      <c r="D183" s="87">
        <v>176</v>
      </c>
      <c r="E183" s="6">
        <v>1</v>
      </c>
      <c r="F183" s="91" t="s">
        <v>1845</v>
      </c>
      <c r="G183" s="83">
        <v>986</v>
      </c>
      <c r="H183" s="67" t="s">
        <v>1734</v>
      </c>
      <c r="I183" s="67" t="s">
        <v>1843</v>
      </c>
      <c r="J183" s="84">
        <v>740100</v>
      </c>
      <c r="K183" s="67" t="s">
        <v>2430</v>
      </c>
      <c r="L183" s="13" t="s">
        <v>3049</v>
      </c>
    </row>
    <row r="184" spans="1:12" ht="18" customHeight="1" x14ac:dyDescent="0.2">
      <c r="A184" t="s">
        <v>3042</v>
      </c>
      <c r="B184" t="s">
        <v>3043</v>
      </c>
      <c r="C184" s="81" t="s">
        <v>1729</v>
      </c>
      <c r="D184" s="87" t="s">
        <v>1846</v>
      </c>
      <c r="E184" s="6">
        <v>1</v>
      </c>
      <c r="F184" s="91" t="s">
        <v>1847</v>
      </c>
      <c r="G184" s="83">
        <v>578</v>
      </c>
      <c r="H184" s="67" t="s">
        <v>1734</v>
      </c>
      <c r="I184" s="67" t="s">
        <v>1843</v>
      </c>
      <c r="J184" s="84">
        <v>740100</v>
      </c>
      <c r="K184" s="67" t="s">
        <v>2430</v>
      </c>
      <c r="L184" s="13" t="s">
        <v>3049</v>
      </c>
    </row>
    <row r="185" spans="1:12" ht="18" customHeight="1" x14ac:dyDescent="0.2">
      <c r="A185" t="s">
        <v>3042</v>
      </c>
      <c r="B185" t="s">
        <v>3043</v>
      </c>
      <c r="C185" s="81" t="s">
        <v>1729</v>
      </c>
      <c r="D185" s="87" t="s">
        <v>1848</v>
      </c>
      <c r="E185" s="6">
        <v>1</v>
      </c>
      <c r="F185" s="91" t="s">
        <v>1840</v>
      </c>
      <c r="G185" s="83">
        <v>74</v>
      </c>
      <c r="H185" s="67" t="s">
        <v>3050</v>
      </c>
      <c r="I185" s="67" t="s">
        <v>3045</v>
      </c>
      <c r="J185" s="84" t="s">
        <v>712</v>
      </c>
      <c r="K185" s="67" t="s">
        <v>3048</v>
      </c>
      <c r="L185" s="13" t="s">
        <v>3047</v>
      </c>
    </row>
    <row r="186" spans="1:12" ht="18" customHeight="1" x14ac:dyDescent="0.2">
      <c r="A186" t="s">
        <v>3042</v>
      </c>
      <c r="B186" t="s">
        <v>3043</v>
      </c>
      <c r="C186" s="81" t="s">
        <v>1729</v>
      </c>
      <c r="D186" s="87">
        <v>179</v>
      </c>
      <c r="E186" s="6">
        <v>1</v>
      </c>
      <c r="F186" s="91" t="s">
        <v>1849</v>
      </c>
      <c r="G186" s="83">
        <v>72</v>
      </c>
      <c r="H186" s="67" t="s">
        <v>1734</v>
      </c>
      <c r="I186" s="67" t="s">
        <v>1843</v>
      </c>
      <c r="J186" s="84">
        <v>740100</v>
      </c>
      <c r="K186" s="67" t="s">
        <v>2575</v>
      </c>
      <c r="L186" s="13" t="s">
        <v>3049</v>
      </c>
    </row>
    <row r="187" spans="1:12" ht="18" customHeight="1" x14ac:dyDescent="0.2">
      <c r="A187" t="s">
        <v>3042</v>
      </c>
      <c r="B187" t="s">
        <v>3043</v>
      </c>
      <c r="C187" s="81" t="s">
        <v>1729</v>
      </c>
      <c r="D187" s="87">
        <v>180</v>
      </c>
      <c r="E187" s="6">
        <v>1</v>
      </c>
      <c r="F187" s="91" t="s">
        <v>1807</v>
      </c>
      <c r="G187" s="83">
        <v>154</v>
      </c>
      <c r="H187" s="67" t="s">
        <v>3045</v>
      </c>
      <c r="I187" s="67" t="s">
        <v>3045</v>
      </c>
      <c r="J187" s="84" t="s">
        <v>3045</v>
      </c>
      <c r="K187" s="67" t="s">
        <v>3046</v>
      </c>
      <c r="L187" s="13" t="s">
        <v>3047</v>
      </c>
    </row>
    <row r="188" spans="1:12" ht="18" customHeight="1" x14ac:dyDescent="0.2">
      <c r="A188" t="s">
        <v>3042</v>
      </c>
      <c r="B188" t="s">
        <v>3043</v>
      </c>
      <c r="C188" s="81" t="s">
        <v>1729</v>
      </c>
      <c r="D188" s="87" t="s">
        <v>4200</v>
      </c>
      <c r="E188" s="6">
        <v>1</v>
      </c>
      <c r="F188" s="91" t="s">
        <v>1850</v>
      </c>
      <c r="G188" s="83">
        <v>136</v>
      </c>
      <c r="H188" s="67" t="s">
        <v>3050</v>
      </c>
      <c r="I188" s="67" t="s">
        <v>3045</v>
      </c>
      <c r="J188" s="84" t="s">
        <v>712</v>
      </c>
      <c r="K188" s="67" t="s">
        <v>3048</v>
      </c>
      <c r="L188" s="13" t="s">
        <v>3047</v>
      </c>
    </row>
    <row r="189" spans="1:12" ht="18" customHeight="1" x14ac:dyDescent="0.2">
      <c r="A189" t="s">
        <v>3042</v>
      </c>
      <c r="B189" t="s">
        <v>3043</v>
      </c>
      <c r="C189" s="81" t="s">
        <v>1729</v>
      </c>
      <c r="D189" s="87" t="s">
        <v>1851</v>
      </c>
      <c r="E189" s="6">
        <v>1</v>
      </c>
      <c r="F189" s="91" t="s">
        <v>1807</v>
      </c>
      <c r="G189" s="83">
        <v>104</v>
      </c>
      <c r="H189" s="67" t="s">
        <v>3045</v>
      </c>
      <c r="I189" s="67" t="s">
        <v>3045</v>
      </c>
      <c r="J189" s="84" t="s">
        <v>3045</v>
      </c>
      <c r="K189" s="67" t="s">
        <v>3046</v>
      </c>
      <c r="L189" s="13" t="s">
        <v>3047</v>
      </c>
    </row>
    <row r="190" spans="1:12" ht="18" customHeight="1" x14ac:dyDescent="0.2">
      <c r="A190" t="s">
        <v>3042</v>
      </c>
      <c r="B190" t="s">
        <v>3043</v>
      </c>
      <c r="C190" s="81" t="s">
        <v>1729</v>
      </c>
      <c r="D190" s="87" t="s">
        <v>1852</v>
      </c>
      <c r="E190" s="6">
        <v>1</v>
      </c>
      <c r="F190" s="91" t="s">
        <v>1807</v>
      </c>
      <c r="G190" s="83">
        <v>83</v>
      </c>
      <c r="H190" s="67" t="s">
        <v>3045</v>
      </c>
      <c r="I190" s="67" t="s">
        <v>3045</v>
      </c>
      <c r="J190" s="84" t="s">
        <v>3045</v>
      </c>
      <c r="K190" s="67" t="s">
        <v>3046</v>
      </c>
      <c r="L190" s="13" t="s">
        <v>3047</v>
      </c>
    </row>
    <row r="191" spans="1:12" ht="18" customHeight="1" x14ac:dyDescent="0.2">
      <c r="A191" t="s">
        <v>3042</v>
      </c>
      <c r="B191" t="s">
        <v>3043</v>
      </c>
      <c r="C191" s="81" t="s">
        <v>1729</v>
      </c>
      <c r="D191" s="87" t="s">
        <v>1853</v>
      </c>
      <c r="E191" s="6">
        <v>1</v>
      </c>
      <c r="F191" s="91" t="s">
        <v>1807</v>
      </c>
      <c r="G191" s="83">
        <v>141</v>
      </c>
      <c r="H191" s="67" t="s">
        <v>3045</v>
      </c>
      <c r="I191" s="67" t="s">
        <v>3045</v>
      </c>
      <c r="J191" s="84" t="s">
        <v>3045</v>
      </c>
      <c r="K191" s="67" t="s">
        <v>3046</v>
      </c>
      <c r="L191" s="13" t="s">
        <v>3047</v>
      </c>
    </row>
    <row r="192" spans="1:12" ht="18" customHeight="1" x14ac:dyDescent="0.2">
      <c r="A192" t="s">
        <v>3042</v>
      </c>
      <c r="B192" t="s">
        <v>3043</v>
      </c>
      <c r="C192" s="81" t="s">
        <v>1729</v>
      </c>
      <c r="D192" s="87">
        <v>181</v>
      </c>
      <c r="E192" s="6">
        <v>1</v>
      </c>
      <c r="F192" s="91" t="s">
        <v>1260</v>
      </c>
      <c r="G192" s="83">
        <v>122</v>
      </c>
      <c r="H192" s="67" t="s">
        <v>3045</v>
      </c>
      <c r="I192" s="67" t="s">
        <v>3045</v>
      </c>
      <c r="J192" s="84" t="s">
        <v>3045</v>
      </c>
      <c r="K192" s="67" t="s">
        <v>3055</v>
      </c>
      <c r="L192" s="13" t="s">
        <v>3047</v>
      </c>
    </row>
    <row r="193" spans="1:12" ht="18" customHeight="1" x14ac:dyDescent="0.2">
      <c r="A193" t="s">
        <v>3042</v>
      </c>
      <c r="B193" t="s">
        <v>3043</v>
      </c>
      <c r="C193" s="81" t="s">
        <v>1729</v>
      </c>
      <c r="D193" s="87" t="s">
        <v>1854</v>
      </c>
      <c r="E193" s="6">
        <v>1</v>
      </c>
      <c r="F193" s="91" t="s">
        <v>1740</v>
      </c>
      <c r="G193" s="83">
        <v>37</v>
      </c>
      <c r="H193" s="67" t="s">
        <v>3050</v>
      </c>
      <c r="I193" s="67" t="s">
        <v>3045</v>
      </c>
      <c r="J193" s="84" t="s">
        <v>4694</v>
      </c>
      <c r="K193" s="67" t="s">
        <v>3054</v>
      </c>
      <c r="L193" s="13" t="s">
        <v>3047</v>
      </c>
    </row>
    <row r="194" spans="1:12" ht="18" customHeight="1" x14ac:dyDescent="0.2">
      <c r="A194" t="s">
        <v>3042</v>
      </c>
      <c r="B194" t="s">
        <v>3043</v>
      </c>
      <c r="C194" s="81" t="s">
        <v>1729</v>
      </c>
      <c r="D194" s="87" t="s">
        <v>1855</v>
      </c>
      <c r="E194" s="6">
        <v>1</v>
      </c>
      <c r="F194" s="91" t="s">
        <v>1782</v>
      </c>
      <c r="G194" s="83">
        <v>28</v>
      </c>
      <c r="H194" s="67" t="s">
        <v>3050</v>
      </c>
      <c r="I194" s="67" t="s">
        <v>3045</v>
      </c>
      <c r="J194" s="84" t="s">
        <v>712</v>
      </c>
      <c r="K194" s="67" t="s">
        <v>3048</v>
      </c>
      <c r="L194" s="13" t="s">
        <v>3047</v>
      </c>
    </row>
    <row r="195" spans="1:12" ht="18" customHeight="1" x14ac:dyDescent="0.2">
      <c r="A195" t="s">
        <v>3042</v>
      </c>
      <c r="B195" t="s">
        <v>3043</v>
      </c>
      <c r="C195" s="81" t="s">
        <v>1729</v>
      </c>
      <c r="D195" s="87">
        <v>183</v>
      </c>
      <c r="E195" s="6">
        <v>1</v>
      </c>
      <c r="F195" s="91" t="s">
        <v>1261</v>
      </c>
      <c r="G195" s="83">
        <v>123</v>
      </c>
      <c r="H195" s="67" t="s">
        <v>3045</v>
      </c>
      <c r="I195" s="67" t="s">
        <v>3045</v>
      </c>
      <c r="J195" s="88" t="s">
        <v>3045</v>
      </c>
      <c r="K195" s="67" t="s">
        <v>3055</v>
      </c>
      <c r="L195" s="13" t="s">
        <v>3047</v>
      </c>
    </row>
    <row r="196" spans="1:12" ht="18" customHeight="1" x14ac:dyDescent="0.2">
      <c r="A196" t="s">
        <v>3042</v>
      </c>
      <c r="B196" t="s">
        <v>3043</v>
      </c>
      <c r="C196" s="81" t="s">
        <v>1729</v>
      </c>
      <c r="D196" s="87">
        <v>184</v>
      </c>
      <c r="E196" s="6">
        <v>1</v>
      </c>
      <c r="F196" s="91" t="s">
        <v>1818</v>
      </c>
      <c r="G196" s="83">
        <v>253</v>
      </c>
      <c r="H196" s="67" t="s">
        <v>1734</v>
      </c>
      <c r="I196" s="67" t="s">
        <v>1843</v>
      </c>
      <c r="J196" s="84">
        <v>740100</v>
      </c>
      <c r="K196" s="67" t="s">
        <v>2564</v>
      </c>
      <c r="L196" s="13" t="s">
        <v>3049</v>
      </c>
    </row>
    <row r="197" spans="1:12" ht="18" customHeight="1" x14ac:dyDescent="0.2">
      <c r="A197" t="s">
        <v>3042</v>
      </c>
      <c r="B197" t="s">
        <v>3043</v>
      </c>
      <c r="C197" s="81" t="s">
        <v>1729</v>
      </c>
      <c r="D197" s="87" t="s">
        <v>1856</v>
      </c>
      <c r="E197" s="6">
        <v>1</v>
      </c>
      <c r="F197" s="91" t="s">
        <v>1817</v>
      </c>
      <c r="G197" s="83">
        <v>78</v>
      </c>
      <c r="H197" s="67" t="s">
        <v>1734</v>
      </c>
      <c r="I197" s="67" t="s">
        <v>1843</v>
      </c>
      <c r="J197" s="84">
        <v>740100</v>
      </c>
      <c r="K197" s="67" t="s">
        <v>2575</v>
      </c>
      <c r="L197" s="13" t="s">
        <v>3049</v>
      </c>
    </row>
    <row r="198" spans="1:12" ht="18" customHeight="1" x14ac:dyDescent="0.2">
      <c r="A198" t="s">
        <v>3042</v>
      </c>
      <c r="B198" t="s">
        <v>3043</v>
      </c>
      <c r="C198" s="81" t="s">
        <v>1729</v>
      </c>
      <c r="D198" s="87">
        <v>185</v>
      </c>
      <c r="E198" s="6">
        <v>1</v>
      </c>
      <c r="F198" s="91" t="s">
        <v>1257</v>
      </c>
      <c r="G198" s="83">
        <v>215</v>
      </c>
      <c r="H198" s="67" t="s">
        <v>1734</v>
      </c>
      <c r="I198" s="67" t="s">
        <v>1843</v>
      </c>
      <c r="J198" s="84">
        <v>740100</v>
      </c>
      <c r="K198" s="67" t="s">
        <v>2564</v>
      </c>
      <c r="L198" s="13" t="s">
        <v>3049</v>
      </c>
    </row>
    <row r="199" spans="1:12" ht="18" customHeight="1" x14ac:dyDescent="0.2">
      <c r="A199" t="s">
        <v>3042</v>
      </c>
      <c r="B199" t="s">
        <v>3043</v>
      </c>
      <c r="C199" s="81" t="s">
        <v>1729</v>
      </c>
      <c r="D199" s="87">
        <v>186</v>
      </c>
      <c r="E199" s="6">
        <v>1</v>
      </c>
      <c r="F199" s="91" t="s">
        <v>1257</v>
      </c>
      <c r="G199" s="83">
        <v>131</v>
      </c>
      <c r="H199" s="67" t="s">
        <v>1734</v>
      </c>
      <c r="I199" s="67" t="s">
        <v>1843</v>
      </c>
      <c r="J199" s="84">
        <v>740100</v>
      </c>
      <c r="K199" s="67" t="s">
        <v>2564</v>
      </c>
      <c r="L199" s="13" t="s">
        <v>3049</v>
      </c>
    </row>
    <row r="200" spans="1:12" ht="18" customHeight="1" x14ac:dyDescent="0.2">
      <c r="A200" t="s">
        <v>3042</v>
      </c>
      <c r="B200" t="s">
        <v>3043</v>
      </c>
      <c r="C200" s="81" t="s">
        <v>1729</v>
      </c>
      <c r="D200" s="87">
        <v>187</v>
      </c>
      <c r="E200" s="6">
        <v>1</v>
      </c>
      <c r="F200" s="91" t="s">
        <v>1257</v>
      </c>
      <c r="G200" s="83">
        <v>295</v>
      </c>
      <c r="H200" s="67" t="s">
        <v>1734</v>
      </c>
      <c r="I200" s="67" t="s">
        <v>1843</v>
      </c>
      <c r="J200" s="84">
        <v>740100</v>
      </c>
      <c r="K200" s="67" t="s">
        <v>2564</v>
      </c>
      <c r="L200" s="13" t="s">
        <v>3049</v>
      </c>
    </row>
    <row r="201" spans="1:12" ht="18" customHeight="1" x14ac:dyDescent="0.2">
      <c r="A201" t="s">
        <v>3042</v>
      </c>
      <c r="B201" t="s">
        <v>3043</v>
      </c>
      <c r="C201" s="81" t="s">
        <v>1729</v>
      </c>
      <c r="D201" s="87">
        <v>188</v>
      </c>
      <c r="E201" s="6">
        <v>1</v>
      </c>
      <c r="F201" s="91" t="s">
        <v>1805</v>
      </c>
      <c r="G201" s="83">
        <v>36</v>
      </c>
      <c r="H201" s="67" t="s">
        <v>1734</v>
      </c>
      <c r="I201" s="67" t="s">
        <v>1843</v>
      </c>
      <c r="J201" s="84" t="s">
        <v>4142</v>
      </c>
      <c r="K201" s="67" t="s">
        <v>3055</v>
      </c>
      <c r="L201" s="13" t="s">
        <v>3047</v>
      </c>
    </row>
    <row r="202" spans="1:12" ht="18" customHeight="1" x14ac:dyDescent="0.2">
      <c r="A202" t="s">
        <v>3042</v>
      </c>
      <c r="B202" t="s">
        <v>3043</v>
      </c>
      <c r="C202" s="81" t="s">
        <v>1729</v>
      </c>
      <c r="D202" s="87">
        <v>189</v>
      </c>
      <c r="E202" s="6">
        <v>1</v>
      </c>
      <c r="F202" s="91" t="s">
        <v>1805</v>
      </c>
      <c r="G202" s="83">
        <v>31</v>
      </c>
      <c r="H202" s="67" t="s">
        <v>3045</v>
      </c>
      <c r="I202" s="67" t="s">
        <v>3045</v>
      </c>
      <c r="J202" s="88" t="s">
        <v>3045</v>
      </c>
      <c r="K202" s="67" t="s">
        <v>3055</v>
      </c>
      <c r="L202" s="13" t="s">
        <v>3047</v>
      </c>
    </row>
    <row r="203" spans="1:12" ht="18" customHeight="1" x14ac:dyDescent="0.2">
      <c r="A203" t="s">
        <v>3042</v>
      </c>
      <c r="B203" t="s">
        <v>3043</v>
      </c>
      <c r="C203" s="81" t="s">
        <v>1729</v>
      </c>
      <c r="D203" s="87">
        <v>190</v>
      </c>
      <c r="E203" s="6">
        <v>1</v>
      </c>
      <c r="F203" s="91" t="s">
        <v>1816</v>
      </c>
      <c r="G203" s="83">
        <v>300</v>
      </c>
      <c r="H203" s="67" t="s">
        <v>1734</v>
      </c>
      <c r="I203" s="67" t="s">
        <v>1843</v>
      </c>
      <c r="J203" s="84">
        <v>740100</v>
      </c>
      <c r="K203" s="67" t="s">
        <v>2911</v>
      </c>
      <c r="L203" s="13" t="s">
        <v>3049</v>
      </c>
    </row>
    <row r="204" spans="1:12" ht="18" customHeight="1" x14ac:dyDescent="0.2">
      <c r="A204" t="s">
        <v>3042</v>
      </c>
      <c r="B204" t="s">
        <v>3043</v>
      </c>
      <c r="C204" s="81" t="s">
        <v>1729</v>
      </c>
      <c r="D204" s="87">
        <v>191</v>
      </c>
      <c r="E204" s="6">
        <v>1</v>
      </c>
      <c r="F204" s="91" t="s">
        <v>1849</v>
      </c>
      <c r="G204" s="83">
        <v>32</v>
      </c>
      <c r="H204" s="67" t="s">
        <v>1734</v>
      </c>
      <c r="I204" s="67" t="s">
        <v>1843</v>
      </c>
      <c r="J204" s="84">
        <v>740100</v>
      </c>
      <c r="K204" s="67" t="s">
        <v>2575</v>
      </c>
      <c r="L204" s="13" t="s">
        <v>3049</v>
      </c>
    </row>
    <row r="205" spans="1:12" ht="18" customHeight="1" x14ac:dyDescent="0.2">
      <c r="A205" t="s">
        <v>3042</v>
      </c>
      <c r="B205" t="s">
        <v>3043</v>
      </c>
      <c r="C205" s="81" t="s">
        <v>1729</v>
      </c>
      <c r="D205" s="87" t="s">
        <v>1857</v>
      </c>
      <c r="E205" s="6">
        <v>1</v>
      </c>
      <c r="F205" s="91" t="s">
        <v>1858</v>
      </c>
      <c r="G205" s="83">
        <v>88</v>
      </c>
      <c r="H205" s="67" t="s">
        <v>1734</v>
      </c>
      <c r="I205" s="67" t="s">
        <v>1843</v>
      </c>
      <c r="J205" s="84">
        <v>740100</v>
      </c>
      <c r="K205" s="67" t="s">
        <v>2575</v>
      </c>
      <c r="L205" s="13" t="s">
        <v>3049</v>
      </c>
    </row>
    <row r="206" spans="1:12" ht="18" customHeight="1" x14ac:dyDescent="0.2">
      <c r="A206" t="s">
        <v>3042</v>
      </c>
      <c r="B206" t="s">
        <v>3043</v>
      </c>
      <c r="C206" s="81" t="s">
        <v>1729</v>
      </c>
      <c r="D206" s="87">
        <v>192</v>
      </c>
      <c r="E206" s="6">
        <v>1</v>
      </c>
      <c r="F206" s="91" t="s">
        <v>1257</v>
      </c>
      <c r="G206" s="83">
        <v>139</v>
      </c>
      <c r="H206" s="67" t="s">
        <v>1734</v>
      </c>
      <c r="I206" s="67" t="s">
        <v>1843</v>
      </c>
      <c r="J206" s="84">
        <v>740100</v>
      </c>
      <c r="K206" s="67" t="s">
        <v>2564</v>
      </c>
      <c r="L206" s="13" t="s">
        <v>3049</v>
      </c>
    </row>
    <row r="207" spans="1:12" ht="18" customHeight="1" x14ac:dyDescent="0.2">
      <c r="A207" t="s">
        <v>3042</v>
      </c>
      <c r="B207" t="s">
        <v>3043</v>
      </c>
      <c r="C207" s="81" t="s">
        <v>1729</v>
      </c>
      <c r="D207" s="87">
        <v>193</v>
      </c>
      <c r="E207" s="6">
        <v>1</v>
      </c>
      <c r="F207" s="91" t="s">
        <v>1257</v>
      </c>
      <c r="G207" s="83">
        <v>139</v>
      </c>
      <c r="H207" s="67" t="s">
        <v>1734</v>
      </c>
      <c r="I207" s="67" t="s">
        <v>1843</v>
      </c>
      <c r="J207" s="84">
        <v>740100</v>
      </c>
      <c r="K207" s="67" t="s">
        <v>2564</v>
      </c>
      <c r="L207" s="13" t="s">
        <v>3049</v>
      </c>
    </row>
    <row r="208" spans="1:12" ht="18" customHeight="1" x14ac:dyDescent="0.2">
      <c r="A208" t="s">
        <v>3042</v>
      </c>
      <c r="B208" t="s">
        <v>3043</v>
      </c>
      <c r="C208" s="81" t="s">
        <v>1729</v>
      </c>
      <c r="D208" s="87" t="s">
        <v>4143</v>
      </c>
      <c r="E208" s="6">
        <v>1</v>
      </c>
      <c r="F208" s="91" t="s">
        <v>1257</v>
      </c>
      <c r="G208" s="83">
        <v>115</v>
      </c>
      <c r="H208" s="67" t="s">
        <v>1734</v>
      </c>
      <c r="I208" s="67" t="s">
        <v>1843</v>
      </c>
      <c r="J208" s="84">
        <v>740100</v>
      </c>
      <c r="K208" s="67" t="s">
        <v>2564</v>
      </c>
      <c r="L208" s="13" t="s">
        <v>3049</v>
      </c>
    </row>
    <row r="209" spans="1:12" ht="18" customHeight="1" x14ac:dyDescent="0.2">
      <c r="A209" t="s">
        <v>3042</v>
      </c>
      <c r="B209" t="s">
        <v>3043</v>
      </c>
      <c r="C209" s="81" t="s">
        <v>1729</v>
      </c>
      <c r="D209" s="87" t="s">
        <v>4144</v>
      </c>
      <c r="E209" s="6">
        <v>1</v>
      </c>
      <c r="F209" s="91" t="s">
        <v>1257</v>
      </c>
      <c r="G209" s="83">
        <v>115</v>
      </c>
      <c r="H209" s="67" t="s">
        <v>1734</v>
      </c>
      <c r="I209" s="67" t="s">
        <v>1843</v>
      </c>
      <c r="J209" s="84">
        <v>740100</v>
      </c>
      <c r="K209" s="67" t="s">
        <v>2564</v>
      </c>
      <c r="L209" s="13" t="s">
        <v>3049</v>
      </c>
    </row>
    <row r="210" spans="1:12" ht="18" customHeight="1" x14ac:dyDescent="0.2">
      <c r="A210" t="s">
        <v>3042</v>
      </c>
      <c r="B210" t="s">
        <v>3043</v>
      </c>
      <c r="C210" s="81" t="s">
        <v>1729</v>
      </c>
      <c r="D210" s="87" t="s">
        <v>4145</v>
      </c>
      <c r="E210" s="6">
        <v>1</v>
      </c>
      <c r="F210" s="91" t="s">
        <v>1257</v>
      </c>
      <c r="G210" s="83">
        <v>115</v>
      </c>
      <c r="H210" s="67" t="s">
        <v>1734</v>
      </c>
      <c r="I210" s="67" t="s">
        <v>1843</v>
      </c>
      <c r="J210" s="84">
        <v>740100</v>
      </c>
      <c r="K210" s="67" t="s">
        <v>2564</v>
      </c>
      <c r="L210" s="13" t="s">
        <v>3049</v>
      </c>
    </row>
    <row r="211" spans="1:12" ht="18" customHeight="1" x14ac:dyDescent="0.2">
      <c r="A211" t="s">
        <v>3042</v>
      </c>
      <c r="B211" t="s">
        <v>3043</v>
      </c>
      <c r="C211" s="81" t="s">
        <v>1729</v>
      </c>
      <c r="D211" s="87" t="s">
        <v>4146</v>
      </c>
      <c r="E211" s="6">
        <v>1</v>
      </c>
      <c r="F211" s="91" t="s">
        <v>1257</v>
      </c>
      <c r="G211" s="83">
        <v>115</v>
      </c>
      <c r="H211" s="67" t="s">
        <v>1734</v>
      </c>
      <c r="I211" s="67" t="s">
        <v>1843</v>
      </c>
      <c r="J211" s="84">
        <v>740100</v>
      </c>
      <c r="K211" s="67" t="s">
        <v>2564</v>
      </c>
      <c r="L211" s="13" t="s">
        <v>3049</v>
      </c>
    </row>
    <row r="212" spans="1:12" ht="18" customHeight="1" x14ac:dyDescent="0.2">
      <c r="A212" t="s">
        <v>3042</v>
      </c>
      <c r="B212" t="s">
        <v>3043</v>
      </c>
      <c r="C212" s="81" t="s">
        <v>1729</v>
      </c>
      <c r="D212" s="87" t="s">
        <v>4147</v>
      </c>
      <c r="E212" s="6">
        <v>1</v>
      </c>
      <c r="F212" s="91" t="s">
        <v>1257</v>
      </c>
      <c r="G212" s="83">
        <v>140</v>
      </c>
      <c r="H212" s="67" t="s">
        <v>1734</v>
      </c>
      <c r="I212" s="67" t="s">
        <v>1843</v>
      </c>
      <c r="J212" s="84">
        <v>740100</v>
      </c>
      <c r="K212" s="67" t="s">
        <v>2564</v>
      </c>
      <c r="L212" s="13" t="s">
        <v>3049</v>
      </c>
    </row>
    <row r="213" spans="1:12" ht="18" customHeight="1" x14ac:dyDescent="0.2">
      <c r="A213" t="s">
        <v>3042</v>
      </c>
      <c r="B213" t="s">
        <v>3043</v>
      </c>
      <c r="C213" s="81" t="s">
        <v>1729</v>
      </c>
      <c r="D213" s="87" t="s">
        <v>4148</v>
      </c>
      <c r="E213" s="6">
        <v>1</v>
      </c>
      <c r="F213" s="91" t="s">
        <v>1257</v>
      </c>
      <c r="G213" s="83">
        <v>140</v>
      </c>
      <c r="H213" s="67" t="s">
        <v>1734</v>
      </c>
      <c r="I213" s="67" t="s">
        <v>1843</v>
      </c>
      <c r="J213" s="84">
        <v>740100</v>
      </c>
      <c r="K213" s="67" t="s">
        <v>2564</v>
      </c>
      <c r="L213" s="13" t="s">
        <v>3049</v>
      </c>
    </row>
    <row r="214" spans="1:12" ht="18" customHeight="1" x14ac:dyDescent="0.2">
      <c r="A214" t="s">
        <v>3042</v>
      </c>
      <c r="B214" t="s">
        <v>3043</v>
      </c>
      <c r="C214" s="81" t="s">
        <v>1729</v>
      </c>
      <c r="D214" s="87">
        <v>194</v>
      </c>
      <c r="E214" s="6">
        <v>1</v>
      </c>
      <c r="F214" s="91" t="s">
        <v>1809</v>
      </c>
      <c r="G214" s="83">
        <v>215</v>
      </c>
      <c r="H214" s="67" t="s">
        <v>1734</v>
      </c>
      <c r="I214" s="67" t="s">
        <v>1843</v>
      </c>
      <c r="J214" s="84">
        <v>740100</v>
      </c>
      <c r="K214" s="67" t="s">
        <v>2575</v>
      </c>
      <c r="L214" s="13" t="s">
        <v>3049</v>
      </c>
    </row>
    <row r="215" spans="1:12" ht="18" customHeight="1" x14ac:dyDescent="0.2">
      <c r="A215" t="s">
        <v>3042</v>
      </c>
      <c r="B215" t="s">
        <v>3043</v>
      </c>
      <c r="C215" s="81" t="s">
        <v>1729</v>
      </c>
      <c r="D215" s="87" t="s">
        <v>4149</v>
      </c>
      <c r="E215" s="6">
        <v>1</v>
      </c>
      <c r="F215" s="91" t="s">
        <v>1257</v>
      </c>
      <c r="G215" s="83">
        <v>106</v>
      </c>
      <c r="H215" s="67" t="s">
        <v>1734</v>
      </c>
      <c r="I215" s="67" t="s">
        <v>1843</v>
      </c>
      <c r="J215" s="84">
        <v>740100</v>
      </c>
      <c r="K215" s="67" t="s">
        <v>2564</v>
      </c>
      <c r="L215" s="13" t="s">
        <v>3049</v>
      </c>
    </row>
    <row r="216" spans="1:12" ht="18" customHeight="1" x14ac:dyDescent="0.2">
      <c r="A216" t="s">
        <v>3042</v>
      </c>
      <c r="B216" t="s">
        <v>3043</v>
      </c>
      <c r="C216" s="81" t="s">
        <v>1729</v>
      </c>
      <c r="D216" s="87" t="s">
        <v>4150</v>
      </c>
      <c r="E216" s="6">
        <v>1</v>
      </c>
      <c r="F216" s="91" t="s">
        <v>1257</v>
      </c>
      <c r="G216" s="83">
        <v>119</v>
      </c>
      <c r="H216" s="67" t="s">
        <v>1734</v>
      </c>
      <c r="I216" s="67" t="s">
        <v>1843</v>
      </c>
      <c r="J216" s="84">
        <v>740100</v>
      </c>
      <c r="K216" s="67" t="s">
        <v>2564</v>
      </c>
      <c r="L216" s="13" t="s">
        <v>3049</v>
      </c>
    </row>
    <row r="217" spans="1:12" ht="18" customHeight="1" x14ac:dyDescent="0.2">
      <c r="A217" t="s">
        <v>3042</v>
      </c>
      <c r="B217" t="s">
        <v>3043</v>
      </c>
      <c r="C217" s="81" t="s">
        <v>1729</v>
      </c>
      <c r="D217" s="87" t="s">
        <v>4151</v>
      </c>
      <c r="E217" s="6">
        <v>1</v>
      </c>
      <c r="F217" s="91" t="s">
        <v>1257</v>
      </c>
      <c r="G217" s="83">
        <v>102</v>
      </c>
      <c r="H217" s="67" t="s">
        <v>1734</v>
      </c>
      <c r="I217" s="67" t="s">
        <v>1843</v>
      </c>
      <c r="J217" s="84">
        <v>740100</v>
      </c>
      <c r="K217" s="67" t="s">
        <v>2564</v>
      </c>
      <c r="L217" s="13" t="s">
        <v>3049</v>
      </c>
    </row>
    <row r="218" spans="1:12" ht="18" customHeight="1" x14ac:dyDescent="0.2">
      <c r="A218" t="s">
        <v>3042</v>
      </c>
      <c r="B218" t="s">
        <v>3043</v>
      </c>
      <c r="C218" s="81" t="s">
        <v>1729</v>
      </c>
      <c r="D218" s="87" t="s">
        <v>4152</v>
      </c>
      <c r="E218" s="6">
        <v>1</v>
      </c>
      <c r="F218" s="91" t="s">
        <v>1257</v>
      </c>
      <c r="G218" s="83">
        <v>102</v>
      </c>
      <c r="H218" s="67" t="s">
        <v>1734</v>
      </c>
      <c r="I218" s="67" t="s">
        <v>1843</v>
      </c>
      <c r="J218" s="84">
        <v>740100</v>
      </c>
      <c r="K218" s="67" t="s">
        <v>2564</v>
      </c>
      <c r="L218" s="13" t="s">
        <v>3049</v>
      </c>
    </row>
    <row r="219" spans="1:12" ht="18" customHeight="1" x14ac:dyDescent="0.2">
      <c r="A219" t="s">
        <v>3042</v>
      </c>
      <c r="B219" t="s">
        <v>3043</v>
      </c>
      <c r="C219" s="81" t="s">
        <v>1729</v>
      </c>
      <c r="D219" s="87">
        <v>195</v>
      </c>
      <c r="E219" s="6">
        <v>1</v>
      </c>
      <c r="F219" s="91" t="s">
        <v>1809</v>
      </c>
      <c r="G219" s="83">
        <v>294</v>
      </c>
      <c r="H219" s="67" t="s">
        <v>1734</v>
      </c>
      <c r="I219" s="67" t="s">
        <v>1843</v>
      </c>
      <c r="J219" s="84">
        <v>740100</v>
      </c>
      <c r="K219" s="67" t="s">
        <v>2575</v>
      </c>
      <c r="L219" s="13" t="s">
        <v>3049</v>
      </c>
    </row>
    <row r="220" spans="1:12" ht="18" customHeight="1" x14ac:dyDescent="0.2">
      <c r="A220" t="s">
        <v>3042</v>
      </c>
      <c r="B220" t="s">
        <v>3043</v>
      </c>
      <c r="C220" s="81" t="s">
        <v>1729</v>
      </c>
      <c r="D220" s="87" t="s">
        <v>4153</v>
      </c>
      <c r="E220" s="6">
        <v>1</v>
      </c>
      <c r="F220" s="91" t="s">
        <v>1257</v>
      </c>
      <c r="G220" s="83">
        <v>102</v>
      </c>
      <c r="H220" s="67" t="s">
        <v>1734</v>
      </c>
      <c r="I220" s="67" t="s">
        <v>1843</v>
      </c>
      <c r="J220" s="84">
        <v>740100</v>
      </c>
      <c r="K220" s="67" t="s">
        <v>2564</v>
      </c>
      <c r="L220" s="13" t="s">
        <v>3049</v>
      </c>
    </row>
    <row r="221" spans="1:12" ht="18" customHeight="1" x14ac:dyDescent="0.2">
      <c r="A221" t="s">
        <v>3042</v>
      </c>
      <c r="B221" t="s">
        <v>3043</v>
      </c>
      <c r="C221" s="81" t="s">
        <v>1729</v>
      </c>
      <c r="D221" s="87" t="s">
        <v>4154</v>
      </c>
      <c r="E221" s="6">
        <v>1</v>
      </c>
      <c r="F221" s="91" t="s">
        <v>1257</v>
      </c>
      <c r="G221" s="83">
        <v>102</v>
      </c>
      <c r="H221" s="67" t="s">
        <v>1734</v>
      </c>
      <c r="I221" s="67" t="s">
        <v>1843</v>
      </c>
      <c r="J221" s="84">
        <v>740100</v>
      </c>
      <c r="K221" s="67" t="s">
        <v>2564</v>
      </c>
      <c r="L221" s="13" t="s">
        <v>3049</v>
      </c>
    </row>
    <row r="222" spans="1:12" ht="18" customHeight="1" x14ac:dyDescent="0.2">
      <c r="A222" t="s">
        <v>3042</v>
      </c>
      <c r="B222" t="s">
        <v>3043</v>
      </c>
      <c r="C222" s="81" t="s">
        <v>1729</v>
      </c>
      <c r="D222" s="87" t="s">
        <v>4155</v>
      </c>
      <c r="E222" s="6">
        <v>1</v>
      </c>
      <c r="F222" s="91" t="s">
        <v>1257</v>
      </c>
      <c r="G222" s="83">
        <v>118</v>
      </c>
      <c r="H222" s="67" t="s">
        <v>1734</v>
      </c>
      <c r="I222" s="67" t="s">
        <v>1843</v>
      </c>
      <c r="J222" s="84">
        <v>740100</v>
      </c>
      <c r="K222" s="67" t="s">
        <v>2564</v>
      </c>
      <c r="L222" s="13" t="s">
        <v>3049</v>
      </c>
    </row>
    <row r="223" spans="1:12" ht="18" customHeight="1" x14ac:dyDescent="0.2">
      <c r="A223" t="s">
        <v>3042</v>
      </c>
      <c r="B223" t="s">
        <v>3043</v>
      </c>
      <c r="C223" s="81" t="s">
        <v>1729</v>
      </c>
      <c r="D223" s="87" t="s">
        <v>4156</v>
      </c>
      <c r="E223" s="6">
        <v>1</v>
      </c>
      <c r="F223" s="91" t="s">
        <v>1257</v>
      </c>
      <c r="G223" s="83">
        <v>120</v>
      </c>
      <c r="H223" s="67" t="s">
        <v>1734</v>
      </c>
      <c r="I223" s="67" t="s">
        <v>1843</v>
      </c>
      <c r="J223" s="84">
        <v>740100</v>
      </c>
      <c r="K223" s="67" t="s">
        <v>2564</v>
      </c>
      <c r="L223" s="13" t="s">
        <v>3049</v>
      </c>
    </row>
    <row r="224" spans="1:12" ht="18" customHeight="1" x14ac:dyDescent="0.2">
      <c r="A224" t="s">
        <v>3042</v>
      </c>
      <c r="B224" t="s">
        <v>3043</v>
      </c>
      <c r="C224" s="81" t="s">
        <v>1729</v>
      </c>
      <c r="D224" s="87" t="s">
        <v>4157</v>
      </c>
      <c r="E224" s="6">
        <v>1</v>
      </c>
      <c r="F224" s="91" t="s">
        <v>1257</v>
      </c>
      <c r="G224" s="83">
        <v>118</v>
      </c>
      <c r="H224" s="67" t="s">
        <v>1734</v>
      </c>
      <c r="I224" s="67" t="s">
        <v>1843</v>
      </c>
      <c r="J224" s="84">
        <v>740100</v>
      </c>
      <c r="K224" s="67" t="s">
        <v>2564</v>
      </c>
      <c r="L224" s="13" t="s">
        <v>3049</v>
      </c>
    </row>
    <row r="225" spans="1:12" ht="18" customHeight="1" x14ac:dyDescent="0.2">
      <c r="A225" t="s">
        <v>3042</v>
      </c>
      <c r="B225" t="s">
        <v>3043</v>
      </c>
      <c r="C225" s="81" t="s">
        <v>1729</v>
      </c>
      <c r="D225" s="87" t="s">
        <v>4158</v>
      </c>
      <c r="E225" s="6">
        <v>1</v>
      </c>
      <c r="F225" s="91" t="s">
        <v>1257</v>
      </c>
      <c r="G225" s="83">
        <v>102</v>
      </c>
      <c r="H225" s="67" t="s">
        <v>1734</v>
      </c>
      <c r="I225" s="67" t="s">
        <v>1843</v>
      </c>
      <c r="J225" s="84">
        <v>740100</v>
      </c>
      <c r="K225" s="67" t="s">
        <v>2564</v>
      </c>
      <c r="L225" s="13" t="s">
        <v>3049</v>
      </c>
    </row>
    <row r="226" spans="1:12" ht="18" customHeight="1" x14ac:dyDescent="0.2">
      <c r="A226" t="s">
        <v>3042</v>
      </c>
      <c r="B226" t="s">
        <v>3043</v>
      </c>
      <c r="C226" s="81" t="s">
        <v>1729</v>
      </c>
      <c r="D226" s="87" t="s">
        <v>4159</v>
      </c>
      <c r="E226" s="6">
        <v>1</v>
      </c>
      <c r="F226" s="91" t="s">
        <v>1257</v>
      </c>
      <c r="G226" s="83">
        <v>102</v>
      </c>
      <c r="H226" s="67" t="s">
        <v>1734</v>
      </c>
      <c r="I226" s="67" t="s">
        <v>1843</v>
      </c>
      <c r="J226" s="84">
        <v>740100</v>
      </c>
      <c r="K226" s="67" t="s">
        <v>2564</v>
      </c>
      <c r="L226" s="13" t="s">
        <v>3049</v>
      </c>
    </row>
    <row r="227" spans="1:12" ht="18" customHeight="1" x14ac:dyDescent="0.2">
      <c r="A227" t="s">
        <v>3042</v>
      </c>
      <c r="B227" t="s">
        <v>3043</v>
      </c>
      <c r="C227" s="81" t="s">
        <v>1729</v>
      </c>
      <c r="D227" s="87" t="s">
        <v>4160</v>
      </c>
      <c r="E227" s="6">
        <v>1</v>
      </c>
      <c r="F227" s="91" t="s">
        <v>1257</v>
      </c>
      <c r="G227" s="83">
        <v>115</v>
      </c>
      <c r="H227" s="67" t="s">
        <v>1734</v>
      </c>
      <c r="I227" s="67" t="s">
        <v>1843</v>
      </c>
      <c r="J227" s="84">
        <v>740100</v>
      </c>
      <c r="K227" s="67" t="s">
        <v>2564</v>
      </c>
      <c r="L227" s="13" t="s">
        <v>3049</v>
      </c>
    </row>
    <row r="228" spans="1:12" ht="18" customHeight="1" x14ac:dyDescent="0.2">
      <c r="A228" t="s">
        <v>3042</v>
      </c>
      <c r="B228" t="s">
        <v>3043</v>
      </c>
      <c r="C228" s="81" t="s">
        <v>1729</v>
      </c>
      <c r="D228" s="87" t="s">
        <v>4161</v>
      </c>
      <c r="E228" s="6">
        <v>1</v>
      </c>
      <c r="F228" s="91" t="s">
        <v>1257</v>
      </c>
      <c r="G228" s="83">
        <v>115</v>
      </c>
      <c r="H228" s="67" t="s">
        <v>1734</v>
      </c>
      <c r="I228" s="67" t="s">
        <v>1843</v>
      </c>
      <c r="J228" s="84">
        <v>740100</v>
      </c>
      <c r="K228" s="67" t="s">
        <v>2564</v>
      </c>
      <c r="L228" s="13" t="s">
        <v>3049</v>
      </c>
    </row>
    <row r="229" spans="1:12" ht="18" customHeight="1" x14ac:dyDescent="0.2">
      <c r="A229" t="s">
        <v>3042</v>
      </c>
      <c r="B229" t="s">
        <v>3043</v>
      </c>
      <c r="C229" s="81" t="s">
        <v>1729</v>
      </c>
      <c r="D229" s="87" t="s">
        <v>4162</v>
      </c>
      <c r="E229" s="6">
        <v>1</v>
      </c>
      <c r="F229" s="91" t="s">
        <v>1257</v>
      </c>
      <c r="G229" s="83">
        <v>115</v>
      </c>
      <c r="H229" s="67" t="s">
        <v>1734</v>
      </c>
      <c r="I229" s="67" t="s">
        <v>1843</v>
      </c>
      <c r="J229" s="84">
        <v>740100</v>
      </c>
      <c r="K229" s="67" t="s">
        <v>2564</v>
      </c>
      <c r="L229" s="13" t="s">
        <v>3049</v>
      </c>
    </row>
    <row r="230" spans="1:12" ht="18" customHeight="1" x14ac:dyDescent="0.2">
      <c r="A230" t="s">
        <v>3042</v>
      </c>
      <c r="B230" t="s">
        <v>3043</v>
      </c>
      <c r="C230" s="81" t="s">
        <v>1729</v>
      </c>
      <c r="D230" s="87" t="s">
        <v>4163</v>
      </c>
      <c r="E230" s="6">
        <v>1</v>
      </c>
      <c r="F230" s="91" t="s">
        <v>1257</v>
      </c>
      <c r="G230" s="83">
        <v>115</v>
      </c>
      <c r="H230" s="67" t="s">
        <v>1734</v>
      </c>
      <c r="I230" s="67" t="s">
        <v>1843</v>
      </c>
      <c r="J230" s="84">
        <v>740100</v>
      </c>
      <c r="K230" s="67" t="s">
        <v>2564</v>
      </c>
      <c r="L230" s="13" t="s">
        <v>3049</v>
      </c>
    </row>
    <row r="231" spans="1:12" ht="18" customHeight="1" x14ac:dyDescent="0.2">
      <c r="A231" t="s">
        <v>3042</v>
      </c>
      <c r="B231" t="s">
        <v>3043</v>
      </c>
      <c r="C231" s="81" t="s">
        <v>1729</v>
      </c>
      <c r="D231" s="87" t="s">
        <v>4164</v>
      </c>
      <c r="E231" s="6">
        <v>1</v>
      </c>
      <c r="F231" s="91" t="s">
        <v>1257</v>
      </c>
      <c r="G231" s="83">
        <v>115</v>
      </c>
      <c r="H231" s="67" t="s">
        <v>1734</v>
      </c>
      <c r="I231" s="67" t="s">
        <v>1843</v>
      </c>
      <c r="J231" s="84">
        <v>740100</v>
      </c>
      <c r="K231" s="67" t="s">
        <v>2564</v>
      </c>
      <c r="L231" s="13" t="s">
        <v>3049</v>
      </c>
    </row>
    <row r="232" spans="1:12" ht="18" customHeight="1" x14ac:dyDescent="0.2">
      <c r="A232" t="s">
        <v>3042</v>
      </c>
      <c r="B232" t="s">
        <v>3043</v>
      </c>
      <c r="C232" s="81" t="s">
        <v>1729</v>
      </c>
      <c r="D232" s="87">
        <v>197</v>
      </c>
      <c r="E232" s="6">
        <v>1</v>
      </c>
      <c r="F232" s="91" t="s">
        <v>1809</v>
      </c>
      <c r="G232" s="83">
        <v>243</v>
      </c>
      <c r="H232" s="67" t="s">
        <v>1734</v>
      </c>
      <c r="I232" s="67" t="s">
        <v>1843</v>
      </c>
      <c r="J232" s="84">
        <v>740100</v>
      </c>
      <c r="K232" s="67" t="s">
        <v>2575</v>
      </c>
      <c r="L232" s="13" t="s">
        <v>3049</v>
      </c>
    </row>
    <row r="233" spans="1:12" ht="18" customHeight="1" x14ac:dyDescent="0.2">
      <c r="A233" t="s">
        <v>3042</v>
      </c>
      <c r="B233" t="s">
        <v>3043</v>
      </c>
      <c r="C233" s="81" t="s">
        <v>1729</v>
      </c>
      <c r="D233" s="87" t="s">
        <v>4165</v>
      </c>
      <c r="E233" s="6">
        <v>1</v>
      </c>
      <c r="F233" s="91" t="s">
        <v>1257</v>
      </c>
      <c r="G233" s="83">
        <v>102</v>
      </c>
      <c r="H233" s="67" t="s">
        <v>1734</v>
      </c>
      <c r="I233" s="67" t="s">
        <v>1843</v>
      </c>
      <c r="J233" s="84">
        <v>740100</v>
      </c>
      <c r="K233" s="67" t="s">
        <v>2564</v>
      </c>
      <c r="L233" s="13" t="s">
        <v>3049</v>
      </c>
    </row>
    <row r="234" spans="1:12" ht="18" customHeight="1" x14ac:dyDescent="0.2">
      <c r="A234" t="s">
        <v>3042</v>
      </c>
      <c r="B234" t="s">
        <v>3043</v>
      </c>
      <c r="C234" s="81" t="s">
        <v>1729</v>
      </c>
      <c r="D234" s="87" t="s">
        <v>4166</v>
      </c>
      <c r="E234" s="6">
        <v>1</v>
      </c>
      <c r="F234" s="91" t="s">
        <v>1257</v>
      </c>
      <c r="G234" s="83">
        <v>102</v>
      </c>
      <c r="H234" s="67" t="s">
        <v>1734</v>
      </c>
      <c r="I234" s="67" t="s">
        <v>1843</v>
      </c>
      <c r="J234" s="84">
        <v>740100</v>
      </c>
      <c r="K234" s="67" t="s">
        <v>2564</v>
      </c>
      <c r="L234" s="13" t="s">
        <v>3049</v>
      </c>
    </row>
    <row r="235" spans="1:12" ht="18" customHeight="1" x14ac:dyDescent="0.2">
      <c r="A235" t="s">
        <v>3042</v>
      </c>
      <c r="B235" t="s">
        <v>3043</v>
      </c>
      <c r="C235" s="81" t="s">
        <v>1729</v>
      </c>
      <c r="D235" s="87" t="s">
        <v>4167</v>
      </c>
      <c r="E235" s="6">
        <v>1</v>
      </c>
      <c r="F235" s="91" t="s">
        <v>1257</v>
      </c>
      <c r="G235" s="83">
        <v>118</v>
      </c>
      <c r="H235" s="67" t="s">
        <v>1734</v>
      </c>
      <c r="I235" s="67" t="s">
        <v>1843</v>
      </c>
      <c r="J235" s="84">
        <v>740100</v>
      </c>
      <c r="K235" s="67" t="s">
        <v>2564</v>
      </c>
      <c r="L235" s="13" t="s">
        <v>3049</v>
      </c>
    </row>
    <row r="236" spans="1:12" ht="18" customHeight="1" x14ac:dyDescent="0.2">
      <c r="A236" t="s">
        <v>3042</v>
      </c>
      <c r="B236" t="s">
        <v>3043</v>
      </c>
      <c r="C236" s="81" t="s">
        <v>1729</v>
      </c>
      <c r="D236" s="87" t="s">
        <v>4168</v>
      </c>
      <c r="E236" s="6">
        <v>1</v>
      </c>
      <c r="F236" s="91" t="s">
        <v>1257</v>
      </c>
      <c r="G236" s="83">
        <v>105</v>
      </c>
      <c r="H236" s="67" t="s">
        <v>1734</v>
      </c>
      <c r="I236" s="67" t="s">
        <v>1843</v>
      </c>
      <c r="J236" s="84">
        <v>740100</v>
      </c>
      <c r="K236" s="67" t="s">
        <v>2564</v>
      </c>
      <c r="L236" s="13" t="s">
        <v>3049</v>
      </c>
    </row>
    <row r="237" spans="1:12" ht="18" customHeight="1" x14ac:dyDescent="0.2">
      <c r="A237" t="s">
        <v>3042</v>
      </c>
      <c r="B237" t="s">
        <v>3043</v>
      </c>
      <c r="C237" s="81" t="s">
        <v>1729</v>
      </c>
      <c r="D237" s="87" t="s">
        <v>4169</v>
      </c>
      <c r="E237" s="6">
        <v>1</v>
      </c>
      <c r="F237" s="91" t="s">
        <v>1816</v>
      </c>
      <c r="G237" s="83">
        <v>338</v>
      </c>
      <c r="H237" s="67" t="s">
        <v>1734</v>
      </c>
      <c r="I237" s="67" t="s">
        <v>1843</v>
      </c>
      <c r="J237" s="84">
        <v>740100</v>
      </c>
      <c r="K237" s="67" t="s">
        <v>2911</v>
      </c>
      <c r="L237" s="13" t="s">
        <v>3049</v>
      </c>
    </row>
    <row r="238" spans="1:12" ht="18" customHeight="1" x14ac:dyDescent="0.2">
      <c r="A238" t="s">
        <v>3042</v>
      </c>
      <c r="B238" t="s">
        <v>3043</v>
      </c>
      <c r="C238" s="81" t="s">
        <v>1729</v>
      </c>
      <c r="D238" s="87" t="s">
        <v>4171</v>
      </c>
      <c r="E238" s="6">
        <v>1</v>
      </c>
      <c r="F238" s="91" t="s">
        <v>1257</v>
      </c>
      <c r="G238" s="83">
        <v>89</v>
      </c>
      <c r="H238" s="67" t="s">
        <v>1734</v>
      </c>
      <c r="I238" s="67" t="s">
        <v>1843</v>
      </c>
      <c r="J238" s="84">
        <v>740100</v>
      </c>
      <c r="K238" s="67" t="s">
        <v>2564</v>
      </c>
      <c r="L238" s="13" t="s">
        <v>3049</v>
      </c>
    </row>
    <row r="239" spans="1:12" ht="18" customHeight="1" x14ac:dyDescent="0.2">
      <c r="A239" t="s">
        <v>3042</v>
      </c>
      <c r="B239" t="s">
        <v>3043</v>
      </c>
      <c r="C239" s="81" t="s">
        <v>1729</v>
      </c>
      <c r="D239" s="87" t="s">
        <v>4172</v>
      </c>
      <c r="E239" s="6">
        <v>1</v>
      </c>
      <c r="F239" s="91" t="s">
        <v>1257</v>
      </c>
      <c r="G239" s="83">
        <v>94</v>
      </c>
      <c r="H239" s="67" t="s">
        <v>1734</v>
      </c>
      <c r="I239" s="67" t="s">
        <v>1843</v>
      </c>
      <c r="J239" s="84">
        <v>740100</v>
      </c>
      <c r="K239" s="67" t="s">
        <v>2564</v>
      </c>
      <c r="L239" s="13" t="s">
        <v>3049</v>
      </c>
    </row>
    <row r="240" spans="1:12" ht="18" customHeight="1" x14ac:dyDescent="0.2">
      <c r="A240" t="s">
        <v>3042</v>
      </c>
      <c r="B240" t="s">
        <v>3043</v>
      </c>
      <c r="C240" s="81" t="s">
        <v>1729</v>
      </c>
      <c r="D240" s="87" t="s">
        <v>4173</v>
      </c>
      <c r="E240" s="6">
        <v>1</v>
      </c>
      <c r="F240" s="91" t="s">
        <v>1850</v>
      </c>
      <c r="G240" s="83">
        <v>117</v>
      </c>
      <c r="H240" s="67" t="s">
        <v>3050</v>
      </c>
      <c r="I240" s="67" t="s">
        <v>3045</v>
      </c>
      <c r="J240" s="84" t="s">
        <v>712</v>
      </c>
      <c r="K240" s="67" t="s">
        <v>3048</v>
      </c>
      <c r="L240" s="13" t="s">
        <v>3047</v>
      </c>
    </row>
    <row r="241" spans="1:12" ht="18" customHeight="1" x14ac:dyDescent="0.2">
      <c r="A241" t="s">
        <v>3042</v>
      </c>
      <c r="B241" t="s">
        <v>3043</v>
      </c>
      <c r="C241" s="81" t="s">
        <v>1729</v>
      </c>
      <c r="D241" s="87">
        <v>198</v>
      </c>
      <c r="E241" s="6">
        <v>1</v>
      </c>
      <c r="F241" s="91" t="s">
        <v>1807</v>
      </c>
      <c r="G241" s="83">
        <v>1072</v>
      </c>
      <c r="H241" s="67" t="s">
        <v>3045</v>
      </c>
      <c r="I241" s="67" t="s">
        <v>3045</v>
      </c>
      <c r="J241" s="84" t="s">
        <v>3045</v>
      </c>
      <c r="K241" s="67" t="s">
        <v>3046</v>
      </c>
      <c r="L241" s="13" t="s">
        <v>3047</v>
      </c>
    </row>
    <row r="242" spans="1:12" ht="18" customHeight="1" x14ac:dyDescent="0.2">
      <c r="A242" t="s">
        <v>3042</v>
      </c>
      <c r="B242" t="s">
        <v>3043</v>
      </c>
      <c r="C242" s="81" t="s">
        <v>1729</v>
      </c>
      <c r="D242" s="87" t="s">
        <v>1859</v>
      </c>
      <c r="E242" s="6">
        <v>1</v>
      </c>
      <c r="F242" s="91" t="s">
        <v>1782</v>
      </c>
      <c r="G242" s="83">
        <v>45</v>
      </c>
      <c r="H242" s="67" t="s">
        <v>3050</v>
      </c>
      <c r="I242" s="67" t="s">
        <v>3045</v>
      </c>
      <c r="J242" s="84" t="s">
        <v>712</v>
      </c>
      <c r="K242" s="67" t="s">
        <v>3048</v>
      </c>
      <c r="L242" s="13" t="s">
        <v>3047</v>
      </c>
    </row>
    <row r="243" spans="1:12" ht="18" customHeight="1" x14ac:dyDescent="0.2">
      <c r="A243" t="s">
        <v>3042</v>
      </c>
      <c r="B243" t="s">
        <v>3043</v>
      </c>
      <c r="C243" s="81" t="s">
        <v>1729</v>
      </c>
      <c r="D243" s="87">
        <v>199</v>
      </c>
      <c r="E243" s="6">
        <v>1</v>
      </c>
      <c r="F243" s="91" t="s">
        <v>1261</v>
      </c>
      <c r="G243" s="83">
        <v>141</v>
      </c>
      <c r="H243" s="67" t="s">
        <v>3045</v>
      </c>
      <c r="I243" s="67" t="s">
        <v>3045</v>
      </c>
      <c r="J243" s="84" t="s">
        <v>3045</v>
      </c>
      <c r="K243" s="67" t="s">
        <v>3055</v>
      </c>
      <c r="L243" s="13" t="s">
        <v>3047</v>
      </c>
    </row>
    <row r="244" spans="1:12" ht="18" customHeight="1" x14ac:dyDescent="0.2">
      <c r="A244" t="s">
        <v>3042</v>
      </c>
      <c r="B244" t="s">
        <v>3043</v>
      </c>
      <c r="C244" s="81" t="s">
        <v>1729</v>
      </c>
      <c r="D244" s="87" t="s">
        <v>4044</v>
      </c>
      <c r="E244" s="6">
        <v>1</v>
      </c>
      <c r="F244" s="82" t="s">
        <v>1860</v>
      </c>
      <c r="G244" s="83">
        <v>171</v>
      </c>
      <c r="H244" s="67" t="s">
        <v>3045</v>
      </c>
      <c r="I244" s="67" t="s">
        <v>3045</v>
      </c>
      <c r="J244" s="84" t="s">
        <v>3045</v>
      </c>
      <c r="K244" s="67" t="s">
        <v>3046</v>
      </c>
      <c r="L244" s="13" t="s">
        <v>3047</v>
      </c>
    </row>
    <row r="245" spans="1:12" ht="18" customHeight="1" x14ac:dyDescent="0.2">
      <c r="A245" t="s">
        <v>3042</v>
      </c>
      <c r="B245" t="s">
        <v>3043</v>
      </c>
      <c r="C245" s="81" t="s">
        <v>1729</v>
      </c>
      <c r="D245" s="87" t="s">
        <v>2396</v>
      </c>
      <c r="E245" s="6">
        <v>1</v>
      </c>
      <c r="F245" s="82" t="s">
        <v>1860</v>
      </c>
      <c r="G245" s="83">
        <v>165</v>
      </c>
      <c r="H245" s="67" t="s">
        <v>3045</v>
      </c>
      <c r="I245" s="67" t="s">
        <v>3045</v>
      </c>
      <c r="J245" s="84" t="s">
        <v>3045</v>
      </c>
      <c r="K245" s="67" t="s">
        <v>3046</v>
      </c>
      <c r="L245" s="13" t="s">
        <v>3047</v>
      </c>
    </row>
    <row r="246" spans="1:12" ht="18" customHeight="1" x14ac:dyDescent="0.2">
      <c r="A246" t="s">
        <v>3042</v>
      </c>
      <c r="B246" t="s">
        <v>3043</v>
      </c>
      <c r="C246" s="81" t="s">
        <v>1729</v>
      </c>
      <c r="D246" s="87" t="s">
        <v>2397</v>
      </c>
      <c r="E246" s="6">
        <v>1</v>
      </c>
      <c r="F246" s="82" t="s">
        <v>1860</v>
      </c>
      <c r="G246" s="83">
        <v>134</v>
      </c>
      <c r="H246" s="67" t="s">
        <v>3045</v>
      </c>
      <c r="I246" s="67" t="s">
        <v>3045</v>
      </c>
      <c r="J246" s="84" t="s">
        <v>3045</v>
      </c>
      <c r="K246" s="67" t="s">
        <v>3046</v>
      </c>
      <c r="L246" s="13" t="s">
        <v>3047</v>
      </c>
    </row>
    <row r="247" spans="1:12" ht="18" customHeight="1" x14ac:dyDescent="0.2">
      <c r="A247" t="s">
        <v>3042</v>
      </c>
      <c r="B247" t="s">
        <v>3043</v>
      </c>
      <c r="C247" s="81" t="s">
        <v>1729</v>
      </c>
      <c r="D247" s="87" t="s">
        <v>2398</v>
      </c>
      <c r="E247" s="6">
        <v>1</v>
      </c>
      <c r="F247" s="82" t="s">
        <v>1860</v>
      </c>
      <c r="G247" s="83">
        <v>224</v>
      </c>
      <c r="H247" s="67" t="s">
        <v>3045</v>
      </c>
      <c r="I247" s="67" t="s">
        <v>3045</v>
      </c>
      <c r="J247" s="84" t="s">
        <v>3045</v>
      </c>
      <c r="K247" s="67" t="s">
        <v>3046</v>
      </c>
      <c r="L247" s="13" t="s">
        <v>3047</v>
      </c>
    </row>
    <row r="248" spans="1:12" ht="18" customHeight="1" x14ac:dyDescent="0.2">
      <c r="A248" s="45" t="s">
        <v>3042</v>
      </c>
      <c r="B248" s="45" t="s">
        <v>3043</v>
      </c>
      <c r="C248" s="119" t="s">
        <v>1729</v>
      </c>
      <c r="D248" s="42" t="s">
        <v>2399</v>
      </c>
      <c r="E248" s="23">
        <v>1</v>
      </c>
      <c r="F248" s="45" t="s">
        <v>1860</v>
      </c>
      <c r="G248" s="43">
        <v>235</v>
      </c>
      <c r="H248" s="120" t="s">
        <v>3045</v>
      </c>
      <c r="I248" s="120" t="s">
        <v>3045</v>
      </c>
      <c r="J248" s="121" t="s">
        <v>3045</v>
      </c>
      <c r="K248" s="120" t="s">
        <v>3046</v>
      </c>
      <c r="L248" s="43" t="s">
        <v>3047</v>
      </c>
    </row>
    <row r="249" spans="1:12" ht="18" customHeight="1" x14ac:dyDescent="0.2">
      <c r="C249" s="81"/>
      <c r="D249" s="87"/>
      <c r="E249" s="6"/>
      <c r="F249" s="111" t="s">
        <v>2659</v>
      </c>
      <c r="G249" s="122">
        <f>SUM(G67:G248)</f>
        <v>31504</v>
      </c>
      <c r="H249" s="67"/>
      <c r="I249" s="67"/>
      <c r="J249" s="84"/>
      <c r="K249" s="67"/>
    </row>
    <row r="250" spans="1:12" ht="18" customHeight="1" x14ac:dyDescent="0.2">
      <c r="C250" s="81"/>
      <c r="D250" s="87"/>
      <c r="E250" s="6"/>
      <c r="F250" s="82"/>
      <c r="G250" s="83"/>
      <c r="H250" s="67"/>
      <c r="I250" s="67"/>
      <c r="J250" s="84"/>
      <c r="K250" s="67"/>
    </row>
    <row r="251" spans="1:12" ht="18" customHeight="1" x14ac:dyDescent="0.2">
      <c r="A251" t="s">
        <v>3042</v>
      </c>
      <c r="B251" t="s">
        <v>3043</v>
      </c>
      <c r="C251" s="81" t="s">
        <v>1729</v>
      </c>
      <c r="D251" s="87">
        <v>200</v>
      </c>
      <c r="E251" s="6">
        <v>2</v>
      </c>
      <c r="F251" s="82" t="s">
        <v>1732</v>
      </c>
      <c r="G251" s="83">
        <v>234</v>
      </c>
      <c r="H251" s="67" t="s">
        <v>3045</v>
      </c>
      <c r="I251" s="67" t="s">
        <v>3045</v>
      </c>
      <c r="J251" s="84" t="s">
        <v>3045</v>
      </c>
      <c r="K251" s="67" t="s">
        <v>3046</v>
      </c>
      <c r="L251" s="13" t="s">
        <v>3047</v>
      </c>
    </row>
    <row r="252" spans="1:12" ht="18" customHeight="1" x14ac:dyDescent="0.2">
      <c r="A252" t="s">
        <v>3042</v>
      </c>
      <c r="B252" t="s">
        <v>3043</v>
      </c>
      <c r="C252" s="81" t="s">
        <v>1729</v>
      </c>
      <c r="D252" s="87">
        <v>201</v>
      </c>
      <c r="E252" s="6">
        <v>2</v>
      </c>
      <c r="F252" s="82" t="s">
        <v>1258</v>
      </c>
      <c r="G252" s="83">
        <v>733</v>
      </c>
      <c r="H252" s="67" t="s">
        <v>3045</v>
      </c>
      <c r="I252" s="67" t="s">
        <v>3045</v>
      </c>
      <c r="J252" s="84" t="s">
        <v>3045</v>
      </c>
      <c r="K252" s="67" t="s">
        <v>3046</v>
      </c>
      <c r="L252" s="13" t="s">
        <v>3047</v>
      </c>
    </row>
    <row r="253" spans="1:12" ht="18" customHeight="1" x14ac:dyDescent="0.2">
      <c r="A253" t="s">
        <v>3042</v>
      </c>
      <c r="B253" t="s">
        <v>3043</v>
      </c>
      <c r="C253" s="81" t="s">
        <v>1729</v>
      </c>
      <c r="D253" s="87" t="s">
        <v>3881</v>
      </c>
      <c r="E253" s="6">
        <v>2</v>
      </c>
      <c r="F253" s="82" t="s">
        <v>1782</v>
      </c>
      <c r="G253" s="83">
        <v>43</v>
      </c>
      <c r="H253" s="67" t="s">
        <v>3050</v>
      </c>
      <c r="I253" s="67" t="s">
        <v>3045</v>
      </c>
      <c r="J253" s="92">
        <v>351100</v>
      </c>
      <c r="K253" s="67" t="s">
        <v>3048</v>
      </c>
      <c r="L253" s="13" t="s">
        <v>3047</v>
      </c>
    </row>
    <row r="254" spans="1:12" ht="18" customHeight="1" x14ac:dyDescent="0.2">
      <c r="A254" t="s">
        <v>3042</v>
      </c>
      <c r="B254" t="s">
        <v>3043</v>
      </c>
      <c r="C254" s="81" t="s">
        <v>1729</v>
      </c>
      <c r="D254" s="87">
        <v>202</v>
      </c>
      <c r="E254" s="6">
        <v>2</v>
      </c>
      <c r="F254" s="82" t="s">
        <v>1861</v>
      </c>
      <c r="G254" s="83">
        <v>294</v>
      </c>
      <c r="H254" s="67" t="s">
        <v>1734</v>
      </c>
      <c r="I254" s="67" t="s">
        <v>1735</v>
      </c>
      <c r="J254" s="84">
        <v>811000</v>
      </c>
      <c r="K254" s="67" t="s">
        <v>1736</v>
      </c>
      <c r="L254" s="13" t="s">
        <v>3049</v>
      </c>
    </row>
    <row r="255" spans="1:12" ht="18" customHeight="1" x14ac:dyDescent="0.2">
      <c r="A255" t="s">
        <v>3042</v>
      </c>
      <c r="B255" t="s">
        <v>3043</v>
      </c>
      <c r="C255" s="81" t="s">
        <v>1729</v>
      </c>
      <c r="D255" s="87" t="s">
        <v>2408</v>
      </c>
      <c r="E255" s="6">
        <v>2</v>
      </c>
      <c r="F255" s="82" t="s">
        <v>1808</v>
      </c>
      <c r="G255" s="83">
        <v>25</v>
      </c>
      <c r="H255" s="67" t="s">
        <v>1734</v>
      </c>
      <c r="I255" s="67" t="s">
        <v>1735</v>
      </c>
      <c r="J255" s="84">
        <v>811000</v>
      </c>
      <c r="K255" s="67" t="s">
        <v>2575</v>
      </c>
      <c r="L255" s="13" t="s">
        <v>3049</v>
      </c>
    </row>
    <row r="256" spans="1:12" ht="18" customHeight="1" x14ac:dyDescent="0.2">
      <c r="A256" t="s">
        <v>3042</v>
      </c>
      <c r="B256" t="s">
        <v>3043</v>
      </c>
      <c r="C256" s="81" t="s">
        <v>1729</v>
      </c>
      <c r="D256" s="87">
        <v>204</v>
      </c>
      <c r="E256" s="6">
        <v>2</v>
      </c>
      <c r="F256" s="82" t="s">
        <v>2136</v>
      </c>
      <c r="G256" s="83">
        <v>139</v>
      </c>
      <c r="H256" s="67" t="s">
        <v>1734</v>
      </c>
      <c r="I256" s="67" t="s">
        <v>1843</v>
      </c>
      <c r="J256" s="84">
        <v>740100</v>
      </c>
      <c r="K256" s="67" t="s">
        <v>2152</v>
      </c>
      <c r="L256" s="13" t="s">
        <v>3049</v>
      </c>
    </row>
    <row r="257" spans="1:12" ht="18" customHeight="1" x14ac:dyDescent="0.2">
      <c r="A257" t="s">
        <v>3042</v>
      </c>
      <c r="B257" t="s">
        <v>3043</v>
      </c>
      <c r="C257" s="81" t="s">
        <v>1729</v>
      </c>
      <c r="D257" s="87" t="s">
        <v>2414</v>
      </c>
      <c r="E257" s="6">
        <v>2</v>
      </c>
      <c r="F257" s="91" t="s">
        <v>2136</v>
      </c>
      <c r="G257" s="83">
        <v>139</v>
      </c>
      <c r="H257" s="67" t="s">
        <v>1734</v>
      </c>
      <c r="I257" s="67"/>
      <c r="J257" s="84"/>
      <c r="K257" s="67"/>
    </row>
    <row r="258" spans="1:12" ht="18" customHeight="1" x14ac:dyDescent="0.2">
      <c r="A258" t="s">
        <v>3042</v>
      </c>
      <c r="B258" t="s">
        <v>3043</v>
      </c>
      <c r="C258" s="81" t="s">
        <v>1729</v>
      </c>
      <c r="D258" s="87">
        <v>205</v>
      </c>
      <c r="E258" s="6">
        <v>2</v>
      </c>
      <c r="F258" s="82" t="s">
        <v>2136</v>
      </c>
      <c r="G258" s="83">
        <v>139</v>
      </c>
      <c r="H258" s="67" t="s">
        <v>1734</v>
      </c>
      <c r="I258" s="67" t="s">
        <v>1843</v>
      </c>
      <c r="J258" s="84">
        <v>740100</v>
      </c>
      <c r="K258" s="67" t="s">
        <v>2152</v>
      </c>
      <c r="L258" s="13" t="s">
        <v>3049</v>
      </c>
    </row>
    <row r="259" spans="1:12" ht="18" customHeight="1" x14ac:dyDescent="0.2">
      <c r="A259" t="s">
        <v>3042</v>
      </c>
      <c r="B259" t="s">
        <v>3043</v>
      </c>
      <c r="C259" s="81" t="s">
        <v>1729</v>
      </c>
      <c r="D259" s="87" t="s">
        <v>2417</v>
      </c>
      <c r="E259" s="6">
        <v>2</v>
      </c>
      <c r="F259" s="91" t="s">
        <v>2136</v>
      </c>
      <c r="G259" s="83">
        <v>138</v>
      </c>
      <c r="H259" s="67" t="s">
        <v>1734</v>
      </c>
      <c r="I259" s="67"/>
      <c r="J259" s="84"/>
      <c r="K259" s="67"/>
    </row>
    <row r="260" spans="1:12" ht="18" customHeight="1" x14ac:dyDescent="0.2">
      <c r="A260" t="s">
        <v>3042</v>
      </c>
      <c r="B260" t="s">
        <v>3043</v>
      </c>
      <c r="C260" s="81" t="s">
        <v>1729</v>
      </c>
      <c r="D260" s="87">
        <v>208</v>
      </c>
      <c r="E260" s="6">
        <v>2</v>
      </c>
      <c r="F260" s="82" t="s">
        <v>1256</v>
      </c>
      <c r="G260" s="83">
        <v>174</v>
      </c>
      <c r="H260" s="67" t="s">
        <v>1734</v>
      </c>
      <c r="I260" s="67" t="s">
        <v>1843</v>
      </c>
      <c r="J260" s="84">
        <v>740100</v>
      </c>
      <c r="K260" s="67" t="s">
        <v>2575</v>
      </c>
      <c r="L260" s="13" t="s">
        <v>3049</v>
      </c>
    </row>
    <row r="261" spans="1:12" ht="18" customHeight="1" x14ac:dyDescent="0.2">
      <c r="A261" t="s">
        <v>3042</v>
      </c>
      <c r="B261" t="s">
        <v>3043</v>
      </c>
      <c r="C261" s="81" t="s">
        <v>1729</v>
      </c>
      <c r="D261" s="87">
        <v>209</v>
      </c>
      <c r="E261" s="6">
        <v>2</v>
      </c>
      <c r="F261" s="82" t="s">
        <v>1256</v>
      </c>
      <c r="G261" s="83">
        <v>119</v>
      </c>
      <c r="H261" s="67" t="s">
        <v>1734</v>
      </c>
      <c r="I261" s="67" t="s">
        <v>1843</v>
      </c>
      <c r="J261" s="84">
        <v>740100</v>
      </c>
      <c r="K261" s="67" t="s">
        <v>2575</v>
      </c>
      <c r="L261" s="13" t="s">
        <v>3049</v>
      </c>
    </row>
    <row r="262" spans="1:12" ht="18" customHeight="1" x14ac:dyDescent="0.2">
      <c r="A262" t="s">
        <v>3042</v>
      </c>
      <c r="B262" t="s">
        <v>3043</v>
      </c>
      <c r="C262" s="81" t="s">
        <v>1729</v>
      </c>
      <c r="D262" s="87" t="s">
        <v>3268</v>
      </c>
      <c r="E262" s="6">
        <v>2</v>
      </c>
      <c r="F262" s="82" t="s">
        <v>1742</v>
      </c>
      <c r="G262" s="83">
        <v>39</v>
      </c>
      <c r="H262" s="67" t="s">
        <v>1743</v>
      </c>
      <c r="I262" s="67" t="s">
        <v>3045</v>
      </c>
      <c r="J262" s="84">
        <v>433000</v>
      </c>
      <c r="K262" s="67" t="s">
        <v>3052</v>
      </c>
      <c r="L262" s="13" t="s">
        <v>3047</v>
      </c>
    </row>
    <row r="263" spans="1:12" ht="18" customHeight="1" x14ac:dyDescent="0.2">
      <c r="A263" t="s">
        <v>3042</v>
      </c>
      <c r="B263" t="s">
        <v>3043</v>
      </c>
      <c r="C263" s="81" t="s">
        <v>1729</v>
      </c>
      <c r="D263" s="87" t="s">
        <v>3269</v>
      </c>
      <c r="E263" s="6">
        <v>2</v>
      </c>
      <c r="F263" s="82" t="s">
        <v>1782</v>
      </c>
      <c r="G263" s="83">
        <v>26</v>
      </c>
      <c r="H263" s="67" t="s">
        <v>3050</v>
      </c>
      <c r="I263" s="67" t="s">
        <v>3045</v>
      </c>
      <c r="J263" s="84" t="s">
        <v>712</v>
      </c>
      <c r="K263" s="67" t="s">
        <v>3048</v>
      </c>
      <c r="L263" s="13" t="s">
        <v>3047</v>
      </c>
    </row>
    <row r="264" spans="1:12" ht="18" customHeight="1" x14ac:dyDescent="0.2">
      <c r="A264" t="s">
        <v>3042</v>
      </c>
      <c r="B264" t="s">
        <v>3043</v>
      </c>
      <c r="C264" s="81" t="s">
        <v>1729</v>
      </c>
      <c r="D264" s="87">
        <v>212</v>
      </c>
      <c r="E264" s="6">
        <v>2</v>
      </c>
      <c r="F264" s="82" t="s">
        <v>1862</v>
      </c>
      <c r="G264" s="83">
        <v>119</v>
      </c>
      <c r="H264" s="67" t="s">
        <v>1734</v>
      </c>
      <c r="I264" s="67" t="s">
        <v>1843</v>
      </c>
      <c r="J264" s="84">
        <v>740100</v>
      </c>
      <c r="K264" s="67" t="s">
        <v>3348</v>
      </c>
      <c r="L264" s="13" t="s">
        <v>3049</v>
      </c>
    </row>
    <row r="265" spans="1:12" ht="18" customHeight="1" x14ac:dyDescent="0.2">
      <c r="A265" t="s">
        <v>3042</v>
      </c>
      <c r="B265" t="s">
        <v>3043</v>
      </c>
      <c r="C265" s="81" t="s">
        <v>1729</v>
      </c>
      <c r="D265" s="87">
        <v>213</v>
      </c>
      <c r="E265" s="6">
        <v>2</v>
      </c>
      <c r="F265" s="82" t="s">
        <v>1863</v>
      </c>
      <c r="G265" s="83">
        <v>117</v>
      </c>
      <c r="H265" s="67" t="s">
        <v>1734</v>
      </c>
      <c r="I265" s="67" t="s">
        <v>1843</v>
      </c>
      <c r="J265" s="84">
        <v>740100</v>
      </c>
      <c r="K265" s="67" t="s">
        <v>3348</v>
      </c>
      <c r="L265" s="13" t="s">
        <v>3049</v>
      </c>
    </row>
    <row r="266" spans="1:12" ht="18" customHeight="1" x14ac:dyDescent="0.2">
      <c r="A266" t="s">
        <v>3042</v>
      </c>
      <c r="B266" t="s">
        <v>3043</v>
      </c>
      <c r="C266" s="81" t="s">
        <v>1729</v>
      </c>
      <c r="D266" s="87">
        <v>214</v>
      </c>
      <c r="E266" s="6">
        <v>2</v>
      </c>
      <c r="F266" s="82" t="s">
        <v>1845</v>
      </c>
      <c r="G266" s="83">
        <v>529</v>
      </c>
      <c r="H266" s="67" t="s">
        <v>1734</v>
      </c>
      <c r="I266" s="67" t="s">
        <v>1843</v>
      </c>
      <c r="J266" s="84">
        <v>740100</v>
      </c>
      <c r="K266" s="67" t="s">
        <v>3348</v>
      </c>
      <c r="L266" s="13" t="s">
        <v>3049</v>
      </c>
    </row>
    <row r="267" spans="1:12" ht="18" customHeight="1" x14ac:dyDescent="0.2">
      <c r="A267" t="s">
        <v>3042</v>
      </c>
      <c r="B267" t="s">
        <v>3043</v>
      </c>
      <c r="C267" s="81" t="s">
        <v>1729</v>
      </c>
      <c r="D267" s="87">
        <v>215</v>
      </c>
      <c r="E267" s="6">
        <v>2</v>
      </c>
      <c r="F267" s="82" t="s">
        <v>1257</v>
      </c>
      <c r="G267" s="83">
        <v>113</v>
      </c>
      <c r="H267" s="67" t="s">
        <v>1734</v>
      </c>
      <c r="I267" s="67" t="s">
        <v>1843</v>
      </c>
      <c r="J267" s="84">
        <v>740100</v>
      </c>
      <c r="K267" s="67" t="s">
        <v>2564</v>
      </c>
      <c r="L267" s="13" t="s">
        <v>3049</v>
      </c>
    </row>
    <row r="268" spans="1:12" ht="18" customHeight="1" x14ac:dyDescent="0.2">
      <c r="A268" t="s">
        <v>3042</v>
      </c>
      <c r="B268" t="s">
        <v>3043</v>
      </c>
      <c r="C268" s="81" t="s">
        <v>1729</v>
      </c>
      <c r="D268" s="87">
        <v>216</v>
      </c>
      <c r="E268" s="6">
        <v>2</v>
      </c>
      <c r="F268" s="82" t="s">
        <v>1864</v>
      </c>
      <c r="G268" s="83">
        <v>1407</v>
      </c>
      <c r="H268" s="67" t="s">
        <v>1734</v>
      </c>
      <c r="I268" s="67" t="s">
        <v>1843</v>
      </c>
      <c r="J268" s="84">
        <v>740100</v>
      </c>
      <c r="K268" s="67" t="s">
        <v>2152</v>
      </c>
      <c r="L268" s="13" t="s">
        <v>3049</v>
      </c>
    </row>
    <row r="269" spans="1:12" ht="18" customHeight="1" x14ac:dyDescent="0.2">
      <c r="A269" t="s">
        <v>3042</v>
      </c>
      <c r="B269" t="s">
        <v>3043</v>
      </c>
      <c r="C269" s="81" t="s">
        <v>1729</v>
      </c>
      <c r="D269" s="87">
        <v>217</v>
      </c>
      <c r="E269" s="6">
        <v>2</v>
      </c>
      <c r="F269" s="82" t="s">
        <v>1865</v>
      </c>
      <c r="G269" s="83">
        <v>1594</v>
      </c>
      <c r="H269" s="67" t="s">
        <v>1734</v>
      </c>
      <c r="I269" s="67" t="s">
        <v>1843</v>
      </c>
      <c r="J269" s="84">
        <v>740100</v>
      </c>
      <c r="K269" s="67" t="s">
        <v>2152</v>
      </c>
      <c r="L269" s="13" t="s">
        <v>3049</v>
      </c>
    </row>
    <row r="270" spans="1:12" ht="18" customHeight="1" x14ac:dyDescent="0.2">
      <c r="A270" t="s">
        <v>3042</v>
      </c>
      <c r="B270" t="s">
        <v>3043</v>
      </c>
      <c r="C270" s="81" t="s">
        <v>1729</v>
      </c>
      <c r="D270" s="87">
        <v>218</v>
      </c>
      <c r="E270" s="6">
        <v>2</v>
      </c>
      <c r="F270" s="82" t="s">
        <v>1257</v>
      </c>
      <c r="G270" s="83">
        <v>162</v>
      </c>
      <c r="H270" s="67" t="s">
        <v>1734</v>
      </c>
      <c r="I270" s="67" t="s">
        <v>1843</v>
      </c>
      <c r="J270" s="84">
        <v>740100</v>
      </c>
      <c r="K270" s="67" t="s">
        <v>2564</v>
      </c>
      <c r="L270" s="13" t="s">
        <v>3049</v>
      </c>
    </row>
    <row r="271" spans="1:12" ht="18" customHeight="1" x14ac:dyDescent="0.2">
      <c r="A271" t="s">
        <v>3042</v>
      </c>
      <c r="B271" t="s">
        <v>3043</v>
      </c>
      <c r="C271" s="81" t="s">
        <v>1729</v>
      </c>
      <c r="D271" s="87">
        <v>219</v>
      </c>
      <c r="E271" s="6">
        <v>2</v>
      </c>
      <c r="F271" s="82" t="s">
        <v>1257</v>
      </c>
      <c r="G271" s="83">
        <v>237</v>
      </c>
      <c r="H271" s="67" t="s">
        <v>1734</v>
      </c>
      <c r="I271" s="67" t="s">
        <v>1843</v>
      </c>
      <c r="J271" s="84">
        <v>740100</v>
      </c>
      <c r="K271" s="67" t="s">
        <v>2564</v>
      </c>
      <c r="L271" s="13" t="s">
        <v>3049</v>
      </c>
    </row>
    <row r="272" spans="1:12" ht="18" customHeight="1" x14ac:dyDescent="0.2">
      <c r="A272" t="s">
        <v>3042</v>
      </c>
      <c r="B272" t="s">
        <v>3043</v>
      </c>
      <c r="C272" s="81" t="s">
        <v>1729</v>
      </c>
      <c r="D272" s="87">
        <v>220</v>
      </c>
      <c r="E272" s="6">
        <v>2</v>
      </c>
      <c r="F272" s="82" t="s">
        <v>1257</v>
      </c>
      <c r="G272" s="83">
        <v>102</v>
      </c>
      <c r="H272" s="67" t="s">
        <v>1734</v>
      </c>
      <c r="I272" s="67" t="s">
        <v>1843</v>
      </c>
      <c r="J272" s="84">
        <v>740100</v>
      </c>
      <c r="K272" s="67" t="s">
        <v>2564</v>
      </c>
      <c r="L272" s="13" t="s">
        <v>3049</v>
      </c>
    </row>
    <row r="273" spans="1:12" ht="18" customHeight="1" x14ac:dyDescent="0.2">
      <c r="A273" t="s">
        <v>3042</v>
      </c>
      <c r="B273" t="s">
        <v>3043</v>
      </c>
      <c r="C273" s="81" t="s">
        <v>1729</v>
      </c>
      <c r="D273" s="87">
        <v>221</v>
      </c>
      <c r="E273" s="6">
        <v>2</v>
      </c>
      <c r="F273" s="82" t="s">
        <v>1257</v>
      </c>
      <c r="G273" s="83">
        <v>102</v>
      </c>
      <c r="H273" s="67" t="s">
        <v>1734</v>
      </c>
      <c r="I273" s="67" t="s">
        <v>1843</v>
      </c>
      <c r="J273" s="84">
        <v>740100</v>
      </c>
      <c r="K273" s="67" t="s">
        <v>2564</v>
      </c>
      <c r="L273" s="13" t="s">
        <v>3049</v>
      </c>
    </row>
    <row r="274" spans="1:12" ht="18" customHeight="1" x14ac:dyDescent="0.2">
      <c r="A274" t="s">
        <v>3042</v>
      </c>
      <c r="B274" t="s">
        <v>3043</v>
      </c>
      <c r="C274" s="81" t="s">
        <v>1729</v>
      </c>
      <c r="D274" s="87">
        <v>222</v>
      </c>
      <c r="E274" s="6">
        <v>2</v>
      </c>
      <c r="F274" s="82" t="s">
        <v>1257</v>
      </c>
      <c r="G274" s="83">
        <v>121</v>
      </c>
      <c r="H274" s="67" t="s">
        <v>1734</v>
      </c>
      <c r="I274" s="67" t="s">
        <v>1843</v>
      </c>
      <c r="J274" s="84">
        <v>740100</v>
      </c>
      <c r="K274" s="67" t="s">
        <v>2564</v>
      </c>
      <c r="L274" s="13" t="s">
        <v>3049</v>
      </c>
    </row>
    <row r="275" spans="1:12" ht="18" customHeight="1" x14ac:dyDescent="0.2">
      <c r="A275" t="s">
        <v>3042</v>
      </c>
      <c r="B275" t="s">
        <v>3043</v>
      </c>
      <c r="C275" s="81" t="s">
        <v>1729</v>
      </c>
      <c r="D275" s="87">
        <v>223</v>
      </c>
      <c r="E275" s="6">
        <v>2</v>
      </c>
      <c r="F275" s="82" t="s">
        <v>1257</v>
      </c>
      <c r="G275" s="83">
        <v>126</v>
      </c>
      <c r="H275" s="67" t="s">
        <v>1734</v>
      </c>
      <c r="I275" s="67" t="s">
        <v>1843</v>
      </c>
      <c r="J275" s="84">
        <v>740100</v>
      </c>
      <c r="K275" s="67" t="s">
        <v>2564</v>
      </c>
      <c r="L275" s="13" t="s">
        <v>3049</v>
      </c>
    </row>
    <row r="276" spans="1:12" ht="18" customHeight="1" x14ac:dyDescent="0.2">
      <c r="A276" t="s">
        <v>3042</v>
      </c>
      <c r="B276" t="s">
        <v>3043</v>
      </c>
      <c r="C276" s="81" t="s">
        <v>1729</v>
      </c>
      <c r="D276" s="87">
        <v>224</v>
      </c>
      <c r="E276" s="6">
        <v>2</v>
      </c>
      <c r="F276" s="82" t="s">
        <v>1257</v>
      </c>
      <c r="G276" s="83">
        <v>296</v>
      </c>
      <c r="H276" s="67" t="s">
        <v>1734</v>
      </c>
      <c r="I276" s="67" t="s">
        <v>1843</v>
      </c>
      <c r="J276" s="84">
        <v>740100</v>
      </c>
      <c r="K276" s="67" t="s">
        <v>2564</v>
      </c>
      <c r="L276" s="13" t="s">
        <v>3049</v>
      </c>
    </row>
    <row r="277" spans="1:12" ht="18" customHeight="1" x14ac:dyDescent="0.2">
      <c r="A277" t="s">
        <v>3042</v>
      </c>
      <c r="B277" t="s">
        <v>3043</v>
      </c>
      <c r="C277" s="81" t="s">
        <v>1729</v>
      </c>
      <c r="D277" s="87">
        <v>225</v>
      </c>
      <c r="E277" s="6">
        <v>2</v>
      </c>
      <c r="F277" s="82" t="s">
        <v>1257</v>
      </c>
      <c r="G277" s="83">
        <v>121</v>
      </c>
      <c r="H277" s="67" t="s">
        <v>1734</v>
      </c>
      <c r="I277" s="67" t="s">
        <v>1843</v>
      </c>
      <c r="J277" s="84">
        <v>740100</v>
      </c>
      <c r="K277" s="67" t="s">
        <v>2564</v>
      </c>
      <c r="L277" s="13" t="s">
        <v>3049</v>
      </c>
    </row>
    <row r="278" spans="1:12" ht="18" customHeight="1" x14ac:dyDescent="0.2">
      <c r="A278" t="s">
        <v>3042</v>
      </c>
      <c r="B278" t="s">
        <v>3043</v>
      </c>
      <c r="C278" s="81" t="s">
        <v>1729</v>
      </c>
      <c r="D278" s="87">
        <v>226</v>
      </c>
      <c r="E278" s="6">
        <v>2</v>
      </c>
      <c r="F278" s="82" t="s">
        <v>1257</v>
      </c>
      <c r="G278" s="83">
        <v>102</v>
      </c>
      <c r="H278" s="67" t="s">
        <v>1734</v>
      </c>
      <c r="I278" s="67" t="s">
        <v>1843</v>
      </c>
      <c r="J278" s="84">
        <v>740100</v>
      </c>
      <c r="K278" s="67" t="s">
        <v>2564</v>
      </c>
      <c r="L278" s="13" t="s">
        <v>3049</v>
      </c>
    </row>
    <row r="279" spans="1:12" ht="18" customHeight="1" x14ac:dyDescent="0.2">
      <c r="A279" t="s">
        <v>3042</v>
      </c>
      <c r="B279" t="s">
        <v>3043</v>
      </c>
      <c r="C279" s="81" t="s">
        <v>1729</v>
      </c>
      <c r="D279" s="87">
        <v>227</v>
      </c>
      <c r="E279" s="6">
        <v>2</v>
      </c>
      <c r="F279" s="82" t="s">
        <v>1257</v>
      </c>
      <c r="G279" s="83">
        <v>102</v>
      </c>
      <c r="H279" s="67" t="s">
        <v>1734</v>
      </c>
      <c r="I279" s="67" t="s">
        <v>1843</v>
      </c>
      <c r="J279" s="84">
        <v>740100</v>
      </c>
      <c r="K279" s="67" t="s">
        <v>2564</v>
      </c>
      <c r="L279" s="13" t="s">
        <v>3049</v>
      </c>
    </row>
    <row r="280" spans="1:12" ht="18" customHeight="1" x14ac:dyDescent="0.2">
      <c r="A280" t="s">
        <v>3042</v>
      </c>
      <c r="B280" t="s">
        <v>3043</v>
      </c>
      <c r="C280" s="81" t="s">
        <v>1729</v>
      </c>
      <c r="D280" s="87">
        <v>228</v>
      </c>
      <c r="E280" s="6">
        <v>2</v>
      </c>
      <c r="F280" s="82" t="s">
        <v>1257</v>
      </c>
      <c r="G280" s="83">
        <v>102</v>
      </c>
      <c r="H280" s="67" t="s">
        <v>1734</v>
      </c>
      <c r="I280" s="67" t="s">
        <v>1843</v>
      </c>
      <c r="J280" s="84">
        <v>740100</v>
      </c>
      <c r="K280" s="67" t="s">
        <v>2564</v>
      </c>
      <c r="L280" s="13" t="s">
        <v>3049</v>
      </c>
    </row>
    <row r="281" spans="1:12" ht="18" customHeight="1" x14ac:dyDescent="0.2">
      <c r="A281" t="s">
        <v>3042</v>
      </c>
      <c r="B281" t="s">
        <v>3043</v>
      </c>
      <c r="C281" s="81" t="s">
        <v>1729</v>
      </c>
      <c r="D281" s="87">
        <v>229</v>
      </c>
      <c r="E281" s="6">
        <v>2</v>
      </c>
      <c r="F281" s="82" t="s">
        <v>1257</v>
      </c>
      <c r="G281" s="83">
        <v>102</v>
      </c>
      <c r="H281" s="67" t="s">
        <v>1734</v>
      </c>
      <c r="I281" s="67" t="s">
        <v>1843</v>
      </c>
      <c r="J281" s="84">
        <v>740100</v>
      </c>
      <c r="K281" s="67" t="s">
        <v>2564</v>
      </c>
      <c r="L281" s="13" t="s">
        <v>3049</v>
      </c>
    </row>
    <row r="282" spans="1:12" ht="18" customHeight="1" x14ac:dyDescent="0.2">
      <c r="A282" t="s">
        <v>3042</v>
      </c>
      <c r="B282" t="s">
        <v>3043</v>
      </c>
      <c r="C282" s="81" t="s">
        <v>1729</v>
      </c>
      <c r="D282" s="87">
        <v>230</v>
      </c>
      <c r="E282" s="6">
        <v>2</v>
      </c>
      <c r="F282" s="82" t="s">
        <v>1257</v>
      </c>
      <c r="G282" s="83">
        <v>150</v>
      </c>
      <c r="H282" s="67" t="s">
        <v>1734</v>
      </c>
      <c r="I282" s="67" t="s">
        <v>1843</v>
      </c>
      <c r="J282" s="84">
        <v>740100</v>
      </c>
      <c r="K282" s="67" t="s">
        <v>2564</v>
      </c>
      <c r="L282" s="13" t="s">
        <v>3049</v>
      </c>
    </row>
    <row r="283" spans="1:12" ht="18" customHeight="1" x14ac:dyDescent="0.2">
      <c r="A283" t="s">
        <v>3042</v>
      </c>
      <c r="B283" t="s">
        <v>3043</v>
      </c>
      <c r="C283" s="81" t="s">
        <v>1729</v>
      </c>
      <c r="D283" s="87">
        <v>231</v>
      </c>
      <c r="E283" s="6">
        <v>2</v>
      </c>
      <c r="F283" s="82" t="s">
        <v>1257</v>
      </c>
      <c r="G283" s="83">
        <v>102</v>
      </c>
      <c r="H283" s="67" t="s">
        <v>1734</v>
      </c>
      <c r="I283" s="67" t="s">
        <v>1843</v>
      </c>
      <c r="J283" s="84">
        <v>740100</v>
      </c>
      <c r="K283" s="67" t="s">
        <v>2564</v>
      </c>
      <c r="L283" s="13" t="s">
        <v>3049</v>
      </c>
    </row>
    <row r="284" spans="1:12" ht="18" customHeight="1" x14ac:dyDescent="0.2">
      <c r="A284" t="s">
        <v>3042</v>
      </c>
      <c r="B284" t="s">
        <v>3043</v>
      </c>
      <c r="C284" s="81" t="s">
        <v>1729</v>
      </c>
      <c r="D284" s="87">
        <v>232</v>
      </c>
      <c r="E284" s="6">
        <v>2</v>
      </c>
      <c r="F284" s="82" t="s">
        <v>1257</v>
      </c>
      <c r="G284" s="83">
        <v>295</v>
      </c>
      <c r="H284" s="67" t="s">
        <v>1734</v>
      </c>
      <c r="I284" s="67" t="s">
        <v>1843</v>
      </c>
      <c r="J284" s="84">
        <v>740100</v>
      </c>
      <c r="K284" s="67" t="s">
        <v>2564</v>
      </c>
      <c r="L284" s="13" t="s">
        <v>3049</v>
      </c>
    </row>
    <row r="285" spans="1:12" ht="18" customHeight="1" x14ac:dyDescent="0.2">
      <c r="A285" t="s">
        <v>3042</v>
      </c>
      <c r="B285" t="s">
        <v>3043</v>
      </c>
      <c r="C285" s="81" t="s">
        <v>1729</v>
      </c>
      <c r="D285" s="87">
        <v>233</v>
      </c>
      <c r="E285" s="6">
        <v>2</v>
      </c>
      <c r="F285" s="82" t="s">
        <v>1809</v>
      </c>
      <c r="G285" s="83">
        <v>121</v>
      </c>
      <c r="H285" s="67" t="s">
        <v>1734</v>
      </c>
      <c r="I285" s="67" t="s">
        <v>1843</v>
      </c>
      <c r="J285" s="84">
        <v>740100</v>
      </c>
      <c r="K285" s="67" t="s">
        <v>2575</v>
      </c>
      <c r="L285" s="13" t="s">
        <v>3049</v>
      </c>
    </row>
    <row r="286" spans="1:12" ht="18" customHeight="1" x14ac:dyDescent="0.2">
      <c r="A286" t="s">
        <v>3042</v>
      </c>
      <c r="B286" t="s">
        <v>3043</v>
      </c>
      <c r="C286" s="81" t="s">
        <v>1729</v>
      </c>
      <c r="D286" s="87">
        <v>234</v>
      </c>
      <c r="E286" s="6">
        <v>2</v>
      </c>
      <c r="F286" s="82" t="s">
        <v>1257</v>
      </c>
      <c r="G286" s="83">
        <v>102</v>
      </c>
      <c r="H286" s="67" t="s">
        <v>1734</v>
      </c>
      <c r="I286" s="67" t="s">
        <v>1843</v>
      </c>
      <c r="J286" s="84">
        <v>740100</v>
      </c>
      <c r="K286" s="67" t="s">
        <v>2564</v>
      </c>
      <c r="L286" s="13" t="s">
        <v>3049</v>
      </c>
    </row>
    <row r="287" spans="1:12" ht="18" customHeight="1" x14ac:dyDescent="0.2">
      <c r="A287" t="s">
        <v>3042</v>
      </c>
      <c r="B287" t="s">
        <v>3043</v>
      </c>
      <c r="C287" s="81" t="s">
        <v>1729</v>
      </c>
      <c r="D287" s="87">
        <v>235</v>
      </c>
      <c r="E287" s="6">
        <v>2</v>
      </c>
      <c r="F287" s="82" t="s">
        <v>1257</v>
      </c>
      <c r="G287" s="83">
        <v>102</v>
      </c>
      <c r="H287" s="67" t="s">
        <v>1734</v>
      </c>
      <c r="I287" s="67" t="s">
        <v>1843</v>
      </c>
      <c r="J287" s="84">
        <v>740100</v>
      </c>
      <c r="K287" s="67" t="s">
        <v>2564</v>
      </c>
      <c r="L287" s="13" t="s">
        <v>3049</v>
      </c>
    </row>
    <row r="288" spans="1:12" ht="18" customHeight="1" x14ac:dyDescent="0.2">
      <c r="A288" t="s">
        <v>3042</v>
      </c>
      <c r="B288" t="s">
        <v>3043</v>
      </c>
      <c r="C288" s="81" t="s">
        <v>1729</v>
      </c>
      <c r="D288" s="87">
        <v>236</v>
      </c>
      <c r="E288" s="6">
        <v>2</v>
      </c>
      <c r="F288" s="82" t="s">
        <v>1261</v>
      </c>
      <c r="G288" s="83">
        <v>295</v>
      </c>
      <c r="H288" s="67" t="s">
        <v>1734</v>
      </c>
      <c r="I288" s="67" t="s">
        <v>1843</v>
      </c>
      <c r="J288" s="84">
        <v>740100</v>
      </c>
      <c r="K288" s="67" t="s">
        <v>3055</v>
      </c>
      <c r="L288" s="13" t="s">
        <v>3047</v>
      </c>
    </row>
    <row r="289" spans="1:12" ht="18" customHeight="1" x14ac:dyDescent="0.2">
      <c r="A289" t="s">
        <v>3042</v>
      </c>
      <c r="B289" t="s">
        <v>3043</v>
      </c>
      <c r="C289" s="81" t="s">
        <v>1729</v>
      </c>
      <c r="D289" s="87" t="s">
        <v>2512</v>
      </c>
      <c r="E289" s="6">
        <v>2</v>
      </c>
      <c r="F289" s="82" t="s">
        <v>1782</v>
      </c>
      <c r="G289" s="83">
        <v>72</v>
      </c>
      <c r="H289" s="67" t="s">
        <v>3050</v>
      </c>
      <c r="I289" s="67" t="s">
        <v>3045</v>
      </c>
      <c r="J289" s="84" t="s">
        <v>712</v>
      </c>
      <c r="K289" s="67" t="s">
        <v>3048</v>
      </c>
      <c r="L289" s="13" t="s">
        <v>3047</v>
      </c>
    </row>
    <row r="290" spans="1:12" ht="18" customHeight="1" x14ac:dyDescent="0.2">
      <c r="A290" t="s">
        <v>3042</v>
      </c>
      <c r="B290" t="s">
        <v>3043</v>
      </c>
      <c r="C290" s="81" t="s">
        <v>1729</v>
      </c>
      <c r="D290" s="87">
        <v>237</v>
      </c>
      <c r="E290" s="6">
        <v>2</v>
      </c>
      <c r="F290" s="82" t="s">
        <v>1258</v>
      </c>
      <c r="G290" s="83">
        <v>631</v>
      </c>
      <c r="H290" s="67" t="s">
        <v>3045</v>
      </c>
      <c r="I290" s="67" t="s">
        <v>3045</v>
      </c>
      <c r="J290" s="84" t="s">
        <v>3045</v>
      </c>
      <c r="K290" s="67" t="s">
        <v>3046</v>
      </c>
      <c r="L290" s="13" t="s">
        <v>3047</v>
      </c>
    </row>
    <row r="291" spans="1:12" ht="18" customHeight="1" x14ac:dyDescent="0.2">
      <c r="A291" t="s">
        <v>3042</v>
      </c>
      <c r="B291" t="s">
        <v>3043</v>
      </c>
      <c r="C291" s="81" t="s">
        <v>1729</v>
      </c>
      <c r="D291" s="87">
        <v>238</v>
      </c>
      <c r="E291" s="6">
        <v>2</v>
      </c>
      <c r="F291" s="82" t="s">
        <v>1816</v>
      </c>
      <c r="G291" s="83">
        <v>120</v>
      </c>
      <c r="H291" s="67" t="s">
        <v>1734</v>
      </c>
      <c r="I291" s="67" t="s">
        <v>1843</v>
      </c>
      <c r="J291" s="84">
        <v>740100</v>
      </c>
      <c r="K291" s="67" t="s">
        <v>2911</v>
      </c>
      <c r="L291" s="13" t="s">
        <v>3049</v>
      </c>
    </row>
    <row r="292" spans="1:12" ht="18" customHeight="1" x14ac:dyDescent="0.2">
      <c r="A292" t="s">
        <v>3042</v>
      </c>
      <c r="B292" t="s">
        <v>3043</v>
      </c>
      <c r="C292" s="81" t="s">
        <v>1729</v>
      </c>
      <c r="D292" s="87">
        <v>239</v>
      </c>
      <c r="E292" s="6">
        <v>2</v>
      </c>
      <c r="F292" s="82" t="s">
        <v>1816</v>
      </c>
      <c r="G292" s="83">
        <v>114</v>
      </c>
      <c r="H292" s="67" t="s">
        <v>1734</v>
      </c>
      <c r="I292" s="67" t="s">
        <v>1843</v>
      </c>
      <c r="J292" s="84">
        <v>740100</v>
      </c>
      <c r="K292" s="67" t="s">
        <v>2911</v>
      </c>
      <c r="L292" s="13" t="s">
        <v>3049</v>
      </c>
    </row>
    <row r="293" spans="1:12" ht="18" customHeight="1" x14ac:dyDescent="0.2">
      <c r="A293" t="s">
        <v>3042</v>
      </c>
      <c r="B293" t="s">
        <v>3043</v>
      </c>
      <c r="C293" s="81" t="s">
        <v>1729</v>
      </c>
      <c r="D293" s="87">
        <v>240</v>
      </c>
      <c r="E293" s="6">
        <v>2</v>
      </c>
      <c r="F293" s="82" t="s">
        <v>1257</v>
      </c>
      <c r="G293" s="83">
        <v>114</v>
      </c>
      <c r="H293" s="67" t="s">
        <v>1734</v>
      </c>
      <c r="I293" s="67" t="s">
        <v>1843</v>
      </c>
      <c r="J293" s="84">
        <v>740100</v>
      </c>
      <c r="K293" s="67" t="s">
        <v>2564</v>
      </c>
      <c r="L293" s="13" t="s">
        <v>3049</v>
      </c>
    </row>
    <row r="294" spans="1:12" ht="18" customHeight="1" x14ac:dyDescent="0.2">
      <c r="A294" t="s">
        <v>3042</v>
      </c>
      <c r="B294" t="s">
        <v>3043</v>
      </c>
      <c r="C294" s="81" t="s">
        <v>1729</v>
      </c>
      <c r="D294" s="87">
        <v>241</v>
      </c>
      <c r="E294" s="6">
        <v>2</v>
      </c>
      <c r="F294" s="82" t="s">
        <v>1257</v>
      </c>
      <c r="G294" s="83">
        <v>114</v>
      </c>
      <c r="H294" s="67" t="s">
        <v>1734</v>
      </c>
      <c r="I294" s="67" t="s">
        <v>1843</v>
      </c>
      <c r="J294" s="84">
        <v>740100</v>
      </c>
      <c r="K294" s="67" t="s">
        <v>2564</v>
      </c>
      <c r="L294" s="13" t="s">
        <v>3049</v>
      </c>
    </row>
    <row r="295" spans="1:12" ht="18" customHeight="1" x14ac:dyDescent="0.2">
      <c r="A295" t="s">
        <v>3042</v>
      </c>
      <c r="B295" t="s">
        <v>3043</v>
      </c>
      <c r="C295" s="81" t="s">
        <v>1729</v>
      </c>
      <c r="D295" s="87">
        <v>242</v>
      </c>
      <c r="E295" s="6">
        <v>2</v>
      </c>
      <c r="F295" s="82" t="s">
        <v>1257</v>
      </c>
      <c r="G295" s="83">
        <v>114</v>
      </c>
      <c r="H295" s="67" t="s">
        <v>1734</v>
      </c>
      <c r="I295" s="67" t="s">
        <v>1843</v>
      </c>
      <c r="J295" s="84">
        <v>740100</v>
      </c>
      <c r="K295" s="67" t="s">
        <v>2564</v>
      </c>
      <c r="L295" s="13" t="s">
        <v>3049</v>
      </c>
    </row>
    <row r="296" spans="1:12" ht="18" customHeight="1" x14ac:dyDescent="0.2">
      <c r="A296" t="s">
        <v>3042</v>
      </c>
      <c r="B296" t="s">
        <v>3043</v>
      </c>
      <c r="C296" s="81" t="s">
        <v>1729</v>
      </c>
      <c r="D296" s="87">
        <v>243</v>
      </c>
      <c r="E296" s="6">
        <v>2</v>
      </c>
      <c r="F296" s="82" t="s">
        <v>1257</v>
      </c>
      <c r="G296" s="83">
        <v>114</v>
      </c>
      <c r="H296" s="67" t="s">
        <v>1734</v>
      </c>
      <c r="I296" s="67" t="s">
        <v>1843</v>
      </c>
      <c r="J296" s="84">
        <v>740100</v>
      </c>
      <c r="K296" s="67" t="s">
        <v>2564</v>
      </c>
      <c r="L296" s="13" t="s">
        <v>3049</v>
      </c>
    </row>
    <row r="297" spans="1:12" ht="18" customHeight="1" x14ac:dyDescent="0.2">
      <c r="A297" t="s">
        <v>3042</v>
      </c>
      <c r="B297" t="s">
        <v>3043</v>
      </c>
      <c r="C297" s="81" t="s">
        <v>1729</v>
      </c>
      <c r="D297" s="87">
        <v>244</v>
      </c>
      <c r="E297" s="6">
        <v>2</v>
      </c>
      <c r="F297" s="82" t="s">
        <v>1257</v>
      </c>
      <c r="G297" s="83">
        <v>114</v>
      </c>
      <c r="H297" s="67" t="s">
        <v>1734</v>
      </c>
      <c r="I297" s="67" t="s">
        <v>1843</v>
      </c>
      <c r="J297" s="84">
        <v>740100</v>
      </c>
      <c r="K297" s="67" t="s">
        <v>2564</v>
      </c>
      <c r="L297" s="13" t="s">
        <v>3049</v>
      </c>
    </row>
    <row r="298" spans="1:12" ht="18" customHeight="1" x14ac:dyDescent="0.2">
      <c r="A298" t="s">
        <v>3042</v>
      </c>
      <c r="B298" t="s">
        <v>3043</v>
      </c>
      <c r="C298" s="81" t="s">
        <v>1729</v>
      </c>
      <c r="D298" s="87">
        <v>245</v>
      </c>
      <c r="E298" s="6">
        <v>2</v>
      </c>
      <c r="F298" s="82" t="s">
        <v>1257</v>
      </c>
      <c r="G298" s="83">
        <v>120</v>
      </c>
      <c r="H298" s="67" t="s">
        <v>1734</v>
      </c>
      <c r="I298" s="67" t="s">
        <v>1843</v>
      </c>
      <c r="J298" s="84">
        <v>740100</v>
      </c>
      <c r="K298" s="67" t="s">
        <v>2564</v>
      </c>
      <c r="L298" s="13" t="s">
        <v>3049</v>
      </c>
    </row>
    <row r="299" spans="1:12" ht="18" customHeight="1" x14ac:dyDescent="0.2">
      <c r="A299" t="s">
        <v>3042</v>
      </c>
      <c r="B299" t="s">
        <v>3043</v>
      </c>
      <c r="C299" s="81" t="s">
        <v>1729</v>
      </c>
      <c r="D299" s="87">
        <v>246</v>
      </c>
      <c r="E299" s="6">
        <v>2</v>
      </c>
      <c r="F299" s="82" t="s">
        <v>1768</v>
      </c>
      <c r="G299" s="83">
        <v>578</v>
      </c>
      <c r="H299" s="67" t="s">
        <v>1734</v>
      </c>
      <c r="I299" s="67" t="s">
        <v>1843</v>
      </c>
      <c r="J299" s="84">
        <v>740100</v>
      </c>
      <c r="K299" s="67"/>
      <c r="L299" s="13" t="s">
        <v>3049</v>
      </c>
    </row>
    <row r="300" spans="1:12" ht="18" customHeight="1" x14ac:dyDescent="0.2">
      <c r="A300" t="s">
        <v>3042</v>
      </c>
      <c r="B300" t="s">
        <v>3043</v>
      </c>
      <c r="C300" s="81" t="s">
        <v>1729</v>
      </c>
      <c r="D300" s="87" t="s">
        <v>1866</v>
      </c>
      <c r="E300" s="6">
        <v>2</v>
      </c>
      <c r="F300" s="82" t="s">
        <v>1867</v>
      </c>
      <c r="G300" s="83">
        <v>219</v>
      </c>
      <c r="H300" s="67" t="s">
        <v>1734</v>
      </c>
      <c r="I300" s="67" t="s">
        <v>1843</v>
      </c>
      <c r="J300" s="84">
        <v>740100</v>
      </c>
      <c r="K300" s="67" t="s">
        <v>2666</v>
      </c>
      <c r="L300" s="13" t="s">
        <v>3049</v>
      </c>
    </row>
    <row r="301" spans="1:12" ht="18" customHeight="1" x14ac:dyDescent="0.2">
      <c r="A301" t="s">
        <v>3042</v>
      </c>
      <c r="B301" t="s">
        <v>3043</v>
      </c>
      <c r="C301" s="81" t="s">
        <v>1729</v>
      </c>
      <c r="D301" s="87" t="s">
        <v>1868</v>
      </c>
      <c r="E301" s="6">
        <v>2</v>
      </c>
      <c r="F301" s="82" t="s">
        <v>1257</v>
      </c>
      <c r="G301" s="83">
        <v>118</v>
      </c>
      <c r="H301" s="67" t="s">
        <v>1734</v>
      </c>
      <c r="I301" s="67" t="s">
        <v>1843</v>
      </c>
      <c r="J301" s="84">
        <v>740100</v>
      </c>
      <c r="K301" s="67" t="s">
        <v>2564</v>
      </c>
      <c r="L301" s="13" t="s">
        <v>3049</v>
      </c>
    </row>
    <row r="302" spans="1:12" ht="18" customHeight="1" x14ac:dyDescent="0.2">
      <c r="A302" t="s">
        <v>3042</v>
      </c>
      <c r="B302" t="s">
        <v>3043</v>
      </c>
      <c r="C302" s="81" t="s">
        <v>1729</v>
      </c>
      <c r="D302" s="87">
        <v>247</v>
      </c>
      <c r="E302" s="6">
        <v>2</v>
      </c>
      <c r="F302" s="82" t="s">
        <v>1258</v>
      </c>
      <c r="G302" s="83">
        <v>612</v>
      </c>
      <c r="H302" s="67" t="s">
        <v>3045</v>
      </c>
      <c r="I302" s="67" t="s">
        <v>3045</v>
      </c>
      <c r="J302" s="84" t="s">
        <v>3045</v>
      </c>
      <c r="K302" s="67" t="s">
        <v>3046</v>
      </c>
      <c r="L302" s="13" t="s">
        <v>3047</v>
      </c>
    </row>
    <row r="303" spans="1:12" ht="18" customHeight="1" x14ac:dyDescent="0.2">
      <c r="A303" t="s">
        <v>3042</v>
      </c>
      <c r="B303" t="s">
        <v>3043</v>
      </c>
      <c r="C303" s="81" t="s">
        <v>1729</v>
      </c>
      <c r="D303" s="87">
        <v>248</v>
      </c>
      <c r="E303" s="6">
        <v>2</v>
      </c>
      <c r="F303" s="82" t="s">
        <v>1257</v>
      </c>
      <c r="G303" s="83">
        <v>120</v>
      </c>
      <c r="H303" s="67" t="s">
        <v>1734</v>
      </c>
      <c r="I303" s="67" t="s">
        <v>1843</v>
      </c>
      <c r="J303" s="84">
        <v>740100</v>
      </c>
      <c r="K303" s="67" t="s">
        <v>2152</v>
      </c>
      <c r="L303" s="13" t="s">
        <v>3049</v>
      </c>
    </row>
    <row r="304" spans="1:12" ht="18" customHeight="1" x14ac:dyDescent="0.2">
      <c r="A304" t="s">
        <v>3042</v>
      </c>
      <c r="B304" t="s">
        <v>3043</v>
      </c>
      <c r="C304" s="81" t="s">
        <v>1729</v>
      </c>
      <c r="D304" s="87" t="s">
        <v>4461</v>
      </c>
      <c r="E304" s="6">
        <v>2</v>
      </c>
      <c r="F304" s="82" t="s">
        <v>1257</v>
      </c>
      <c r="G304" s="83">
        <v>120</v>
      </c>
      <c r="H304" s="67" t="s">
        <v>1734</v>
      </c>
      <c r="I304" s="67" t="s">
        <v>1843</v>
      </c>
      <c r="J304" s="84">
        <v>740100</v>
      </c>
      <c r="K304" s="67" t="s">
        <v>2152</v>
      </c>
      <c r="L304" s="13" t="s">
        <v>3049</v>
      </c>
    </row>
    <row r="305" spans="1:12" ht="18" customHeight="1" x14ac:dyDescent="0.2">
      <c r="A305" t="s">
        <v>3042</v>
      </c>
      <c r="B305" t="s">
        <v>3043</v>
      </c>
      <c r="C305" s="81" t="s">
        <v>1729</v>
      </c>
      <c r="D305" s="87" t="s">
        <v>4462</v>
      </c>
      <c r="E305" s="6">
        <v>2</v>
      </c>
      <c r="F305" s="82" t="s">
        <v>1257</v>
      </c>
      <c r="G305" s="83">
        <v>107</v>
      </c>
      <c r="H305" s="67" t="s">
        <v>1734</v>
      </c>
      <c r="I305" s="67" t="s">
        <v>1843</v>
      </c>
      <c r="J305" s="84">
        <v>740100</v>
      </c>
      <c r="K305" s="67" t="s">
        <v>2152</v>
      </c>
      <c r="L305" s="13" t="s">
        <v>3049</v>
      </c>
    </row>
    <row r="306" spans="1:12" ht="18" customHeight="1" x14ac:dyDescent="0.2">
      <c r="A306" t="s">
        <v>3042</v>
      </c>
      <c r="B306" t="s">
        <v>3043</v>
      </c>
      <c r="C306" s="81" t="s">
        <v>1729</v>
      </c>
      <c r="D306" s="87">
        <v>249</v>
      </c>
      <c r="E306" s="6">
        <v>2</v>
      </c>
      <c r="F306" s="82" t="s">
        <v>1257</v>
      </c>
      <c r="G306" s="83">
        <v>107</v>
      </c>
      <c r="H306" s="67" t="s">
        <v>1734</v>
      </c>
      <c r="I306" s="67" t="s">
        <v>1843</v>
      </c>
      <c r="J306" s="84">
        <v>740100</v>
      </c>
      <c r="K306" s="67" t="s">
        <v>2564</v>
      </c>
      <c r="L306" s="13" t="s">
        <v>3049</v>
      </c>
    </row>
    <row r="307" spans="1:12" ht="18" customHeight="1" x14ac:dyDescent="0.2">
      <c r="A307" t="s">
        <v>3042</v>
      </c>
      <c r="B307" t="s">
        <v>3043</v>
      </c>
      <c r="C307" s="81" t="s">
        <v>1729</v>
      </c>
      <c r="D307" s="87" t="s">
        <v>4463</v>
      </c>
      <c r="E307" s="6">
        <v>2</v>
      </c>
      <c r="F307" s="82" t="s">
        <v>1257</v>
      </c>
      <c r="G307" s="83">
        <v>107</v>
      </c>
      <c r="H307" s="67" t="s">
        <v>1734</v>
      </c>
      <c r="I307" s="67" t="s">
        <v>1843</v>
      </c>
      <c r="J307" s="84">
        <v>740100</v>
      </c>
      <c r="K307" s="67" t="s">
        <v>2564</v>
      </c>
      <c r="L307" s="13" t="s">
        <v>3049</v>
      </c>
    </row>
    <row r="308" spans="1:12" ht="18" customHeight="1" x14ac:dyDescent="0.2">
      <c r="A308" t="s">
        <v>3042</v>
      </c>
      <c r="B308" t="s">
        <v>3043</v>
      </c>
      <c r="C308" s="81" t="s">
        <v>1729</v>
      </c>
      <c r="D308" s="87" t="s">
        <v>4464</v>
      </c>
      <c r="E308" s="6">
        <v>2</v>
      </c>
      <c r="F308" s="82" t="s">
        <v>1257</v>
      </c>
      <c r="G308" s="83">
        <v>107</v>
      </c>
      <c r="H308" s="67" t="s">
        <v>1734</v>
      </c>
      <c r="I308" s="67" t="s">
        <v>1843</v>
      </c>
      <c r="J308" s="84">
        <v>740100</v>
      </c>
      <c r="K308" s="67" t="s">
        <v>2564</v>
      </c>
      <c r="L308" s="13" t="s">
        <v>3049</v>
      </c>
    </row>
    <row r="309" spans="1:12" ht="18" customHeight="1" x14ac:dyDescent="0.2">
      <c r="A309" t="s">
        <v>3042</v>
      </c>
      <c r="B309" t="s">
        <v>3043</v>
      </c>
      <c r="C309" s="81" t="s">
        <v>1729</v>
      </c>
      <c r="D309" s="87">
        <v>250</v>
      </c>
      <c r="E309" s="6">
        <v>2</v>
      </c>
      <c r="F309" s="82" t="s">
        <v>1256</v>
      </c>
      <c r="G309" s="83">
        <v>314</v>
      </c>
      <c r="H309" s="67"/>
      <c r="I309" s="67"/>
      <c r="J309" s="84"/>
      <c r="K309" s="67"/>
    </row>
    <row r="310" spans="1:12" ht="18" customHeight="1" x14ac:dyDescent="0.2">
      <c r="A310" t="s">
        <v>3042</v>
      </c>
      <c r="B310" t="s">
        <v>3043</v>
      </c>
      <c r="C310" s="81" t="s">
        <v>1729</v>
      </c>
      <c r="D310" s="87" t="s">
        <v>1869</v>
      </c>
      <c r="E310" s="6">
        <v>2</v>
      </c>
      <c r="F310" s="82" t="s">
        <v>1746</v>
      </c>
      <c r="G310" s="83">
        <v>453</v>
      </c>
      <c r="H310" s="67" t="s">
        <v>3050</v>
      </c>
      <c r="I310" s="67" t="s">
        <v>3045</v>
      </c>
      <c r="J310" s="84" t="s">
        <v>712</v>
      </c>
      <c r="K310" s="67" t="s">
        <v>3048</v>
      </c>
      <c r="L310" s="13" t="s">
        <v>3047</v>
      </c>
    </row>
    <row r="311" spans="1:12" ht="18" customHeight="1" x14ac:dyDescent="0.2">
      <c r="A311" t="s">
        <v>3042</v>
      </c>
      <c r="B311" t="s">
        <v>3043</v>
      </c>
      <c r="C311" s="81" t="s">
        <v>1729</v>
      </c>
      <c r="D311" s="87">
        <v>251</v>
      </c>
      <c r="E311" s="6">
        <v>2</v>
      </c>
      <c r="F311" s="82" t="s">
        <v>1258</v>
      </c>
      <c r="G311" s="83">
        <v>829</v>
      </c>
      <c r="H311" s="67" t="s">
        <v>3045</v>
      </c>
      <c r="I311" s="67" t="s">
        <v>3045</v>
      </c>
      <c r="J311" s="84" t="s">
        <v>3045</v>
      </c>
      <c r="K311" s="67" t="s">
        <v>3046</v>
      </c>
      <c r="L311" s="13" t="s">
        <v>3047</v>
      </c>
    </row>
    <row r="312" spans="1:12" ht="18" customHeight="1" x14ac:dyDescent="0.2">
      <c r="A312" t="s">
        <v>3042</v>
      </c>
      <c r="B312" t="s">
        <v>3043</v>
      </c>
      <c r="C312" s="81" t="s">
        <v>1729</v>
      </c>
      <c r="D312" s="87">
        <v>252</v>
      </c>
      <c r="E312" s="6">
        <v>2</v>
      </c>
      <c r="F312" s="82" t="s">
        <v>1870</v>
      </c>
      <c r="G312" s="83">
        <v>1338</v>
      </c>
      <c r="H312" s="67" t="s">
        <v>1734</v>
      </c>
      <c r="I312" s="67" t="s">
        <v>3045</v>
      </c>
      <c r="J312" s="86">
        <v>701000</v>
      </c>
      <c r="K312" s="67" t="s">
        <v>2152</v>
      </c>
      <c r="L312" s="13" t="s">
        <v>3049</v>
      </c>
    </row>
    <row r="313" spans="1:12" ht="18" customHeight="1" x14ac:dyDescent="0.2">
      <c r="A313" t="s">
        <v>3042</v>
      </c>
      <c r="B313" t="s">
        <v>3043</v>
      </c>
      <c r="C313" s="81" t="s">
        <v>1729</v>
      </c>
      <c r="D313" s="87" t="s">
        <v>3364</v>
      </c>
      <c r="E313" s="6">
        <v>2</v>
      </c>
      <c r="F313" s="82" t="s">
        <v>1256</v>
      </c>
      <c r="G313" s="83">
        <v>113</v>
      </c>
      <c r="H313" s="67" t="s">
        <v>1734</v>
      </c>
      <c r="I313" s="67" t="s">
        <v>3045</v>
      </c>
      <c r="J313" s="86">
        <v>701000</v>
      </c>
      <c r="K313" s="67" t="s">
        <v>2271</v>
      </c>
      <c r="L313" s="13" t="s">
        <v>3049</v>
      </c>
    </row>
    <row r="314" spans="1:12" ht="18" customHeight="1" x14ac:dyDescent="0.2">
      <c r="A314" t="s">
        <v>3042</v>
      </c>
      <c r="B314" t="s">
        <v>3043</v>
      </c>
      <c r="C314" s="81" t="s">
        <v>1729</v>
      </c>
      <c r="D314" s="87">
        <v>253</v>
      </c>
      <c r="E314" s="6">
        <v>2</v>
      </c>
      <c r="F314" s="82" t="s">
        <v>1257</v>
      </c>
      <c r="G314" s="83">
        <v>56</v>
      </c>
      <c r="H314" s="67" t="s">
        <v>1734</v>
      </c>
      <c r="I314" s="67" t="s">
        <v>1735</v>
      </c>
      <c r="J314" s="86" t="s">
        <v>1871</v>
      </c>
      <c r="K314" s="67" t="s">
        <v>2564</v>
      </c>
      <c r="L314" s="13" t="s">
        <v>3049</v>
      </c>
    </row>
    <row r="315" spans="1:12" ht="18" customHeight="1" x14ac:dyDescent="0.2">
      <c r="A315" t="s">
        <v>3042</v>
      </c>
      <c r="B315" t="s">
        <v>3043</v>
      </c>
      <c r="C315" s="81" t="s">
        <v>1729</v>
      </c>
      <c r="D315" s="87">
        <v>254</v>
      </c>
      <c r="E315" s="6">
        <v>2</v>
      </c>
      <c r="F315" s="82" t="s">
        <v>1257</v>
      </c>
      <c r="G315" s="83">
        <v>203</v>
      </c>
      <c r="H315" s="67" t="s">
        <v>1734</v>
      </c>
      <c r="I315" s="67" t="s">
        <v>1735</v>
      </c>
      <c r="J315" s="86" t="s">
        <v>1871</v>
      </c>
      <c r="K315" s="67" t="s">
        <v>2564</v>
      </c>
      <c r="L315" s="13" t="s">
        <v>3049</v>
      </c>
    </row>
    <row r="316" spans="1:12" ht="18" customHeight="1" x14ac:dyDescent="0.2">
      <c r="A316" t="s">
        <v>3042</v>
      </c>
      <c r="B316" t="s">
        <v>3043</v>
      </c>
      <c r="C316" s="81" t="s">
        <v>1729</v>
      </c>
      <c r="D316" s="87">
        <v>255</v>
      </c>
      <c r="E316" s="6">
        <v>2</v>
      </c>
      <c r="F316" s="82" t="s">
        <v>1257</v>
      </c>
      <c r="G316" s="83">
        <v>324</v>
      </c>
      <c r="H316" s="67" t="s">
        <v>1734</v>
      </c>
      <c r="I316" s="67" t="s">
        <v>1735</v>
      </c>
      <c r="J316" s="86" t="s">
        <v>1871</v>
      </c>
      <c r="K316" s="67" t="s">
        <v>2564</v>
      </c>
      <c r="L316" s="13" t="s">
        <v>3049</v>
      </c>
    </row>
    <row r="317" spans="1:12" ht="18" customHeight="1" x14ac:dyDescent="0.2">
      <c r="A317" t="s">
        <v>3042</v>
      </c>
      <c r="B317" t="s">
        <v>3043</v>
      </c>
      <c r="C317" s="81" t="s">
        <v>1729</v>
      </c>
      <c r="D317" s="87">
        <v>256</v>
      </c>
      <c r="E317" s="6">
        <v>2</v>
      </c>
      <c r="F317" s="82" t="s">
        <v>1257</v>
      </c>
      <c r="G317" s="83">
        <v>89</v>
      </c>
      <c r="H317" s="67" t="s">
        <v>1734</v>
      </c>
      <c r="I317" s="67" t="s">
        <v>1735</v>
      </c>
      <c r="J317" s="86" t="s">
        <v>1871</v>
      </c>
      <c r="K317" s="67" t="s">
        <v>2564</v>
      </c>
      <c r="L317" s="13" t="s">
        <v>3049</v>
      </c>
    </row>
    <row r="318" spans="1:12" ht="18" customHeight="1" x14ac:dyDescent="0.2">
      <c r="A318" t="s">
        <v>3042</v>
      </c>
      <c r="B318" t="s">
        <v>3043</v>
      </c>
      <c r="C318" s="81" t="s">
        <v>1729</v>
      </c>
      <c r="D318" s="87">
        <v>257</v>
      </c>
      <c r="E318" s="6">
        <v>2</v>
      </c>
      <c r="F318" s="82" t="s">
        <v>3834</v>
      </c>
      <c r="G318" s="83">
        <v>150</v>
      </c>
      <c r="H318" s="67" t="s">
        <v>1734</v>
      </c>
      <c r="I318" s="67" t="s">
        <v>1735</v>
      </c>
      <c r="J318" s="86" t="s">
        <v>1871</v>
      </c>
      <c r="K318" s="67" t="s">
        <v>2564</v>
      </c>
      <c r="L318" s="13" t="s">
        <v>3049</v>
      </c>
    </row>
    <row r="319" spans="1:12" ht="18" customHeight="1" x14ac:dyDescent="0.2">
      <c r="A319" t="s">
        <v>3042</v>
      </c>
      <c r="B319" t="s">
        <v>3043</v>
      </c>
      <c r="C319" s="81" t="s">
        <v>1729</v>
      </c>
      <c r="D319" s="87">
        <v>258</v>
      </c>
      <c r="E319" s="6">
        <v>2</v>
      </c>
      <c r="F319" s="82" t="s">
        <v>1258</v>
      </c>
      <c r="G319" s="83">
        <v>585</v>
      </c>
      <c r="H319" s="67" t="s">
        <v>1734</v>
      </c>
      <c r="I319" s="67" t="s">
        <v>1735</v>
      </c>
      <c r="J319" s="86" t="s">
        <v>1871</v>
      </c>
      <c r="K319" s="67" t="s">
        <v>2564</v>
      </c>
      <c r="L319" s="13" t="s">
        <v>3049</v>
      </c>
    </row>
    <row r="320" spans="1:12" ht="18" customHeight="1" x14ac:dyDescent="0.2">
      <c r="A320" t="s">
        <v>3042</v>
      </c>
      <c r="B320" t="s">
        <v>3043</v>
      </c>
      <c r="C320" s="81" t="s">
        <v>1729</v>
      </c>
      <c r="D320" s="87">
        <v>259</v>
      </c>
      <c r="E320" s="6">
        <v>2</v>
      </c>
      <c r="F320" s="82" t="s">
        <v>1872</v>
      </c>
      <c r="G320" s="83">
        <v>1967</v>
      </c>
      <c r="H320" s="67" t="s">
        <v>1734</v>
      </c>
      <c r="I320" s="67" t="s">
        <v>1735</v>
      </c>
      <c r="J320" s="86" t="s">
        <v>1871</v>
      </c>
      <c r="K320" s="67" t="s">
        <v>2564</v>
      </c>
      <c r="L320" s="13" t="s">
        <v>3049</v>
      </c>
    </row>
    <row r="321" spans="1:12" ht="18" customHeight="1" x14ac:dyDescent="0.2">
      <c r="A321" t="s">
        <v>3042</v>
      </c>
      <c r="B321" t="s">
        <v>3043</v>
      </c>
      <c r="C321" s="81" t="s">
        <v>1729</v>
      </c>
      <c r="D321" s="87" t="s">
        <v>1873</v>
      </c>
      <c r="E321" s="6">
        <v>2</v>
      </c>
      <c r="F321" s="82" t="s">
        <v>2808</v>
      </c>
      <c r="G321" s="83">
        <v>122</v>
      </c>
      <c r="H321" s="67" t="s">
        <v>1734</v>
      </c>
      <c r="I321" s="67" t="s">
        <v>1735</v>
      </c>
      <c r="J321" s="86" t="s">
        <v>1871</v>
      </c>
      <c r="K321" s="67" t="s">
        <v>2564</v>
      </c>
      <c r="L321" s="13" t="s">
        <v>3049</v>
      </c>
    </row>
    <row r="322" spans="1:12" ht="18" customHeight="1" x14ac:dyDescent="0.2">
      <c r="A322" t="s">
        <v>3042</v>
      </c>
      <c r="B322" t="s">
        <v>3043</v>
      </c>
      <c r="C322" s="81" t="s">
        <v>1729</v>
      </c>
      <c r="D322" s="87" t="s">
        <v>1874</v>
      </c>
      <c r="E322" s="6">
        <v>2</v>
      </c>
      <c r="F322" s="82" t="s">
        <v>2904</v>
      </c>
      <c r="G322" s="83">
        <v>66</v>
      </c>
      <c r="H322" s="67" t="s">
        <v>1734</v>
      </c>
      <c r="I322" s="67" t="s">
        <v>1735</v>
      </c>
      <c r="J322" s="86" t="s">
        <v>1871</v>
      </c>
      <c r="K322" s="67" t="s">
        <v>2564</v>
      </c>
      <c r="L322" s="13" t="s">
        <v>3049</v>
      </c>
    </row>
    <row r="323" spans="1:12" ht="18" customHeight="1" x14ac:dyDescent="0.2">
      <c r="A323" t="s">
        <v>3042</v>
      </c>
      <c r="B323" t="s">
        <v>3043</v>
      </c>
      <c r="C323" s="81" t="s">
        <v>1729</v>
      </c>
      <c r="D323" s="87">
        <v>260</v>
      </c>
      <c r="E323" s="6">
        <v>2</v>
      </c>
      <c r="F323" s="82" t="s">
        <v>1258</v>
      </c>
      <c r="G323" s="83">
        <v>274</v>
      </c>
      <c r="H323" s="67" t="s">
        <v>3045</v>
      </c>
      <c r="I323" s="67" t="s">
        <v>3045</v>
      </c>
      <c r="J323" s="86" t="s">
        <v>3045</v>
      </c>
      <c r="K323" s="67" t="s">
        <v>3046</v>
      </c>
      <c r="L323" s="13" t="s">
        <v>3047</v>
      </c>
    </row>
    <row r="324" spans="1:12" ht="18" customHeight="1" x14ac:dyDescent="0.2">
      <c r="A324" t="s">
        <v>3042</v>
      </c>
      <c r="B324" t="s">
        <v>3043</v>
      </c>
      <c r="C324" s="81" t="s">
        <v>1729</v>
      </c>
      <c r="D324" s="87">
        <v>261</v>
      </c>
      <c r="E324" s="6">
        <v>2</v>
      </c>
      <c r="F324" s="82" t="s">
        <v>1258</v>
      </c>
      <c r="G324" s="83">
        <v>654</v>
      </c>
      <c r="H324" s="67" t="s">
        <v>3045</v>
      </c>
      <c r="I324" s="67" t="s">
        <v>3045</v>
      </c>
      <c r="J324" s="86" t="s">
        <v>3045</v>
      </c>
      <c r="K324" s="67" t="s">
        <v>3046</v>
      </c>
      <c r="L324" s="13" t="s">
        <v>3047</v>
      </c>
    </row>
    <row r="325" spans="1:12" ht="18" customHeight="1" x14ac:dyDescent="0.2">
      <c r="A325" t="s">
        <v>3042</v>
      </c>
      <c r="B325" t="s">
        <v>3043</v>
      </c>
      <c r="C325" s="81" t="s">
        <v>1729</v>
      </c>
      <c r="D325" s="87">
        <v>262</v>
      </c>
      <c r="E325" s="6">
        <v>2</v>
      </c>
      <c r="F325" s="82" t="s">
        <v>1257</v>
      </c>
      <c r="G325" s="83">
        <v>324</v>
      </c>
      <c r="H325" s="67" t="s">
        <v>1734</v>
      </c>
      <c r="I325" s="67" t="s">
        <v>3045</v>
      </c>
      <c r="J325" s="86">
        <v>701000</v>
      </c>
      <c r="K325" s="67" t="s">
        <v>2564</v>
      </c>
      <c r="L325" s="13" t="s">
        <v>3049</v>
      </c>
    </row>
    <row r="326" spans="1:12" ht="18" customHeight="1" x14ac:dyDescent="0.2">
      <c r="A326" t="s">
        <v>3042</v>
      </c>
      <c r="B326" t="s">
        <v>3043</v>
      </c>
      <c r="C326" s="81" t="s">
        <v>1729</v>
      </c>
      <c r="D326" s="87" t="s">
        <v>4203</v>
      </c>
      <c r="E326" s="6">
        <v>2</v>
      </c>
      <c r="F326" s="82" t="s">
        <v>1257</v>
      </c>
      <c r="G326" s="83">
        <v>114</v>
      </c>
      <c r="H326" s="67" t="s">
        <v>1734</v>
      </c>
      <c r="I326" s="67" t="s">
        <v>3045</v>
      </c>
      <c r="J326" s="86">
        <v>701000</v>
      </c>
      <c r="K326" s="67" t="s">
        <v>2564</v>
      </c>
      <c r="L326" s="13" t="s">
        <v>3049</v>
      </c>
    </row>
    <row r="327" spans="1:12" ht="18" customHeight="1" x14ac:dyDescent="0.2">
      <c r="A327" t="s">
        <v>3042</v>
      </c>
      <c r="B327" t="s">
        <v>3043</v>
      </c>
      <c r="C327" s="81" t="s">
        <v>1729</v>
      </c>
      <c r="D327" s="87" t="s">
        <v>3293</v>
      </c>
      <c r="E327" s="6">
        <v>2</v>
      </c>
      <c r="F327" s="82" t="s">
        <v>1257</v>
      </c>
      <c r="G327" s="83">
        <v>114</v>
      </c>
      <c r="H327" s="67" t="s">
        <v>1734</v>
      </c>
      <c r="I327" s="67" t="s">
        <v>3045</v>
      </c>
      <c r="J327" s="86">
        <v>701000</v>
      </c>
      <c r="K327" s="67" t="s">
        <v>2564</v>
      </c>
      <c r="L327" s="13" t="s">
        <v>3049</v>
      </c>
    </row>
    <row r="328" spans="1:12" ht="18" customHeight="1" x14ac:dyDescent="0.2">
      <c r="A328" t="s">
        <v>3042</v>
      </c>
      <c r="B328" t="s">
        <v>3043</v>
      </c>
      <c r="C328" s="81" t="s">
        <v>1729</v>
      </c>
      <c r="D328" s="87">
        <v>263</v>
      </c>
      <c r="E328" s="6">
        <v>2</v>
      </c>
      <c r="F328" s="82" t="s">
        <v>1872</v>
      </c>
      <c r="G328" s="83">
        <v>438</v>
      </c>
      <c r="H328" s="67" t="s">
        <v>1734</v>
      </c>
      <c r="I328" s="67" t="s">
        <v>1765</v>
      </c>
      <c r="J328" s="86">
        <v>712131</v>
      </c>
      <c r="K328" s="67" t="s">
        <v>3360</v>
      </c>
      <c r="L328" s="13" t="s">
        <v>3049</v>
      </c>
    </row>
    <row r="329" spans="1:12" ht="18" customHeight="1" x14ac:dyDescent="0.2">
      <c r="A329" t="s">
        <v>3042</v>
      </c>
      <c r="B329" t="s">
        <v>3043</v>
      </c>
      <c r="C329" s="81" t="s">
        <v>1729</v>
      </c>
      <c r="D329" s="87" t="s">
        <v>4204</v>
      </c>
      <c r="E329" s="6">
        <v>2</v>
      </c>
      <c r="F329" s="82" t="s">
        <v>1257</v>
      </c>
      <c r="G329" s="83">
        <v>90</v>
      </c>
      <c r="H329" s="67" t="s">
        <v>1734</v>
      </c>
      <c r="I329" s="67" t="s">
        <v>1765</v>
      </c>
      <c r="J329" s="86">
        <v>712131</v>
      </c>
      <c r="K329" s="67" t="s">
        <v>2564</v>
      </c>
      <c r="L329" s="13" t="s">
        <v>3049</v>
      </c>
    </row>
    <row r="330" spans="1:12" ht="18" customHeight="1" x14ac:dyDescent="0.2">
      <c r="A330" t="s">
        <v>3042</v>
      </c>
      <c r="B330" t="s">
        <v>3043</v>
      </c>
      <c r="C330" s="81" t="s">
        <v>1729</v>
      </c>
      <c r="D330" s="87">
        <v>264</v>
      </c>
      <c r="E330" s="6">
        <v>2</v>
      </c>
      <c r="F330" s="82" t="s">
        <v>1872</v>
      </c>
      <c r="G330" s="83">
        <v>479</v>
      </c>
      <c r="H330" s="67" t="s">
        <v>1734</v>
      </c>
      <c r="I330" s="67" t="s">
        <v>1765</v>
      </c>
      <c r="J330" s="86">
        <v>712141</v>
      </c>
      <c r="K330" s="67" t="s">
        <v>3360</v>
      </c>
      <c r="L330" s="13" t="s">
        <v>3049</v>
      </c>
    </row>
    <row r="331" spans="1:12" ht="18" customHeight="1" x14ac:dyDescent="0.2">
      <c r="A331" t="s">
        <v>3042</v>
      </c>
      <c r="B331" t="s">
        <v>3043</v>
      </c>
      <c r="C331" s="81" t="s">
        <v>1729</v>
      </c>
      <c r="D331" s="87">
        <v>265</v>
      </c>
      <c r="E331" s="6">
        <v>2</v>
      </c>
      <c r="F331" s="82" t="s">
        <v>1872</v>
      </c>
      <c r="G331" s="83">
        <v>404</v>
      </c>
      <c r="H331" s="67" t="s">
        <v>1734</v>
      </c>
      <c r="I331" s="67" t="s">
        <v>1765</v>
      </c>
      <c r="J331" s="86">
        <v>712131</v>
      </c>
      <c r="K331" s="67" t="s">
        <v>3360</v>
      </c>
      <c r="L331" s="13" t="s">
        <v>3049</v>
      </c>
    </row>
    <row r="332" spans="1:12" ht="18" customHeight="1" x14ac:dyDescent="0.2">
      <c r="A332" t="s">
        <v>3042</v>
      </c>
      <c r="B332" t="s">
        <v>3043</v>
      </c>
      <c r="C332" s="81" t="s">
        <v>1729</v>
      </c>
      <c r="D332" s="87" t="s">
        <v>4205</v>
      </c>
      <c r="E332" s="6">
        <v>2</v>
      </c>
      <c r="F332" s="82" t="s">
        <v>1257</v>
      </c>
      <c r="G332" s="83">
        <v>120</v>
      </c>
      <c r="H332" s="67" t="s">
        <v>1734</v>
      </c>
      <c r="I332" s="67" t="s">
        <v>1765</v>
      </c>
      <c r="J332" s="86">
        <v>712131</v>
      </c>
      <c r="K332" s="67" t="s">
        <v>2564</v>
      </c>
      <c r="L332" s="13" t="s">
        <v>3049</v>
      </c>
    </row>
    <row r="333" spans="1:12" ht="18" customHeight="1" x14ac:dyDescent="0.2">
      <c r="A333" t="s">
        <v>3042</v>
      </c>
      <c r="B333" t="s">
        <v>3043</v>
      </c>
      <c r="C333" s="81" t="s">
        <v>1729</v>
      </c>
      <c r="D333" s="87">
        <v>266</v>
      </c>
      <c r="E333" s="6">
        <v>2</v>
      </c>
      <c r="F333" s="82" t="s">
        <v>1258</v>
      </c>
      <c r="G333" s="83">
        <v>599</v>
      </c>
      <c r="H333" s="67" t="s">
        <v>3045</v>
      </c>
      <c r="I333" s="67" t="s">
        <v>3045</v>
      </c>
      <c r="J333" s="86" t="s">
        <v>3045</v>
      </c>
      <c r="K333" s="67" t="s">
        <v>3046</v>
      </c>
      <c r="L333" s="13" t="s">
        <v>3047</v>
      </c>
    </row>
    <row r="334" spans="1:12" ht="18" customHeight="1" x14ac:dyDescent="0.2">
      <c r="A334" t="s">
        <v>3042</v>
      </c>
      <c r="B334" t="s">
        <v>3043</v>
      </c>
      <c r="C334" s="81" t="s">
        <v>1729</v>
      </c>
      <c r="D334" s="87">
        <v>267</v>
      </c>
      <c r="E334" s="6">
        <v>2</v>
      </c>
      <c r="F334" s="82" t="s">
        <v>1872</v>
      </c>
      <c r="G334" s="83">
        <v>318</v>
      </c>
      <c r="H334" s="67" t="s">
        <v>1734</v>
      </c>
      <c r="I334" s="67" t="s">
        <v>1765</v>
      </c>
      <c r="J334" s="86">
        <v>712131</v>
      </c>
      <c r="K334" s="67" t="s">
        <v>3360</v>
      </c>
      <c r="L334" s="13" t="s">
        <v>3049</v>
      </c>
    </row>
    <row r="335" spans="1:12" ht="18" customHeight="1" x14ac:dyDescent="0.2">
      <c r="A335" t="s">
        <v>3042</v>
      </c>
      <c r="B335" t="s">
        <v>3043</v>
      </c>
      <c r="C335" s="81" t="s">
        <v>1729</v>
      </c>
      <c r="D335" s="87" t="s">
        <v>1875</v>
      </c>
      <c r="E335" s="6">
        <v>2</v>
      </c>
      <c r="F335" s="82" t="s">
        <v>1257</v>
      </c>
      <c r="G335" s="83">
        <v>90</v>
      </c>
      <c r="H335" s="67" t="s">
        <v>1734</v>
      </c>
      <c r="I335" s="67" t="s">
        <v>1765</v>
      </c>
      <c r="J335" s="86">
        <v>712131</v>
      </c>
      <c r="K335" s="67" t="s">
        <v>2564</v>
      </c>
      <c r="L335" s="13" t="s">
        <v>3049</v>
      </c>
    </row>
    <row r="336" spans="1:12" ht="18" customHeight="1" x14ac:dyDescent="0.2">
      <c r="A336" t="s">
        <v>3042</v>
      </c>
      <c r="B336" t="s">
        <v>3043</v>
      </c>
      <c r="C336" s="81" t="s">
        <v>1729</v>
      </c>
      <c r="D336" s="87">
        <v>268</v>
      </c>
      <c r="E336" s="6">
        <v>2</v>
      </c>
      <c r="F336" s="82" t="s">
        <v>1872</v>
      </c>
      <c r="G336" s="83">
        <v>318</v>
      </c>
      <c r="H336" s="67" t="s">
        <v>1734</v>
      </c>
      <c r="I336" s="67" t="s">
        <v>1765</v>
      </c>
      <c r="J336" s="86">
        <v>712131</v>
      </c>
      <c r="K336" s="67" t="s">
        <v>3360</v>
      </c>
      <c r="L336" s="13" t="s">
        <v>3049</v>
      </c>
    </row>
    <row r="337" spans="1:12" ht="18" customHeight="1" x14ac:dyDescent="0.2">
      <c r="A337" t="s">
        <v>3042</v>
      </c>
      <c r="B337" t="s">
        <v>3043</v>
      </c>
      <c r="C337" s="81" t="s">
        <v>1729</v>
      </c>
      <c r="D337" s="87" t="s">
        <v>4206</v>
      </c>
      <c r="E337" s="6">
        <v>2</v>
      </c>
      <c r="F337" s="82" t="s">
        <v>1257</v>
      </c>
      <c r="G337" s="83">
        <v>90</v>
      </c>
      <c r="H337" s="67" t="s">
        <v>1734</v>
      </c>
      <c r="I337" s="67" t="s">
        <v>1765</v>
      </c>
      <c r="J337" s="86">
        <v>712131</v>
      </c>
      <c r="K337" s="67" t="s">
        <v>2564</v>
      </c>
      <c r="L337" s="13" t="s">
        <v>3049</v>
      </c>
    </row>
    <row r="338" spans="1:12" ht="18" customHeight="1" x14ac:dyDescent="0.2">
      <c r="A338" t="s">
        <v>3042</v>
      </c>
      <c r="B338" t="s">
        <v>3043</v>
      </c>
      <c r="C338" s="81" t="s">
        <v>1729</v>
      </c>
      <c r="D338" s="87">
        <v>269</v>
      </c>
      <c r="E338" s="6">
        <v>2</v>
      </c>
      <c r="F338" s="82" t="s">
        <v>1872</v>
      </c>
      <c r="G338" s="83">
        <v>318</v>
      </c>
      <c r="H338" s="67" t="s">
        <v>1734</v>
      </c>
      <c r="I338" s="67" t="s">
        <v>1765</v>
      </c>
      <c r="J338" s="86">
        <v>712131</v>
      </c>
      <c r="K338" s="67" t="s">
        <v>3360</v>
      </c>
      <c r="L338" s="13" t="s">
        <v>3049</v>
      </c>
    </row>
    <row r="339" spans="1:12" ht="18" customHeight="1" x14ac:dyDescent="0.2">
      <c r="A339" t="s">
        <v>3042</v>
      </c>
      <c r="B339" t="s">
        <v>3043</v>
      </c>
      <c r="C339" s="81" t="s">
        <v>1729</v>
      </c>
      <c r="D339" s="87" t="s">
        <v>3871</v>
      </c>
      <c r="E339" s="6">
        <v>2</v>
      </c>
      <c r="F339" s="82" t="s">
        <v>1257</v>
      </c>
      <c r="G339" s="83">
        <v>90</v>
      </c>
      <c r="H339" s="67" t="s">
        <v>1734</v>
      </c>
      <c r="I339" s="67" t="s">
        <v>1765</v>
      </c>
      <c r="J339" s="86">
        <v>712131</v>
      </c>
      <c r="K339" s="67" t="s">
        <v>2564</v>
      </c>
      <c r="L339" s="13" t="s">
        <v>3049</v>
      </c>
    </row>
    <row r="340" spans="1:12" ht="18" customHeight="1" x14ac:dyDescent="0.2">
      <c r="A340" t="s">
        <v>3042</v>
      </c>
      <c r="B340" t="s">
        <v>3043</v>
      </c>
      <c r="C340" s="81" t="s">
        <v>1729</v>
      </c>
      <c r="D340" s="87">
        <v>270</v>
      </c>
      <c r="E340" s="6">
        <v>2</v>
      </c>
      <c r="F340" s="82" t="s">
        <v>1872</v>
      </c>
      <c r="G340" s="83">
        <v>318</v>
      </c>
      <c r="H340" s="67" t="s">
        <v>1734</v>
      </c>
      <c r="I340" s="67" t="s">
        <v>1765</v>
      </c>
      <c r="J340" s="86">
        <v>712131</v>
      </c>
      <c r="K340" s="67" t="s">
        <v>3360</v>
      </c>
      <c r="L340" s="13" t="s">
        <v>3049</v>
      </c>
    </row>
    <row r="341" spans="1:12" ht="18" customHeight="1" x14ac:dyDescent="0.2">
      <c r="A341" t="s">
        <v>3042</v>
      </c>
      <c r="B341" t="s">
        <v>3043</v>
      </c>
      <c r="C341" s="81" t="s">
        <v>1729</v>
      </c>
      <c r="D341" s="87" t="s">
        <v>1876</v>
      </c>
      <c r="E341" s="6">
        <v>2</v>
      </c>
      <c r="F341" s="82" t="s">
        <v>1257</v>
      </c>
      <c r="G341" s="83">
        <v>90</v>
      </c>
      <c r="H341" s="67" t="s">
        <v>1734</v>
      </c>
      <c r="I341" s="67" t="s">
        <v>1765</v>
      </c>
      <c r="J341" s="86">
        <v>712131</v>
      </c>
      <c r="K341" s="67" t="s">
        <v>2564</v>
      </c>
      <c r="L341" s="13" t="s">
        <v>3049</v>
      </c>
    </row>
    <row r="342" spans="1:12" ht="18" customHeight="1" x14ac:dyDescent="0.2">
      <c r="A342" t="s">
        <v>3042</v>
      </c>
      <c r="B342" t="s">
        <v>3043</v>
      </c>
      <c r="C342" s="81" t="s">
        <v>1729</v>
      </c>
      <c r="D342" s="87">
        <v>271</v>
      </c>
      <c r="E342" s="6">
        <v>2</v>
      </c>
      <c r="F342" s="82" t="s">
        <v>1872</v>
      </c>
      <c r="G342" s="83">
        <v>275</v>
      </c>
      <c r="H342" s="67" t="s">
        <v>1734</v>
      </c>
      <c r="I342" s="67" t="s">
        <v>1765</v>
      </c>
      <c r="J342" s="86">
        <v>712131</v>
      </c>
      <c r="K342" s="67" t="s">
        <v>3360</v>
      </c>
      <c r="L342" s="13" t="s">
        <v>3049</v>
      </c>
    </row>
    <row r="343" spans="1:12" ht="18" customHeight="1" x14ac:dyDescent="0.2">
      <c r="A343" t="s">
        <v>3042</v>
      </c>
      <c r="B343" t="s">
        <v>3043</v>
      </c>
      <c r="C343" s="81" t="s">
        <v>1729</v>
      </c>
      <c r="D343" s="87">
        <v>272</v>
      </c>
      <c r="E343" s="6">
        <v>2</v>
      </c>
      <c r="F343" s="82" t="s">
        <v>1872</v>
      </c>
      <c r="G343" s="83">
        <v>323</v>
      </c>
      <c r="H343" s="67" t="s">
        <v>1734</v>
      </c>
      <c r="I343" s="67" t="s">
        <v>1765</v>
      </c>
      <c r="J343" s="86">
        <v>712131</v>
      </c>
      <c r="K343" s="67" t="s">
        <v>3360</v>
      </c>
      <c r="L343" s="13" t="s">
        <v>3049</v>
      </c>
    </row>
    <row r="344" spans="1:12" ht="18" customHeight="1" x14ac:dyDescent="0.2">
      <c r="A344" t="s">
        <v>3042</v>
      </c>
      <c r="B344" t="s">
        <v>3043</v>
      </c>
      <c r="C344" s="81" t="s">
        <v>1729</v>
      </c>
      <c r="D344" s="87" t="s">
        <v>3294</v>
      </c>
      <c r="E344" s="6">
        <v>2</v>
      </c>
      <c r="F344" s="82" t="s">
        <v>1257</v>
      </c>
      <c r="G344" s="83">
        <v>89</v>
      </c>
      <c r="H344" s="67" t="s">
        <v>1734</v>
      </c>
      <c r="I344" s="67" t="s">
        <v>1765</v>
      </c>
      <c r="J344" s="86">
        <v>712131</v>
      </c>
      <c r="K344" s="67" t="s">
        <v>2564</v>
      </c>
      <c r="L344" s="13" t="s">
        <v>3049</v>
      </c>
    </row>
    <row r="345" spans="1:12" ht="18" customHeight="1" x14ac:dyDescent="0.2">
      <c r="A345" t="s">
        <v>3042</v>
      </c>
      <c r="B345" t="s">
        <v>3043</v>
      </c>
      <c r="C345" s="81" t="s">
        <v>1729</v>
      </c>
      <c r="D345" s="87">
        <v>273</v>
      </c>
      <c r="E345" s="6">
        <v>2</v>
      </c>
      <c r="F345" s="82" t="s">
        <v>1872</v>
      </c>
      <c r="G345" s="83">
        <v>748</v>
      </c>
      <c r="H345" s="67" t="s">
        <v>1734</v>
      </c>
      <c r="I345" s="67" t="s">
        <v>1765</v>
      </c>
      <c r="J345" s="86">
        <v>712131</v>
      </c>
      <c r="K345" s="67" t="s">
        <v>3360</v>
      </c>
      <c r="L345" s="13" t="s">
        <v>3049</v>
      </c>
    </row>
    <row r="346" spans="1:12" ht="18" customHeight="1" x14ac:dyDescent="0.2">
      <c r="A346" t="s">
        <v>3042</v>
      </c>
      <c r="B346" t="s">
        <v>3043</v>
      </c>
      <c r="C346" s="81" t="s">
        <v>1729</v>
      </c>
      <c r="D346" s="87">
        <v>274</v>
      </c>
      <c r="E346" s="6">
        <v>2</v>
      </c>
      <c r="F346" s="82" t="s">
        <v>1807</v>
      </c>
      <c r="G346" s="83">
        <v>129</v>
      </c>
      <c r="H346" s="67" t="s">
        <v>1734</v>
      </c>
      <c r="I346" s="67" t="s">
        <v>1765</v>
      </c>
      <c r="J346" s="84">
        <v>701000</v>
      </c>
      <c r="K346" s="67" t="s">
        <v>3046</v>
      </c>
      <c r="L346" s="13" t="s">
        <v>3047</v>
      </c>
    </row>
    <row r="347" spans="1:12" ht="18" customHeight="1" x14ac:dyDescent="0.2">
      <c r="A347" t="s">
        <v>3042</v>
      </c>
      <c r="B347" t="s">
        <v>3043</v>
      </c>
      <c r="C347" s="81" t="s">
        <v>1729</v>
      </c>
      <c r="D347" s="87">
        <v>275</v>
      </c>
      <c r="E347" s="6">
        <v>2</v>
      </c>
      <c r="F347" s="82" t="s">
        <v>1878</v>
      </c>
      <c r="G347" s="83">
        <v>79</v>
      </c>
      <c r="H347" s="67" t="s">
        <v>1734</v>
      </c>
      <c r="I347" s="67" t="s">
        <v>1765</v>
      </c>
      <c r="J347" s="86">
        <v>712131</v>
      </c>
      <c r="K347" s="67" t="s">
        <v>2483</v>
      </c>
      <c r="L347" s="13" t="s">
        <v>3049</v>
      </c>
    </row>
    <row r="348" spans="1:12" ht="18" customHeight="1" x14ac:dyDescent="0.2">
      <c r="A348" t="s">
        <v>3042</v>
      </c>
      <c r="B348" t="s">
        <v>3043</v>
      </c>
      <c r="C348" s="81" t="s">
        <v>1729</v>
      </c>
      <c r="D348" s="87">
        <v>276</v>
      </c>
      <c r="E348" s="6">
        <v>2</v>
      </c>
      <c r="F348" s="82" t="s">
        <v>1256</v>
      </c>
      <c r="G348" s="83">
        <v>52</v>
      </c>
      <c r="H348" s="67" t="s">
        <v>1734</v>
      </c>
      <c r="I348" s="67" t="s">
        <v>1735</v>
      </c>
      <c r="J348" s="86">
        <v>842500</v>
      </c>
      <c r="K348" s="67" t="s">
        <v>2483</v>
      </c>
      <c r="L348" s="13" t="s">
        <v>3049</v>
      </c>
    </row>
    <row r="349" spans="1:12" ht="18" customHeight="1" x14ac:dyDescent="0.2">
      <c r="A349" t="s">
        <v>3042</v>
      </c>
      <c r="B349" t="s">
        <v>3043</v>
      </c>
      <c r="C349" s="81" t="s">
        <v>1729</v>
      </c>
      <c r="D349" s="87" t="s">
        <v>1879</v>
      </c>
      <c r="E349" s="6">
        <v>2</v>
      </c>
      <c r="F349" s="82" t="s">
        <v>1742</v>
      </c>
      <c r="G349" s="83">
        <v>58</v>
      </c>
      <c r="H349" s="67" t="s">
        <v>1743</v>
      </c>
      <c r="I349" s="67" t="s">
        <v>3045</v>
      </c>
      <c r="J349" s="86" t="s">
        <v>713</v>
      </c>
      <c r="K349" s="67" t="s">
        <v>3052</v>
      </c>
      <c r="L349" s="13" t="s">
        <v>3047</v>
      </c>
    </row>
    <row r="350" spans="1:12" ht="18" customHeight="1" x14ac:dyDescent="0.2">
      <c r="A350" t="s">
        <v>3042</v>
      </c>
      <c r="B350" t="s">
        <v>3043</v>
      </c>
      <c r="C350" s="81" t="s">
        <v>1729</v>
      </c>
      <c r="D350" s="87">
        <v>278</v>
      </c>
      <c r="E350" s="6">
        <v>2</v>
      </c>
      <c r="F350" s="82" t="s">
        <v>1816</v>
      </c>
      <c r="G350" s="83">
        <v>338</v>
      </c>
      <c r="H350" s="67" t="s">
        <v>1734</v>
      </c>
      <c r="I350" s="67" t="s">
        <v>1765</v>
      </c>
      <c r="J350" s="86">
        <v>711000</v>
      </c>
      <c r="K350" s="67" t="s">
        <v>2911</v>
      </c>
      <c r="L350" s="13" t="s">
        <v>3049</v>
      </c>
    </row>
    <row r="351" spans="1:12" ht="18" customHeight="1" x14ac:dyDescent="0.2">
      <c r="A351" t="s">
        <v>3042</v>
      </c>
      <c r="B351" t="s">
        <v>3043</v>
      </c>
      <c r="C351" s="81" t="s">
        <v>1729</v>
      </c>
      <c r="D351" s="87" t="s">
        <v>1880</v>
      </c>
      <c r="E351" s="6">
        <v>2</v>
      </c>
      <c r="F351" s="82" t="s">
        <v>1840</v>
      </c>
      <c r="G351" s="83">
        <v>64</v>
      </c>
      <c r="H351" s="67" t="s">
        <v>3050</v>
      </c>
      <c r="I351" s="67" t="s">
        <v>3045</v>
      </c>
      <c r="J351" s="86" t="s">
        <v>712</v>
      </c>
      <c r="K351" s="67" t="s">
        <v>3048</v>
      </c>
      <c r="L351" s="13" t="s">
        <v>3047</v>
      </c>
    </row>
    <row r="352" spans="1:12" ht="18" customHeight="1" x14ac:dyDescent="0.2">
      <c r="A352" t="s">
        <v>3042</v>
      </c>
      <c r="B352" t="s">
        <v>3043</v>
      </c>
      <c r="C352" s="81" t="s">
        <v>1729</v>
      </c>
      <c r="D352" s="87">
        <v>280</v>
      </c>
      <c r="E352" s="6">
        <v>2</v>
      </c>
      <c r="F352" s="82" t="s">
        <v>1807</v>
      </c>
      <c r="G352" s="83">
        <v>163</v>
      </c>
      <c r="H352" s="67" t="s">
        <v>1734</v>
      </c>
      <c r="I352" s="67" t="s">
        <v>1735</v>
      </c>
      <c r="J352" s="86">
        <v>842000</v>
      </c>
      <c r="K352" s="67" t="s">
        <v>3046</v>
      </c>
      <c r="L352" s="13" t="s">
        <v>3047</v>
      </c>
    </row>
    <row r="353" spans="1:12" ht="18" customHeight="1" x14ac:dyDescent="0.2">
      <c r="A353" t="s">
        <v>3042</v>
      </c>
      <c r="B353" t="s">
        <v>3043</v>
      </c>
      <c r="C353" s="81" t="s">
        <v>1729</v>
      </c>
      <c r="D353" s="87" t="s">
        <v>1881</v>
      </c>
      <c r="E353" s="6">
        <v>2</v>
      </c>
      <c r="F353" s="82" t="s">
        <v>1257</v>
      </c>
      <c r="G353" s="83">
        <v>136</v>
      </c>
      <c r="H353" s="67" t="s">
        <v>1734</v>
      </c>
      <c r="I353" s="67" t="s">
        <v>1735</v>
      </c>
      <c r="J353" s="86">
        <v>842500</v>
      </c>
      <c r="K353" s="67" t="s">
        <v>2564</v>
      </c>
      <c r="L353" s="13" t="s">
        <v>3049</v>
      </c>
    </row>
    <row r="354" spans="1:12" ht="18" customHeight="1" x14ac:dyDescent="0.2">
      <c r="A354" t="s">
        <v>3042</v>
      </c>
      <c r="B354" t="s">
        <v>3043</v>
      </c>
      <c r="C354" s="81" t="s">
        <v>1729</v>
      </c>
      <c r="D354" s="87" t="s">
        <v>1882</v>
      </c>
      <c r="E354" s="6">
        <v>2</v>
      </c>
      <c r="F354" s="82" t="s">
        <v>1257</v>
      </c>
      <c r="G354" s="83">
        <v>151</v>
      </c>
      <c r="H354" s="67" t="s">
        <v>1734</v>
      </c>
      <c r="I354" s="67" t="s">
        <v>1735</v>
      </c>
      <c r="J354" s="86">
        <v>842500</v>
      </c>
      <c r="K354" s="67" t="s">
        <v>2564</v>
      </c>
      <c r="L354" s="13" t="s">
        <v>3049</v>
      </c>
    </row>
    <row r="355" spans="1:12" ht="18" customHeight="1" x14ac:dyDescent="0.2">
      <c r="A355" t="s">
        <v>3042</v>
      </c>
      <c r="B355" t="s">
        <v>3043</v>
      </c>
      <c r="C355" s="81" t="s">
        <v>1729</v>
      </c>
      <c r="D355" s="87" t="s">
        <v>1883</v>
      </c>
      <c r="E355" s="6">
        <v>2</v>
      </c>
      <c r="F355" s="82" t="s">
        <v>1257</v>
      </c>
      <c r="G355" s="83">
        <v>132</v>
      </c>
      <c r="H355" s="67" t="s">
        <v>1734</v>
      </c>
      <c r="I355" s="67" t="s">
        <v>1735</v>
      </c>
      <c r="J355" s="86">
        <v>842500</v>
      </c>
      <c r="K355" s="67" t="s">
        <v>2564</v>
      </c>
      <c r="L355" s="13" t="s">
        <v>3049</v>
      </c>
    </row>
    <row r="356" spans="1:12" ht="18" customHeight="1" x14ac:dyDescent="0.2">
      <c r="A356" t="s">
        <v>3042</v>
      </c>
      <c r="B356" t="s">
        <v>3043</v>
      </c>
      <c r="C356" s="81" t="s">
        <v>1729</v>
      </c>
      <c r="D356" s="87">
        <v>281</v>
      </c>
      <c r="E356" s="6">
        <v>2</v>
      </c>
      <c r="F356" s="82" t="s">
        <v>1884</v>
      </c>
      <c r="G356" s="83">
        <v>760</v>
      </c>
      <c r="H356" s="67" t="s">
        <v>1734</v>
      </c>
      <c r="I356" s="67" t="s">
        <v>1735</v>
      </c>
      <c r="J356" s="86">
        <v>842500</v>
      </c>
      <c r="K356" s="67" t="s">
        <v>2483</v>
      </c>
      <c r="L356" s="13" t="s">
        <v>3049</v>
      </c>
    </row>
    <row r="357" spans="1:12" ht="18" customHeight="1" x14ac:dyDescent="0.2">
      <c r="A357" t="s">
        <v>3042</v>
      </c>
      <c r="B357" t="s">
        <v>3043</v>
      </c>
      <c r="C357" s="81" t="s">
        <v>1729</v>
      </c>
      <c r="D357" s="87" t="s">
        <v>1885</v>
      </c>
      <c r="E357" s="6">
        <v>2</v>
      </c>
      <c r="F357" s="82" t="s">
        <v>1886</v>
      </c>
      <c r="G357" s="83">
        <v>37</v>
      </c>
      <c r="H357" s="67" t="s">
        <v>1734</v>
      </c>
      <c r="I357" s="67" t="s">
        <v>1735</v>
      </c>
      <c r="J357" s="86">
        <v>842500</v>
      </c>
      <c r="K357" s="67" t="s">
        <v>3360</v>
      </c>
      <c r="L357" s="13" t="s">
        <v>3049</v>
      </c>
    </row>
    <row r="358" spans="1:12" ht="18" customHeight="1" x14ac:dyDescent="0.2">
      <c r="A358" t="s">
        <v>3042</v>
      </c>
      <c r="B358" t="s">
        <v>3043</v>
      </c>
      <c r="C358" s="81" t="s">
        <v>1729</v>
      </c>
      <c r="D358" s="87" t="s">
        <v>1887</v>
      </c>
      <c r="E358" s="6">
        <v>2</v>
      </c>
      <c r="F358" s="82" t="s">
        <v>1888</v>
      </c>
      <c r="G358" s="83">
        <v>128</v>
      </c>
      <c r="H358" s="67" t="s">
        <v>1734</v>
      </c>
      <c r="I358" s="67" t="s">
        <v>1735</v>
      </c>
      <c r="J358" s="86">
        <v>842500</v>
      </c>
      <c r="K358" s="67" t="s">
        <v>3360</v>
      </c>
      <c r="L358" s="13" t="s">
        <v>3049</v>
      </c>
    </row>
    <row r="359" spans="1:12" ht="18" customHeight="1" x14ac:dyDescent="0.2">
      <c r="A359" t="s">
        <v>3042</v>
      </c>
      <c r="B359" t="s">
        <v>3043</v>
      </c>
      <c r="C359" s="81" t="s">
        <v>1729</v>
      </c>
      <c r="D359" s="87" t="s">
        <v>1889</v>
      </c>
      <c r="E359" s="6">
        <v>2</v>
      </c>
      <c r="F359" s="82" t="s">
        <v>1890</v>
      </c>
      <c r="G359" s="83">
        <v>117</v>
      </c>
      <c r="H359" s="67" t="s">
        <v>1734</v>
      </c>
      <c r="I359" s="67" t="s">
        <v>1735</v>
      </c>
      <c r="J359" s="86">
        <v>842500</v>
      </c>
      <c r="K359" s="67" t="s">
        <v>3360</v>
      </c>
      <c r="L359" s="13" t="s">
        <v>3049</v>
      </c>
    </row>
    <row r="360" spans="1:12" ht="18" customHeight="1" x14ac:dyDescent="0.2">
      <c r="A360" t="s">
        <v>3042</v>
      </c>
      <c r="B360" t="s">
        <v>3043</v>
      </c>
      <c r="C360" s="81" t="s">
        <v>1729</v>
      </c>
      <c r="D360" s="87" t="s">
        <v>1891</v>
      </c>
      <c r="E360" s="6">
        <v>2</v>
      </c>
      <c r="F360" s="82" t="s">
        <v>1257</v>
      </c>
      <c r="G360" s="83">
        <v>101</v>
      </c>
      <c r="H360" s="67" t="s">
        <v>1734</v>
      </c>
      <c r="I360" s="67" t="s">
        <v>1735</v>
      </c>
      <c r="J360" s="86">
        <v>842500</v>
      </c>
      <c r="K360" s="67" t="s">
        <v>2564</v>
      </c>
      <c r="L360" s="13" t="s">
        <v>3049</v>
      </c>
    </row>
    <row r="361" spans="1:12" ht="18" customHeight="1" x14ac:dyDescent="0.2">
      <c r="A361" t="s">
        <v>3042</v>
      </c>
      <c r="B361" t="s">
        <v>3043</v>
      </c>
      <c r="C361" s="81" t="s">
        <v>1729</v>
      </c>
      <c r="D361" s="87" t="s">
        <v>1892</v>
      </c>
      <c r="E361" s="6">
        <v>2</v>
      </c>
      <c r="F361" s="82" t="s">
        <v>1893</v>
      </c>
      <c r="G361" s="83">
        <v>288</v>
      </c>
      <c r="H361" s="67" t="s">
        <v>1734</v>
      </c>
      <c r="I361" s="67" t="s">
        <v>1735</v>
      </c>
      <c r="J361" s="86">
        <v>842500</v>
      </c>
      <c r="K361" s="67" t="s">
        <v>3367</v>
      </c>
      <c r="L361" s="13" t="s">
        <v>3049</v>
      </c>
    </row>
    <row r="362" spans="1:12" ht="18" customHeight="1" x14ac:dyDescent="0.2">
      <c r="A362" t="s">
        <v>3042</v>
      </c>
      <c r="B362" t="s">
        <v>3043</v>
      </c>
      <c r="C362" s="81" t="s">
        <v>1729</v>
      </c>
      <c r="D362" s="87" t="s">
        <v>1894</v>
      </c>
      <c r="E362" s="6">
        <v>2</v>
      </c>
      <c r="F362" s="82" t="s">
        <v>1890</v>
      </c>
      <c r="G362" s="83">
        <v>114</v>
      </c>
      <c r="H362" s="67" t="s">
        <v>1734</v>
      </c>
      <c r="I362" s="67" t="s">
        <v>1735</v>
      </c>
      <c r="J362" s="86">
        <v>842500</v>
      </c>
      <c r="K362" s="67" t="s">
        <v>3360</v>
      </c>
      <c r="L362" s="13" t="s">
        <v>3049</v>
      </c>
    </row>
    <row r="363" spans="1:12" ht="18" customHeight="1" x14ac:dyDescent="0.2">
      <c r="A363" t="s">
        <v>3042</v>
      </c>
      <c r="B363" t="s">
        <v>3043</v>
      </c>
      <c r="C363" s="81" t="s">
        <v>1729</v>
      </c>
      <c r="D363" s="87" t="s">
        <v>1895</v>
      </c>
      <c r="E363" s="6">
        <v>2</v>
      </c>
      <c r="F363" s="82" t="s">
        <v>1886</v>
      </c>
      <c r="G363" s="83">
        <v>52</v>
      </c>
      <c r="H363" s="67" t="s">
        <v>1734</v>
      </c>
      <c r="I363" s="67" t="s">
        <v>1735</v>
      </c>
      <c r="J363" s="86">
        <v>842500</v>
      </c>
      <c r="K363" s="67" t="s">
        <v>3360</v>
      </c>
      <c r="L363" s="13" t="s">
        <v>3049</v>
      </c>
    </row>
    <row r="364" spans="1:12" ht="18" customHeight="1" x14ac:dyDescent="0.2">
      <c r="A364" t="s">
        <v>3042</v>
      </c>
      <c r="B364" t="s">
        <v>3043</v>
      </c>
      <c r="C364" s="81" t="s">
        <v>1729</v>
      </c>
      <c r="D364" s="87" t="s">
        <v>1896</v>
      </c>
      <c r="E364" s="6">
        <v>2</v>
      </c>
      <c r="F364" s="82" t="s">
        <v>1746</v>
      </c>
      <c r="G364" s="83">
        <v>1692</v>
      </c>
      <c r="H364" s="67" t="s">
        <v>1897</v>
      </c>
      <c r="I364" s="67" t="s">
        <v>3045</v>
      </c>
      <c r="J364" s="92">
        <v>351100</v>
      </c>
      <c r="K364" s="67" t="s">
        <v>3048</v>
      </c>
      <c r="L364" s="13" t="s">
        <v>3047</v>
      </c>
    </row>
    <row r="365" spans="1:12" ht="18" customHeight="1" x14ac:dyDescent="0.2">
      <c r="A365" t="s">
        <v>3042</v>
      </c>
      <c r="B365" t="s">
        <v>3043</v>
      </c>
      <c r="C365" s="81" t="s">
        <v>1729</v>
      </c>
      <c r="D365" s="87" t="s">
        <v>1898</v>
      </c>
      <c r="E365" s="6">
        <v>2</v>
      </c>
      <c r="F365" s="82" t="s">
        <v>1782</v>
      </c>
      <c r="G365" s="83">
        <v>28</v>
      </c>
      <c r="H365" s="67" t="s">
        <v>3050</v>
      </c>
      <c r="I365" s="67" t="s">
        <v>3045</v>
      </c>
      <c r="J365" s="92">
        <v>351100</v>
      </c>
      <c r="K365" s="67" t="s">
        <v>3048</v>
      </c>
      <c r="L365" s="13" t="s">
        <v>3047</v>
      </c>
    </row>
    <row r="366" spans="1:12" ht="18" customHeight="1" x14ac:dyDescent="0.2">
      <c r="A366" t="s">
        <v>3042</v>
      </c>
      <c r="B366" t="s">
        <v>3043</v>
      </c>
      <c r="C366" s="81" t="s">
        <v>1729</v>
      </c>
      <c r="D366" s="87" t="s">
        <v>1899</v>
      </c>
      <c r="E366" s="6">
        <v>2</v>
      </c>
      <c r="F366" s="82" t="s">
        <v>1740</v>
      </c>
      <c r="G366" s="83">
        <v>77</v>
      </c>
      <c r="H366" s="67" t="s">
        <v>1897</v>
      </c>
      <c r="I366" s="67" t="s">
        <v>3045</v>
      </c>
      <c r="J366" s="92">
        <v>352000</v>
      </c>
      <c r="K366" s="67" t="s">
        <v>3054</v>
      </c>
      <c r="L366" s="13" t="s">
        <v>3047</v>
      </c>
    </row>
    <row r="367" spans="1:12" ht="18" customHeight="1" x14ac:dyDescent="0.2">
      <c r="A367" t="s">
        <v>3042</v>
      </c>
      <c r="B367" t="s">
        <v>3043</v>
      </c>
      <c r="C367" s="81" t="s">
        <v>1729</v>
      </c>
      <c r="D367" s="87">
        <v>286</v>
      </c>
      <c r="E367" s="6">
        <v>2</v>
      </c>
      <c r="F367" s="82" t="s">
        <v>1261</v>
      </c>
      <c r="G367" s="83">
        <v>141</v>
      </c>
      <c r="H367" s="67" t="s">
        <v>3045</v>
      </c>
      <c r="I367" s="67" t="s">
        <v>3045</v>
      </c>
      <c r="J367" s="92" t="s">
        <v>3045</v>
      </c>
      <c r="K367" s="67" t="s">
        <v>3055</v>
      </c>
      <c r="L367" s="13" t="s">
        <v>3047</v>
      </c>
    </row>
    <row r="368" spans="1:12" ht="18" customHeight="1" x14ac:dyDescent="0.2">
      <c r="A368" t="s">
        <v>3042</v>
      </c>
      <c r="B368" t="s">
        <v>3043</v>
      </c>
      <c r="C368" s="81" t="s">
        <v>1729</v>
      </c>
      <c r="D368" s="87">
        <v>287</v>
      </c>
      <c r="E368" s="6">
        <v>2</v>
      </c>
      <c r="F368" s="82" t="s">
        <v>1260</v>
      </c>
      <c r="G368" s="83">
        <v>198</v>
      </c>
      <c r="H368" s="67" t="s">
        <v>3045</v>
      </c>
      <c r="I368" s="67" t="s">
        <v>3045</v>
      </c>
      <c r="J368" s="92" t="s">
        <v>3045</v>
      </c>
      <c r="K368" s="67" t="s">
        <v>3055</v>
      </c>
      <c r="L368" s="13" t="s">
        <v>3047</v>
      </c>
    </row>
    <row r="369" spans="1:12" ht="18" customHeight="1" x14ac:dyDescent="0.2">
      <c r="A369" t="s">
        <v>3042</v>
      </c>
      <c r="B369" t="s">
        <v>3043</v>
      </c>
      <c r="C369" s="81" t="s">
        <v>1729</v>
      </c>
      <c r="D369" s="87" t="s">
        <v>2533</v>
      </c>
      <c r="E369" s="6">
        <v>2</v>
      </c>
      <c r="F369" s="82" t="s">
        <v>1860</v>
      </c>
      <c r="G369" s="83">
        <v>145</v>
      </c>
      <c r="H369" s="67" t="s">
        <v>3045</v>
      </c>
      <c r="I369" s="67" t="s">
        <v>3045</v>
      </c>
      <c r="J369" s="92" t="s">
        <v>3045</v>
      </c>
      <c r="K369" s="67" t="s">
        <v>3046</v>
      </c>
      <c r="L369" s="13" t="s">
        <v>3047</v>
      </c>
    </row>
    <row r="370" spans="1:12" ht="18" customHeight="1" x14ac:dyDescent="0.2">
      <c r="A370" t="s">
        <v>3042</v>
      </c>
      <c r="B370" t="s">
        <v>3043</v>
      </c>
      <c r="C370" s="81" t="s">
        <v>1729</v>
      </c>
      <c r="D370" s="87" t="s">
        <v>2534</v>
      </c>
      <c r="E370" s="6">
        <v>2</v>
      </c>
      <c r="F370" s="82" t="s">
        <v>1860</v>
      </c>
      <c r="G370" s="83">
        <v>162</v>
      </c>
      <c r="H370" s="67" t="s">
        <v>3045</v>
      </c>
      <c r="I370" s="67" t="s">
        <v>3045</v>
      </c>
      <c r="J370" s="92" t="s">
        <v>3045</v>
      </c>
      <c r="K370" s="67" t="s">
        <v>3046</v>
      </c>
      <c r="L370" s="13" t="s">
        <v>3047</v>
      </c>
    </row>
    <row r="371" spans="1:12" ht="18" customHeight="1" x14ac:dyDescent="0.2">
      <c r="A371" t="s">
        <v>3042</v>
      </c>
      <c r="B371" t="s">
        <v>3043</v>
      </c>
      <c r="C371" s="81" t="s">
        <v>1729</v>
      </c>
      <c r="D371" s="87" t="s">
        <v>2535</v>
      </c>
      <c r="E371" s="6">
        <v>2</v>
      </c>
      <c r="F371" s="82" t="s">
        <v>1860</v>
      </c>
      <c r="G371" s="83">
        <v>134</v>
      </c>
      <c r="H371" s="67" t="s">
        <v>3045</v>
      </c>
      <c r="I371" s="67" t="s">
        <v>3045</v>
      </c>
      <c r="J371" s="92" t="s">
        <v>3045</v>
      </c>
      <c r="K371" s="67" t="s">
        <v>3046</v>
      </c>
      <c r="L371" s="13" t="s">
        <v>3047</v>
      </c>
    </row>
    <row r="372" spans="1:12" ht="18" customHeight="1" x14ac:dyDescent="0.2">
      <c r="A372" t="s">
        <v>3042</v>
      </c>
      <c r="B372" t="s">
        <v>3043</v>
      </c>
      <c r="C372" s="81" t="s">
        <v>1729</v>
      </c>
      <c r="D372" s="87" t="s">
        <v>2536</v>
      </c>
      <c r="E372" s="6">
        <v>2</v>
      </c>
      <c r="F372" s="82" t="s">
        <v>1860</v>
      </c>
      <c r="G372" s="83">
        <v>224</v>
      </c>
      <c r="H372" s="67" t="s">
        <v>3045</v>
      </c>
      <c r="I372" s="67" t="s">
        <v>3045</v>
      </c>
      <c r="J372" s="92" t="s">
        <v>3045</v>
      </c>
      <c r="K372" s="67" t="s">
        <v>3046</v>
      </c>
      <c r="L372" s="13" t="s">
        <v>3047</v>
      </c>
    </row>
    <row r="373" spans="1:12" ht="18" customHeight="1" x14ac:dyDescent="0.2">
      <c r="A373" s="45" t="s">
        <v>3042</v>
      </c>
      <c r="B373" s="45" t="s">
        <v>3043</v>
      </c>
      <c r="C373" s="119" t="s">
        <v>1729</v>
      </c>
      <c r="D373" s="42" t="s">
        <v>2537</v>
      </c>
      <c r="E373" s="23">
        <v>2</v>
      </c>
      <c r="F373" s="45" t="s">
        <v>1860</v>
      </c>
      <c r="G373" s="43">
        <v>219</v>
      </c>
      <c r="H373" s="120" t="s">
        <v>3045</v>
      </c>
      <c r="I373" s="120" t="s">
        <v>3045</v>
      </c>
      <c r="J373" s="120" t="s">
        <v>3045</v>
      </c>
      <c r="K373" s="120" t="s">
        <v>3046</v>
      </c>
      <c r="L373" s="43" t="s">
        <v>3047</v>
      </c>
    </row>
    <row r="374" spans="1:12" ht="18" customHeight="1" x14ac:dyDescent="0.2">
      <c r="C374" s="81"/>
      <c r="D374" s="87"/>
      <c r="E374" s="6"/>
      <c r="F374" s="111" t="s">
        <v>2659</v>
      </c>
      <c r="G374" s="122">
        <f>SUM(G251:G373)</f>
        <v>31990</v>
      </c>
      <c r="H374" s="67"/>
      <c r="I374" s="67"/>
      <c r="J374" s="92"/>
      <c r="K374" s="67"/>
    </row>
    <row r="375" spans="1:12" ht="18" customHeight="1" x14ac:dyDescent="0.2">
      <c r="C375" s="81"/>
      <c r="D375" s="87"/>
      <c r="E375" s="6"/>
      <c r="F375" s="82"/>
      <c r="G375" s="83"/>
      <c r="H375" s="67"/>
      <c r="I375" s="67"/>
      <c r="J375" s="92"/>
      <c r="K375" s="67"/>
    </row>
    <row r="376" spans="1:12" ht="18" customHeight="1" x14ac:dyDescent="0.2">
      <c r="A376" t="s">
        <v>3042</v>
      </c>
      <c r="B376" t="s">
        <v>3043</v>
      </c>
      <c r="C376" s="81" t="s">
        <v>1729</v>
      </c>
      <c r="D376" s="87">
        <v>300</v>
      </c>
      <c r="E376" s="6">
        <v>3</v>
      </c>
      <c r="F376" s="82" t="s">
        <v>1258</v>
      </c>
      <c r="G376" s="83">
        <v>497</v>
      </c>
      <c r="H376" s="67" t="s">
        <v>3045</v>
      </c>
      <c r="I376" s="67" t="s">
        <v>3045</v>
      </c>
      <c r="J376" s="92" t="s">
        <v>3045</v>
      </c>
      <c r="K376" s="67" t="s">
        <v>3046</v>
      </c>
      <c r="L376" s="13" t="s">
        <v>3047</v>
      </c>
    </row>
    <row r="377" spans="1:12" ht="18" customHeight="1" x14ac:dyDescent="0.2">
      <c r="A377" t="s">
        <v>3042</v>
      </c>
      <c r="B377" t="s">
        <v>3043</v>
      </c>
      <c r="C377" s="81" t="s">
        <v>1729</v>
      </c>
      <c r="D377" s="87">
        <v>301</v>
      </c>
      <c r="E377" s="6">
        <v>3</v>
      </c>
      <c r="F377" s="82" t="s">
        <v>1258</v>
      </c>
      <c r="G377" s="83">
        <v>593</v>
      </c>
      <c r="H377" s="67" t="s">
        <v>3045</v>
      </c>
      <c r="I377" s="67" t="s">
        <v>3045</v>
      </c>
      <c r="J377" s="92" t="s">
        <v>3045</v>
      </c>
      <c r="K377" s="67" t="s">
        <v>3046</v>
      </c>
      <c r="L377" s="13" t="s">
        <v>3047</v>
      </c>
    </row>
    <row r="378" spans="1:12" ht="18" customHeight="1" x14ac:dyDescent="0.2">
      <c r="A378" t="s">
        <v>3042</v>
      </c>
      <c r="B378" t="s">
        <v>3043</v>
      </c>
      <c r="C378" s="81" t="s">
        <v>1729</v>
      </c>
      <c r="D378" s="87" t="s">
        <v>990</v>
      </c>
      <c r="E378" s="6">
        <v>3</v>
      </c>
      <c r="F378" s="82" t="s">
        <v>1840</v>
      </c>
      <c r="G378" s="83">
        <v>59</v>
      </c>
      <c r="H378" s="67" t="s">
        <v>3050</v>
      </c>
      <c r="I378" s="67" t="s">
        <v>3045</v>
      </c>
      <c r="J378" s="92">
        <v>351100</v>
      </c>
      <c r="K378" s="67" t="s">
        <v>3048</v>
      </c>
      <c r="L378" s="13" t="s">
        <v>3047</v>
      </c>
    </row>
    <row r="379" spans="1:12" ht="18" customHeight="1" x14ac:dyDescent="0.2">
      <c r="A379" t="s">
        <v>3042</v>
      </c>
      <c r="B379" t="s">
        <v>3043</v>
      </c>
      <c r="C379" s="81" t="s">
        <v>1729</v>
      </c>
      <c r="D379" s="87">
        <v>303</v>
      </c>
      <c r="E379" s="6">
        <v>3</v>
      </c>
      <c r="F379" s="82" t="s">
        <v>1872</v>
      </c>
      <c r="G379" s="83">
        <v>507</v>
      </c>
      <c r="H379" s="67" t="s">
        <v>1734</v>
      </c>
      <c r="I379" s="67" t="s">
        <v>1735</v>
      </c>
      <c r="J379" s="84">
        <v>822000</v>
      </c>
      <c r="K379" s="67" t="s">
        <v>3360</v>
      </c>
      <c r="L379" s="13" t="s">
        <v>3049</v>
      </c>
    </row>
    <row r="380" spans="1:12" ht="18" customHeight="1" x14ac:dyDescent="0.2">
      <c r="A380" t="s">
        <v>3042</v>
      </c>
      <c r="B380" t="s">
        <v>3043</v>
      </c>
      <c r="C380" s="81" t="s">
        <v>1729</v>
      </c>
      <c r="D380" s="87">
        <v>304</v>
      </c>
      <c r="E380" s="6">
        <v>3</v>
      </c>
      <c r="F380" s="82" t="s">
        <v>1872</v>
      </c>
      <c r="G380" s="83">
        <v>615</v>
      </c>
      <c r="H380" s="67" t="s">
        <v>1734</v>
      </c>
      <c r="I380" s="67" t="s">
        <v>1735</v>
      </c>
      <c r="J380" s="84">
        <v>822000</v>
      </c>
      <c r="K380" s="67" t="s">
        <v>3360</v>
      </c>
      <c r="L380" s="13" t="s">
        <v>3049</v>
      </c>
    </row>
    <row r="381" spans="1:12" ht="18" customHeight="1" x14ac:dyDescent="0.2">
      <c r="A381" t="s">
        <v>3042</v>
      </c>
      <c r="B381" t="s">
        <v>3043</v>
      </c>
      <c r="C381" s="81" t="s">
        <v>1729</v>
      </c>
      <c r="D381" s="87" t="s">
        <v>2550</v>
      </c>
      <c r="E381" s="6">
        <v>3</v>
      </c>
      <c r="F381" s="82" t="s">
        <v>1257</v>
      </c>
      <c r="G381" s="83">
        <v>112</v>
      </c>
      <c r="H381" s="67" t="s">
        <v>1734</v>
      </c>
      <c r="I381" s="67" t="s">
        <v>1735</v>
      </c>
      <c r="J381" s="84">
        <v>822000</v>
      </c>
      <c r="K381" s="67" t="s">
        <v>2564</v>
      </c>
      <c r="L381" s="13" t="s">
        <v>3049</v>
      </c>
    </row>
    <row r="382" spans="1:12" ht="18" customHeight="1" x14ac:dyDescent="0.2">
      <c r="A382" t="s">
        <v>3042</v>
      </c>
      <c r="B382" t="s">
        <v>3043</v>
      </c>
      <c r="C382" s="81" t="s">
        <v>1729</v>
      </c>
      <c r="D382" s="87">
        <v>305</v>
      </c>
      <c r="E382" s="6">
        <v>3</v>
      </c>
      <c r="F382" s="82" t="s">
        <v>1257</v>
      </c>
      <c r="G382" s="83">
        <v>134</v>
      </c>
      <c r="H382" s="67" t="s">
        <v>1734</v>
      </c>
      <c r="I382" s="67" t="s">
        <v>1735</v>
      </c>
      <c r="J382" s="84">
        <v>822000</v>
      </c>
      <c r="K382" s="67" t="s">
        <v>2564</v>
      </c>
      <c r="L382" s="13" t="s">
        <v>3049</v>
      </c>
    </row>
    <row r="383" spans="1:12" ht="18" customHeight="1" x14ac:dyDescent="0.2">
      <c r="A383" t="s">
        <v>3042</v>
      </c>
      <c r="B383" t="s">
        <v>3043</v>
      </c>
      <c r="C383" s="81" t="s">
        <v>1729</v>
      </c>
      <c r="D383" s="87" t="s">
        <v>3914</v>
      </c>
      <c r="E383" s="6">
        <v>3</v>
      </c>
      <c r="F383" s="82" t="s">
        <v>1742</v>
      </c>
      <c r="G383" s="83">
        <v>39</v>
      </c>
      <c r="H383" s="67" t="s">
        <v>1743</v>
      </c>
      <c r="I383" s="67" t="s">
        <v>3045</v>
      </c>
      <c r="J383" s="84">
        <v>433000</v>
      </c>
      <c r="K383" s="67" t="s">
        <v>3052</v>
      </c>
      <c r="L383" s="13" t="s">
        <v>3047</v>
      </c>
    </row>
    <row r="384" spans="1:12" ht="18" customHeight="1" x14ac:dyDescent="0.2">
      <c r="A384" t="s">
        <v>3042</v>
      </c>
      <c r="B384" t="s">
        <v>3043</v>
      </c>
      <c r="C384" s="81" t="s">
        <v>1729</v>
      </c>
      <c r="D384" s="87" t="s">
        <v>2554</v>
      </c>
      <c r="E384" s="6">
        <v>3</v>
      </c>
      <c r="F384" s="82" t="s">
        <v>1782</v>
      </c>
      <c r="G384" s="83">
        <v>26</v>
      </c>
      <c r="H384" s="67" t="s">
        <v>3050</v>
      </c>
      <c r="I384" s="67" t="s">
        <v>3045</v>
      </c>
      <c r="J384" s="84" t="s">
        <v>712</v>
      </c>
      <c r="K384" s="67" t="s">
        <v>3048</v>
      </c>
      <c r="L384" s="13" t="s">
        <v>3047</v>
      </c>
    </row>
    <row r="385" spans="1:12" ht="18" customHeight="1" x14ac:dyDescent="0.2">
      <c r="A385" t="s">
        <v>3042</v>
      </c>
      <c r="B385" t="s">
        <v>3043</v>
      </c>
      <c r="C385" s="81" t="s">
        <v>1729</v>
      </c>
      <c r="D385" s="87">
        <v>307</v>
      </c>
      <c r="E385" s="6">
        <v>3</v>
      </c>
      <c r="F385" s="82" t="s">
        <v>1260</v>
      </c>
      <c r="G385" s="83">
        <v>120</v>
      </c>
      <c r="H385" s="67" t="s">
        <v>3045</v>
      </c>
      <c r="I385" s="67" t="s">
        <v>3045</v>
      </c>
      <c r="J385" s="84" t="s">
        <v>3045</v>
      </c>
      <c r="K385" s="67" t="s">
        <v>3055</v>
      </c>
      <c r="L385" s="13" t="s">
        <v>3047</v>
      </c>
    </row>
    <row r="386" spans="1:12" ht="18" customHeight="1" x14ac:dyDescent="0.2">
      <c r="A386" t="s">
        <v>3042</v>
      </c>
      <c r="B386" t="s">
        <v>3043</v>
      </c>
      <c r="C386" s="81" t="s">
        <v>1729</v>
      </c>
      <c r="D386" s="87">
        <v>310</v>
      </c>
      <c r="E386" s="6">
        <v>3</v>
      </c>
      <c r="F386" s="82" t="s">
        <v>1900</v>
      </c>
      <c r="G386" s="83">
        <v>625</v>
      </c>
      <c r="H386" s="67" t="s">
        <v>1734</v>
      </c>
      <c r="I386" s="67" t="s">
        <v>1735</v>
      </c>
      <c r="J386" s="84">
        <v>822000</v>
      </c>
      <c r="K386" s="67" t="s">
        <v>2911</v>
      </c>
      <c r="L386" s="13" t="s">
        <v>3049</v>
      </c>
    </row>
    <row r="387" spans="1:12" ht="18" customHeight="1" x14ac:dyDescent="0.2">
      <c r="A387" t="s">
        <v>3042</v>
      </c>
      <c r="B387" t="s">
        <v>3043</v>
      </c>
      <c r="C387" s="81" t="s">
        <v>1729</v>
      </c>
      <c r="D387" s="87">
        <v>311</v>
      </c>
      <c r="E387" s="6">
        <v>3</v>
      </c>
      <c r="F387" s="82" t="s">
        <v>1901</v>
      </c>
      <c r="G387" s="83">
        <v>270</v>
      </c>
      <c r="H387" s="67" t="s">
        <v>1734</v>
      </c>
      <c r="I387" s="67" t="s">
        <v>1735</v>
      </c>
      <c r="J387" s="84">
        <v>822000</v>
      </c>
      <c r="K387" s="67"/>
      <c r="L387" s="13" t="s">
        <v>3049</v>
      </c>
    </row>
    <row r="388" spans="1:12" ht="18" customHeight="1" x14ac:dyDescent="0.2">
      <c r="A388" t="s">
        <v>3042</v>
      </c>
      <c r="B388" t="s">
        <v>3043</v>
      </c>
      <c r="C388" s="81" t="s">
        <v>1729</v>
      </c>
      <c r="D388" s="87" t="s">
        <v>2567</v>
      </c>
      <c r="E388" s="6">
        <v>3</v>
      </c>
      <c r="F388" s="82" t="s">
        <v>1257</v>
      </c>
      <c r="G388" s="83">
        <v>168</v>
      </c>
      <c r="H388" s="67" t="s">
        <v>1734</v>
      </c>
      <c r="I388" s="67" t="s">
        <v>1735</v>
      </c>
      <c r="J388" s="84">
        <v>822000</v>
      </c>
      <c r="K388" s="67" t="s">
        <v>2564</v>
      </c>
      <c r="L388" s="13" t="s">
        <v>3049</v>
      </c>
    </row>
    <row r="389" spans="1:12" ht="18" customHeight="1" x14ac:dyDescent="0.2">
      <c r="A389" t="s">
        <v>3042</v>
      </c>
      <c r="B389" t="s">
        <v>3043</v>
      </c>
      <c r="C389" s="81" t="s">
        <v>1729</v>
      </c>
      <c r="D389" s="87" t="s">
        <v>2568</v>
      </c>
      <c r="E389" s="6">
        <v>3</v>
      </c>
      <c r="F389" s="82" t="s">
        <v>1257</v>
      </c>
      <c r="G389" s="83">
        <v>84</v>
      </c>
      <c r="H389" s="67" t="s">
        <v>1734</v>
      </c>
      <c r="I389" s="67" t="s">
        <v>1735</v>
      </c>
      <c r="J389" s="84">
        <v>822000</v>
      </c>
      <c r="K389" s="67" t="s">
        <v>2564</v>
      </c>
      <c r="L389" s="13" t="s">
        <v>3049</v>
      </c>
    </row>
    <row r="390" spans="1:12" ht="18" customHeight="1" x14ac:dyDescent="0.2">
      <c r="A390" t="s">
        <v>3042</v>
      </c>
      <c r="B390" t="s">
        <v>3043</v>
      </c>
      <c r="C390" s="81" t="s">
        <v>1729</v>
      </c>
      <c r="D390" s="87" t="s">
        <v>1393</v>
      </c>
      <c r="E390" s="6">
        <v>3</v>
      </c>
      <c r="F390" s="82" t="s">
        <v>1257</v>
      </c>
      <c r="G390" s="83">
        <v>84</v>
      </c>
      <c r="H390" s="67" t="s">
        <v>1734</v>
      </c>
      <c r="I390" s="67" t="s">
        <v>1735</v>
      </c>
      <c r="J390" s="84">
        <v>822000</v>
      </c>
      <c r="K390" s="67" t="s">
        <v>2564</v>
      </c>
      <c r="L390" s="13" t="s">
        <v>3049</v>
      </c>
    </row>
    <row r="391" spans="1:12" ht="18" customHeight="1" x14ac:dyDescent="0.2">
      <c r="A391" t="s">
        <v>3042</v>
      </c>
      <c r="B391" t="s">
        <v>3043</v>
      </c>
      <c r="C391" s="81" t="s">
        <v>1729</v>
      </c>
      <c r="D391" s="87">
        <v>312</v>
      </c>
      <c r="E391" s="6">
        <v>3</v>
      </c>
      <c r="F391" s="82" t="s">
        <v>1257</v>
      </c>
      <c r="G391" s="83">
        <v>114</v>
      </c>
      <c r="H391" s="67" t="s">
        <v>1734</v>
      </c>
      <c r="I391" s="67" t="s">
        <v>1735</v>
      </c>
      <c r="J391" s="84">
        <v>822000</v>
      </c>
      <c r="K391" s="67" t="s">
        <v>2564</v>
      </c>
      <c r="L391" s="13" t="s">
        <v>3049</v>
      </c>
    </row>
    <row r="392" spans="1:12" ht="18" customHeight="1" x14ac:dyDescent="0.2">
      <c r="A392" t="s">
        <v>3042</v>
      </c>
      <c r="B392" t="s">
        <v>3043</v>
      </c>
      <c r="C392" s="81" t="s">
        <v>1729</v>
      </c>
      <c r="D392" s="87">
        <v>313</v>
      </c>
      <c r="E392" s="6">
        <v>3</v>
      </c>
      <c r="F392" s="82" t="s">
        <v>1902</v>
      </c>
      <c r="G392" s="83">
        <v>436</v>
      </c>
      <c r="H392" s="67" t="s">
        <v>1734</v>
      </c>
      <c r="I392" s="67" t="s">
        <v>1735</v>
      </c>
      <c r="J392" s="84">
        <v>822000</v>
      </c>
      <c r="K392" s="67" t="s">
        <v>2564</v>
      </c>
      <c r="L392" s="13" t="s">
        <v>3049</v>
      </c>
    </row>
    <row r="393" spans="1:12" ht="18" customHeight="1" x14ac:dyDescent="0.2">
      <c r="A393" t="s">
        <v>3042</v>
      </c>
      <c r="B393" t="s">
        <v>3043</v>
      </c>
      <c r="C393" s="81" t="s">
        <v>1729</v>
      </c>
      <c r="D393" s="87" t="s">
        <v>3584</v>
      </c>
      <c r="E393" s="6">
        <v>3</v>
      </c>
      <c r="F393" s="82" t="s">
        <v>1257</v>
      </c>
      <c r="G393" s="83">
        <v>169</v>
      </c>
      <c r="H393" s="67" t="s">
        <v>1734</v>
      </c>
      <c r="I393" s="67" t="s">
        <v>1735</v>
      </c>
      <c r="J393" s="84">
        <v>822000</v>
      </c>
      <c r="K393" s="67" t="s">
        <v>2564</v>
      </c>
      <c r="L393" s="13" t="s">
        <v>3049</v>
      </c>
    </row>
    <row r="394" spans="1:12" ht="18" customHeight="1" x14ac:dyDescent="0.2">
      <c r="A394" t="s">
        <v>3042</v>
      </c>
      <c r="B394" t="s">
        <v>3043</v>
      </c>
      <c r="C394" s="81" t="s">
        <v>1729</v>
      </c>
      <c r="D394" s="87" t="s">
        <v>3585</v>
      </c>
      <c r="E394" s="6">
        <v>3</v>
      </c>
      <c r="F394" s="82" t="s">
        <v>1257</v>
      </c>
      <c r="G394" s="83">
        <v>168</v>
      </c>
      <c r="H394" s="67" t="s">
        <v>1734</v>
      </c>
      <c r="I394" s="67" t="s">
        <v>1735</v>
      </c>
      <c r="J394" s="84">
        <v>822000</v>
      </c>
      <c r="K394" s="67" t="s">
        <v>2564</v>
      </c>
      <c r="L394" s="13" t="s">
        <v>3049</v>
      </c>
    </row>
    <row r="395" spans="1:12" ht="18" customHeight="1" x14ac:dyDescent="0.2">
      <c r="A395" t="s">
        <v>3042</v>
      </c>
      <c r="B395" t="s">
        <v>3043</v>
      </c>
      <c r="C395" s="81" t="s">
        <v>1729</v>
      </c>
      <c r="D395" s="87" t="s">
        <v>3586</v>
      </c>
      <c r="E395" s="6">
        <v>3</v>
      </c>
      <c r="F395" s="82" t="s">
        <v>1257</v>
      </c>
      <c r="G395" s="83">
        <v>119</v>
      </c>
      <c r="H395" s="67" t="s">
        <v>1734</v>
      </c>
      <c r="I395" s="67" t="s">
        <v>1735</v>
      </c>
      <c r="J395" s="84">
        <v>822000</v>
      </c>
      <c r="K395" s="67" t="s">
        <v>2564</v>
      </c>
      <c r="L395" s="13" t="s">
        <v>3049</v>
      </c>
    </row>
    <row r="396" spans="1:12" ht="18" customHeight="1" x14ac:dyDescent="0.2">
      <c r="A396" t="s">
        <v>3042</v>
      </c>
      <c r="B396" t="s">
        <v>3043</v>
      </c>
      <c r="C396" s="81" t="s">
        <v>1729</v>
      </c>
      <c r="D396" s="87" t="s">
        <v>3588</v>
      </c>
      <c r="E396" s="6">
        <v>3</v>
      </c>
      <c r="F396" s="82" t="s">
        <v>1257</v>
      </c>
      <c r="G396" s="83">
        <v>85</v>
      </c>
      <c r="H396" s="67" t="s">
        <v>1734</v>
      </c>
      <c r="I396" s="67" t="s">
        <v>1735</v>
      </c>
      <c r="J396" s="84">
        <v>822000</v>
      </c>
      <c r="K396" s="67" t="s">
        <v>2564</v>
      </c>
      <c r="L396" s="13" t="s">
        <v>3049</v>
      </c>
    </row>
    <row r="397" spans="1:12" ht="18" customHeight="1" x14ac:dyDescent="0.2">
      <c r="A397" t="s">
        <v>3042</v>
      </c>
      <c r="B397" t="s">
        <v>3043</v>
      </c>
      <c r="C397" s="81" t="s">
        <v>1729</v>
      </c>
      <c r="D397" s="87" t="s">
        <v>1903</v>
      </c>
      <c r="E397" s="6">
        <v>3</v>
      </c>
      <c r="F397" s="82" t="s">
        <v>1904</v>
      </c>
      <c r="G397" s="83">
        <v>146</v>
      </c>
      <c r="H397" s="67" t="s">
        <v>1734</v>
      </c>
      <c r="I397" s="67" t="s">
        <v>1735</v>
      </c>
      <c r="J397" s="84">
        <v>822000</v>
      </c>
      <c r="K397" s="67" t="s">
        <v>2575</v>
      </c>
      <c r="L397" s="13" t="s">
        <v>3049</v>
      </c>
    </row>
    <row r="398" spans="1:12" ht="18" customHeight="1" x14ac:dyDescent="0.2">
      <c r="A398" t="s">
        <v>3042</v>
      </c>
      <c r="B398" t="s">
        <v>3043</v>
      </c>
      <c r="C398" s="81" t="s">
        <v>1729</v>
      </c>
      <c r="D398" s="87" t="s">
        <v>1905</v>
      </c>
      <c r="E398" s="6">
        <v>3</v>
      </c>
      <c r="F398" s="82" t="s">
        <v>1257</v>
      </c>
      <c r="G398" s="83">
        <v>84</v>
      </c>
      <c r="H398" s="67" t="s">
        <v>1734</v>
      </c>
      <c r="I398" s="67" t="s">
        <v>1735</v>
      </c>
      <c r="J398" s="84">
        <v>822000</v>
      </c>
      <c r="K398" s="67" t="s">
        <v>2564</v>
      </c>
      <c r="L398" s="13" t="s">
        <v>3049</v>
      </c>
    </row>
    <row r="399" spans="1:12" ht="18" customHeight="1" x14ac:dyDescent="0.2">
      <c r="A399" t="s">
        <v>3042</v>
      </c>
      <c r="B399" t="s">
        <v>3043</v>
      </c>
      <c r="C399" s="81" t="s">
        <v>1729</v>
      </c>
      <c r="D399" s="87" t="s">
        <v>1906</v>
      </c>
      <c r="E399" s="6">
        <v>3</v>
      </c>
      <c r="F399" s="82" t="s">
        <v>1257</v>
      </c>
      <c r="G399" s="83">
        <v>84</v>
      </c>
      <c r="H399" s="67" t="s">
        <v>1734</v>
      </c>
      <c r="I399" s="67" t="s">
        <v>1735</v>
      </c>
      <c r="J399" s="84">
        <v>822000</v>
      </c>
      <c r="K399" s="67" t="s">
        <v>2564</v>
      </c>
      <c r="L399" s="13" t="s">
        <v>3049</v>
      </c>
    </row>
    <row r="400" spans="1:12" ht="18" customHeight="1" x14ac:dyDescent="0.2">
      <c r="A400" t="s">
        <v>3042</v>
      </c>
      <c r="B400" t="s">
        <v>3043</v>
      </c>
      <c r="C400" s="81" t="s">
        <v>1729</v>
      </c>
      <c r="D400" s="87">
        <v>314</v>
      </c>
      <c r="E400" s="6">
        <v>3</v>
      </c>
      <c r="F400" s="82" t="s">
        <v>1907</v>
      </c>
      <c r="G400" s="83">
        <v>240</v>
      </c>
      <c r="H400" s="67" t="s">
        <v>1734</v>
      </c>
      <c r="I400" s="67" t="s">
        <v>1735</v>
      </c>
      <c r="J400" s="84">
        <v>822000</v>
      </c>
      <c r="K400" s="67"/>
      <c r="L400" s="13" t="s">
        <v>3049</v>
      </c>
    </row>
    <row r="401" spans="1:12" ht="18" customHeight="1" x14ac:dyDescent="0.2">
      <c r="A401" t="s">
        <v>3042</v>
      </c>
      <c r="B401" t="s">
        <v>3043</v>
      </c>
      <c r="C401" s="81" t="s">
        <v>1729</v>
      </c>
      <c r="D401" s="87" t="s">
        <v>2574</v>
      </c>
      <c r="E401" s="6">
        <v>3</v>
      </c>
      <c r="F401" s="82" t="s">
        <v>1816</v>
      </c>
      <c r="G401" s="83">
        <v>211</v>
      </c>
      <c r="H401" s="67" t="s">
        <v>1734</v>
      </c>
      <c r="I401" s="67" t="s">
        <v>1735</v>
      </c>
      <c r="J401" s="84">
        <v>822000</v>
      </c>
      <c r="K401" s="67" t="s">
        <v>2911</v>
      </c>
      <c r="L401" s="13" t="s">
        <v>3049</v>
      </c>
    </row>
    <row r="402" spans="1:12" ht="18" customHeight="1" x14ac:dyDescent="0.2">
      <c r="A402" t="s">
        <v>3042</v>
      </c>
      <c r="B402" t="s">
        <v>3043</v>
      </c>
      <c r="C402" s="81" t="s">
        <v>1729</v>
      </c>
      <c r="D402" s="87" t="s">
        <v>4174</v>
      </c>
      <c r="E402" s="6">
        <v>3</v>
      </c>
      <c r="F402" s="82" t="s">
        <v>1257</v>
      </c>
      <c r="G402" s="83">
        <v>160</v>
      </c>
      <c r="H402" s="67" t="s">
        <v>1734</v>
      </c>
      <c r="I402" s="67" t="s">
        <v>1735</v>
      </c>
      <c r="J402" s="84">
        <v>822000</v>
      </c>
      <c r="K402" s="67" t="s">
        <v>2564</v>
      </c>
      <c r="L402" s="13" t="s">
        <v>3049</v>
      </c>
    </row>
    <row r="403" spans="1:12" ht="18" customHeight="1" x14ac:dyDescent="0.2">
      <c r="A403" t="s">
        <v>3042</v>
      </c>
      <c r="B403" t="s">
        <v>3043</v>
      </c>
      <c r="C403" s="81" t="s">
        <v>1729</v>
      </c>
      <c r="D403" s="87">
        <v>315</v>
      </c>
      <c r="E403" s="6">
        <v>3</v>
      </c>
      <c r="F403" s="82" t="s">
        <v>1257</v>
      </c>
      <c r="G403" s="83">
        <v>210</v>
      </c>
      <c r="H403" s="67" t="s">
        <v>1734</v>
      </c>
      <c r="I403" s="67" t="s">
        <v>1735</v>
      </c>
      <c r="J403" s="84">
        <v>822000</v>
      </c>
      <c r="K403" s="67" t="s">
        <v>2564</v>
      </c>
      <c r="L403" s="13" t="s">
        <v>3049</v>
      </c>
    </row>
    <row r="404" spans="1:12" ht="18" customHeight="1" x14ac:dyDescent="0.2">
      <c r="A404" t="s">
        <v>3042</v>
      </c>
      <c r="B404" t="s">
        <v>3043</v>
      </c>
      <c r="C404" s="81" t="s">
        <v>1729</v>
      </c>
      <c r="D404" s="87" t="s">
        <v>2576</v>
      </c>
      <c r="E404" s="6">
        <v>3</v>
      </c>
      <c r="F404" s="82" t="s">
        <v>1257</v>
      </c>
      <c r="G404" s="83">
        <v>197</v>
      </c>
      <c r="H404" s="67" t="s">
        <v>1734</v>
      </c>
      <c r="I404" s="67" t="s">
        <v>1735</v>
      </c>
      <c r="J404" s="84">
        <v>822000</v>
      </c>
      <c r="K404" s="67" t="s">
        <v>2564</v>
      </c>
      <c r="L404" s="13" t="s">
        <v>3049</v>
      </c>
    </row>
    <row r="405" spans="1:12" ht="18" customHeight="1" x14ac:dyDescent="0.2">
      <c r="A405" t="s">
        <v>3042</v>
      </c>
      <c r="B405" t="s">
        <v>3043</v>
      </c>
      <c r="C405" s="81" t="s">
        <v>1729</v>
      </c>
      <c r="D405" s="87">
        <v>316</v>
      </c>
      <c r="E405" s="6">
        <v>3</v>
      </c>
      <c r="F405" s="82" t="s">
        <v>1908</v>
      </c>
      <c r="G405" s="83">
        <v>413</v>
      </c>
      <c r="H405" s="67" t="s">
        <v>1734</v>
      </c>
      <c r="I405" s="67" t="s">
        <v>1735</v>
      </c>
      <c r="J405" s="84">
        <v>822000</v>
      </c>
      <c r="K405" s="67" t="s">
        <v>2152</v>
      </c>
      <c r="L405" s="13" t="s">
        <v>3049</v>
      </c>
    </row>
    <row r="406" spans="1:12" ht="18" customHeight="1" x14ac:dyDescent="0.2">
      <c r="A406" t="s">
        <v>3042</v>
      </c>
      <c r="B406" t="s">
        <v>3043</v>
      </c>
      <c r="C406" s="81" t="s">
        <v>1729</v>
      </c>
      <c r="D406" s="87">
        <v>317</v>
      </c>
      <c r="E406" s="6">
        <v>3</v>
      </c>
      <c r="F406" s="82" t="s">
        <v>1909</v>
      </c>
      <c r="G406" s="83">
        <v>141</v>
      </c>
      <c r="H406" s="67" t="s">
        <v>1734</v>
      </c>
      <c r="I406" s="67" t="s">
        <v>1735</v>
      </c>
      <c r="J406" s="84">
        <v>822000</v>
      </c>
      <c r="K406" s="67" t="s">
        <v>3046</v>
      </c>
      <c r="L406" s="13" t="s">
        <v>3047</v>
      </c>
    </row>
    <row r="407" spans="1:12" ht="18" customHeight="1" x14ac:dyDescent="0.2">
      <c r="A407" t="s">
        <v>3042</v>
      </c>
      <c r="B407" t="s">
        <v>3043</v>
      </c>
      <c r="C407" s="81" t="s">
        <v>1729</v>
      </c>
      <c r="D407" s="87" t="s">
        <v>3885</v>
      </c>
      <c r="E407" s="6">
        <v>3</v>
      </c>
      <c r="F407" s="82" t="s">
        <v>1864</v>
      </c>
      <c r="G407" s="83">
        <v>208</v>
      </c>
      <c r="H407" s="67" t="s">
        <v>1734</v>
      </c>
      <c r="I407" s="67" t="s">
        <v>1735</v>
      </c>
      <c r="J407" s="84">
        <v>822000</v>
      </c>
      <c r="K407" s="67" t="s">
        <v>2152</v>
      </c>
      <c r="L407" s="13" t="s">
        <v>3049</v>
      </c>
    </row>
    <row r="408" spans="1:12" ht="18" customHeight="1" x14ac:dyDescent="0.2">
      <c r="A408" t="s">
        <v>3042</v>
      </c>
      <c r="B408" t="s">
        <v>3043</v>
      </c>
      <c r="C408" s="81" t="s">
        <v>1729</v>
      </c>
      <c r="D408" s="87" t="s">
        <v>1397</v>
      </c>
      <c r="E408" s="6">
        <v>3</v>
      </c>
      <c r="F408" s="82" t="s">
        <v>1257</v>
      </c>
      <c r="G408" s="83">
        <v>195</v>
      </c>
      <c r="H408" s="67" t="s">
        <v>1734</v>
      </c>
      <c r="I408" s="67" t="s">
        <v>1735</v>
      </c>
      <c r="J408" s="84">
        <v>822000</v>
      </c>
      <c r="K408" s="67" t="s">
        <v>2564</v>
      </c>
      <c r="L408" s="13" t="s">
        <v>3049</v>
      </c>
    </row>
    <row r="409" spans="1:12" ht="18" customHeight="1" x14ac:dyDescent="0.2">
      <c r="A409" t="s">
        <v>3042</v>
      </c>
      <c r="B409" t="s">
        <v>3043</v>
      </c>
      <c r="C409" s="81" t="s">
        <v>1729</v>
      </c>
      <c r="D409" s="87" t="s">
        <v>1398</v>
      </c>
      <c r="E409" s="6">
        <v>3</v>
      </c>
      <c r="F409" s="82" t="s">
        <v>1257</v>
      </c>
      <c r="G409" s="83">
        <v>180</v>
      </c>
      <c r="H409" s="67" t="s">
        <v>1734</v>
      </c>
      <c r="I409" s="67" t="s">
        <v>1735</v>
      </c>
      <c r="J409" s="84">
        <v>822000</v>
      </c>
      <c r="K409" s="67" t="s">
        <v>2564</v>
      </c>
      <c r="L409" s="13" t="s">
        <v>3049</v>
      </c>
    </row>
    <row r="410" spans="1:12" ht="18" customHeight="1" x14ac:dyDescent="0.2">
      <c r="A410" t="s">
        <v>3042</v>
      </c>
      <c r="B410" t="s">
        <v>3043</v>
      </c>
      <c r="C410" s="81" t="s">
        <v>1729</v>
      </c>
      <c r="D410" s="87" t="s">
        <v>1910</v>
      </c>
      <c r="E410" s="6">
        <v>3</v>
      </c>
      <c r="F410" s="82" t="s">
        <v>1911</v>
      </c>
      <c r="G410" s="83">
        <v>85</v>
      </c>
      <c r="H410" s="67" t="s">
        <v>1734</v>
      </c>
      <c r="I410" s="67" t="s">
        <v>1735</v>
      </c>
      <c r="J410" s="84">
        <v>822000</v>
      </c>
      <c r="K410" s="67" t="s">
        <v>2575</v>
      </c>
      <c r="L410" s="13" t="s">
        <v>3049</v>
      </c>
    </row>
    <row r="411" spans="1:12" ht="18" customHeight="1" x14ac:dyDescent="0.2">
      <c r="A411" t="s">
        <v>3042</v>
      </c>
      <c r="B411" t="s">
        <v>3043</v>
      </c>
      <c r="C411" s="81" t="s">
        <v>1729</v>
      </c>
      <c r="D411" s="87">
        <v>318</v>
      </c>
      <c r="E411" s="6">
        <v>3</v>
      </c>
      <c r="F411" s="82" t="s">
        <v>1261</v>
      </c>
      <c r="G411" s="83">
        <v>256</v>
      </c>
      <c r="H411" s="67" t="s">
        <v>3045</v>
      </c>
      <c r="I411" s="67" t="s">
        <v>3045</v>
      </c>
      <c r="J411" s="84" t="s">
        <v>3045</v>
      </c>
      <c r="K411" s="67" t="s">
        <v>3055</v>
      </c>
      <c r="L411" s="13" t="s">
        <v>3047</v>
      </c>
    </row>
    <row r="412" spans="1:12" ht="18" customHeight="1" x14ac:dyDescent="0.2">
      <c r="A412" t="s">
        <v>3042</v>
      </c>
      <c r="B412" t="s">
        <v>3043</v>
      </c>
      <c r="C412" s="81" t="s">
        <v>1729</v>
      </c>
      <c r="D412" s="87">
        <v>319</v>
      </c>
      <c r="E412" s="6">
        <v>3</v>
      </c>
      <c r="F412" s="82" t="s">
        <v>1258</v>
      </c>
      <c r="G412" s="83">
        <v>965</v>
      </c>
      <c r="H412" s="67" t="s">
        <v>3045</v>
      </c>
      <c r="I412" s="67" t="s">
        <v>3045</v>
      </c>
      <c r="J412" s="84" t="s">
        <v>3045</v>
      </c>
      <c r="K412" s="67" t="s">
        <v>3046</v>
      </c>
      <c r="L412" s="13" t="s">
        <v>3047</v>
      </c>
    </row>
    <row r="413" spans="1:12" ht="18" customHeight="1" x14ac:dyDescent="0.2">
      <c r="A413" t="s">
        <v>3042</v>
      </c>
      <c r="B413" t="s">
        <v>3043</v>
      </c>
      <c r="C413" s="81" t="s">
        <v>1729</v>
      </c>
      <c r="D413" s="87" t="s">
        <v>2585</v>
      </c>
      <c r="E413" s="6">
        <v>3</v>
      </c>
      <c r="F413" s="82" t="s">
        <v>1782</v>
      </c>
      <c r="G413" s="83">
        <v>52</v>
      </c>
      <c r="H413" s="67" t="s">
        <v>3050</v>
      </c>
      <c r="I413" s="67" t="s">
        <v>3045</v>
      </c>
      <c r="J413" s="84" t="s">
        <v>712</v>
      </c>
      <c r="K413" s="67" t="s">
        <v>3048</v>
      </c>
      <c r="L413" s="13" t="s">
        <v>3047</v>
      </c>
    </row>
    <row r="414" spans="1:12" ht="18" customHeight="1" x14ac:dyDescent="0.2">
      <c r="A414" t="s">
        <v>3042</v>
      </c>
      <c r="B414" t="s">
        <v>3043</v>
      </c>
      <c r="C414" s="81" t="s">
        <v>1729</v>
      </c>
      <c r="D414" s="87" t="s">
        <v>1400</v>
      </c>
      <c r="E414" s="6">
        <v>3</v>
      </c>
      <c r="F414" s="82" t="s">
        <v>1782</v>
      </c>
      <c r="G414" s="83">
        <v>45</v>
      </c>
      <c r="H414" s="67" t="s">
        <v>3050</v>
      </c>
      <c r="I414" s="67" t="s">
        <v>3045</v>
      </c>
      <c r="J414" s="84" t="s">
        <v>712</v>
      </c>
      <c r="K414" s="67" t="s">
        <v>3048</v>
      </c>
      <c r="L414" s="13" t="s">
        <v>3047</v>
      </c>
    </row>
    <row r="415" spans="1:12" ht="18" customHeight="1" x14ac:dyDescent="0.2">
      <c r="A415" t="s">
        <v>3042</v>
      </c>
      <c r="B415" t="s">
        <v>3043</v>
      </c>
      <c r="C415" s="81" t="s">
        <v>1729</v>
      </c>
      <c r="D415" s="87">
        <v>321</v>
      </c>
      <c r="E415" s="6">
        <v>3</v>
      </c>
      <c r="F415" s="82" t="s">
        <v>1872</v>
      </c>
      <c r="G415" s="83">
        <v>816</v>
      </c>
      <c r="H415" s="67" t="s">
        <v>1734</v>
      </c>
      <c r="I415" s="67" t="s">
        <v>1735</v>
      </c>
      <c r="J415" s="84">
        <v>822000</v>
      </c>
      <c r="K415" s="67" t="s">
        <v>2473</v>
      </c>
      <c r="L415" s="13" t="s">
        <v>3049</v>
      </c>
    </row>
    <row r="416" spans="1:12" ht="18" customHeight="1" x14ac:dyDescent="0.2">
      <c r="A416" t="s">
        <v>3042</v>
      </c>
      <c r="B416" t="s">
        <v>3043</v>
      </c>
      <c r="C416" s="81" t="s">
        <v>1729</v>
      </c>
      <c r="D416" s="87">
        <v>322</v>
      </c>
      <c r="E416" s="6">
        <v>3</v>
      </c>
      <c r="F416" s="82" t="s">
        <v>1872</v>
      </c>
      <c r="G416" s="83">
        <v>836</v>
      </c>
      <c r="H416" s="67" t="s">
        <v>1734</v>
      </c>
      <c r="I416" s="67" t="s">
        <v>1735</v>
      </c>
      <c r="J416" s="84">
        <v>822000</v>
      </c>
      <c r="K416" s="67" t="s">
        <v>2473</v>
      </c>
      <c r="L416" s="13" t="s">
        <v>3049</v>
      </c>
    </row>
    <row r="417" spans="1:12" ht="18" customHeight="1" x14ac:dyDescent="0.2">
      <c r="A417" t="s">
        <v>3042</v>
      </c>
      <c r="B417" t="s">
        <v>3043</v>
      </c>
      <c r="C417" s="81" t="s">
        <v>1729</v>
      </c>
      <c r="D417" s="87">
        <v>323</v>
      </c>
      <c r="E417" s="6">
        <v>3</v>
      </c>
      <c r="F417" s="82" t="s">
        <v>1807</v>
      </c>
      <c r="G417" s="83">
        <v>158</v>
      </c>
      <c r="H417" s="67" t="s">
        <v>3045</v>
      </c>
      <c r="I417" s="67" t="s">
        <v>3045</v>
      </c>
      <c r="J417" s="84" t="s">
        <v>3045</v>
      </c>
      <c r="K417" s="67" t="s">
        <v>3046</v>
      </c>
      <c r="L417" s="13" t="s">
        <v>3047</v>
      </c>
    </row>
    <row r="418" spans="1:12" ht="18" customHeight="1" x14ac:dyDescent="0.2">
      <c r="A418" t="s">
        <v>3042</v>
      </c>
      <c r="B418" t="s">
        <v>3043</v>
      </c>
      <c r="C418" s="81" t="s">
        <v>1729</v>
      </c>
      <c r="D418" s="87">
        <v>324</v>
      </c>
      <c r="E418" s="6">
        <v>3</v>
      </c>
      <c r="F418" s="82" t="s">
        <v>1257</v>
      </c>
      <c r="G418" s="83">
        <v>102</v>
      </c>
      <c r="H418" s="67" t="s">
        <v>1734</v>
      </c>
      <c r="I418" s="67" t="s">
        <v>1735</v>
      </c>
      <c r="J418" s="84">
        <v>822000</v>
      </c>
      <c r="K418" s="67" t="s">
        <v>2564</v>
      </c>
      <c r="L418" s="13" t="s">
        <v>3049</v>
      </c>
    </row>
    <row r="419" spans="1:12" ht="18" customHeight="1" x14ac:dyDescent="0.2">
      <c r="A419" t="s">
        <v>3042</v>
      </c>
      <c r="B419" t="s">
        <v>3043</v>
      </c>
      <c r="C419" s="81" t="s">
        <v>1729</v>
      </c>
      <c r="D419" s="87">
        <v>325</v>
      </c>
      <c r="E419" s="6">
        <v>3</v>
      </c>
      <c r="F419" s="82" t="s">
        <v>1912</v>
      </c>
      <c r="G419" s="83">
        <v>128</v>
      </c>
      <c r="H419" s="67" t="s">
        <v>1734</v>
      </c>
      <c r="I419" s="67" t="s">
        <v>1735</v>
      </c>
      <c r="J419" s="84">
        <v>811000</v>
      </c>
      <c r="K419" s="67" t="s">
        <v>2473</v>
      </c>
      <c r="L419" s="13" t="s">
        <v>3049</v>
      </c>
    </row>
    <row r="420" spans="1:12" ht="18" customHeight="1" x14ac:dyDescent="0.2">
      <c r="A420" t="s">
        <v>3042</v>
      </c>
      <c r="B420" t="s">
        <v>3043</v>
      </c>
      <c r="C420" s="81" t="s">
        <v>1729</v>
      </c>
      <c r="D420" s="87">
        <v>326</v>
      </c>
      <c r="E420" s="6">
        <v>3</v>
      </c>
      <c r="F420" s="82" t="s">
        <v>1912</v>
      </c>
      <c r="G420" s="83">
        <v>780</v>
      </c>
      <c r="H420" s="67" t="s">
        <v>1734</v>
      </c>
      <c r="I420" s="67" t="s">
        <v>1735</v>
      </c>
      <c r="J420" s="84">
        <v>811000</v>
      </c>
      <c r="K420" s="67" t="s">
        <v>2473</v>
      </c>
      <c r="L420" s="13" t="s">
        <v>3049</v>
      </c>
    </row>
    <row r="421" spans="1:12" ht="18" customHeight="1" x14ac:dyDescent="0.2">
      <c r="A421" t="s">
        <v>3042</v>
      </c>
      <c r="B421" t="s">
        <v>3043</v>
      </c>
      <c r="C421" s="81" t="s">
        <v>1729</v>
      </c>
      <c r="D421" s="87" t="s">
        <v>1049</v>
      </c>
      <c r="E421" s="6">
        <v>3</v>
      </c>
      <c r="F421" s="82" t="s">
        <v>1912</v>
      </c>
      <c r="G421" s="83">
        <v>593</v>
      </c>
      <c r="H421" s="67" t="s">
        <v>1734</v>
      </c>
      <c r="I421" s="67" t="s">
        <v>1735</v>
      </c>
      <c r="J421" s="84">
        <v>811000</v>
      </c>
      <c r="K421" s="67" t="s">
        <v>2473</v>
      </c>
      <c r="L421" s="13" t="s">
        <v>3049</v>
      </c>
    </row>
    <row r="422" spans="1:12" ht="18" customHeight="1" x14ac:dyDescent="0.2">
      <c r="A422" t="s">
        <v>3042</v>
      </c>
      <c r="B422" t="s">
        <v>3043</v>
      </c>
      <c r="C422" s="81" t="s">
        <v>1729</v>
      </c>
      <c r="D422" s="87" t="s">
        <v>1050</v>
      </c>
      <c r="E422" s="6">
        <v>3</v>
      </c>
      <c r="F422" s="82" t="s">
        <v>1808</v>
      </c>
      <c r="G422" s="83">
        <v>36</v>
      </c>
      <c r="H422" s="67" t="s">
        <v>1734</v>
      </c>
      <c r="I422" s="67" t="s">
        <v>1735</v>
      </c>
      <c r="J422" s="84">
        <v>811000</v>
      </c>
      <c r="K422" s="67" t="s">
        <v>2483</v>
      </c>
      <c r="L422" s="13" t="s">
        <v>3049</v>
      </c>
    </row>
    <row r="423" spans="1:12" ht="18" customHeight="1" x14ac:dyDescent="0.2">
      <c r="A423" t="s">
        <v>3042</v>
      </c>
      <c r="B423" t="s">
        <v>3043</v>
      </c>
      <c r="C423" s="81" t="s">
        <v>1729</v>
      </c>
      <c r="D423" s="87" t="s">
        <v>1913</v>
      </c>
      <c r="E423" s="6">
        <v>3</v>
      </c>
      <c r="F423" s="82" t="s">
        <v>1914</v>
      </c>
      <c r="G423" s="83">
        <v>970</v>
      </c>
      <c r="H423" s="67" t="s">
        <v>3050</v>
      </c>
      <c r="I423" s="67" t="s">
        <v>3045</v>
      </c>
      <c r="J423" s="84" t="s">
        <v>712</v>
      </c>
      <c r="K423" s="67" t="s">
        <v>3048</v>
      </c>
      <c r="L423" s="13" t="s">
        <v>3047</v>
      </c>
    </row>
    <row r="424" spans="1:12" ht="18" customHeight="1" x14ac:dyDescent="0.2">
      <c r="A424" t="s">
        <v>3042</v>
      </c>
      <c r="B424" t="s">
        <v>3043</v>
      </c>
      <c r="C424" s="81" t="s">
        <v>1729</v>
      </c>
      <c r="D424" s="87">
        <v>328</v>
      </c>
      <c r="E424" s="6">
        <v>3</v>
      </c>
      <c r="F424" s="82" t="s">
        <v>1878</v>
      </c>
      <c r="G424" s="83">
        <v>106</v>
      </c>
      <c r="H424" s="67" t="s">
        <v>1734</v>
      </c>
      <c r="I424" s="67" t="s">
        <v>1735</v>
      </c>
      <c r="J424" s="84">
        <v>822000</v>
      </c>
      <c r="K424" s="67" t="s">
        <v>2483</v>
      </c>
      <c r="L424" s="13" t="s">
        <v>3049</v>
      </c>
    </row>
    <row r="425" spans="1:12" ht="18" customHeight="1" x14ac:dyDescent="0.2">
      <c r="A425" t="s">
        <v>3042</v>
      </c>
      <c r="B425" t="s">
        <v>3043</v>
      </c>
      <c r="C425" s="81" t="s">
        <v>1729</v>
      </c>
      <c r="D425" s="87">
        <v>349</v>
      </c>
      <c r="E425" s="6">
        <v>3</v>
      </c>
      <c r="F425" s="82" t="s">
        <v>1258</v>
      </c>
      <c r="G425" s="83">
        <v>665</v>
      </c>
      <c r="H425" s="67" t="s">
        <v>3045</v>
      </c>
      <c r="I425" s="67" t="s">
        <v>3045</v>
      </c>
      <c r="J425" s="84" t="s">
        <v>3045</v>
      </c>
      <c r="K425" s="67" t="s">
        <v>3046</v>
      </c>
      <c r="L425" s="13" t="s">
        <v>3047</v>
      </c>
    </row>
    <row r="426" spans="1:12" ht="18" customHeight="1" x14ac:dyDescent="0.2">
      <c r="A426" t="s">
        <v>3042</v>
      </c>
      <c r="B426" t="s">
        <v>3043</v>
      </c>
      <c r="C426" s="81" t="s">
        <v>1729</v>
      </c>
      <c r="D426" s="87">
        <v>350</v>
      </c>
      <c r="E426" s="6">
        <v>3</v>
      </c>
      <c r="F426" s="82" t="s">
        <v>1870</v>
      </c>
      <c r="G426" s="83">
        <v>1338</v>
      </c>
      <c r="H426" s="67" t="s">
        <v>1734</v>
      </c>
      <c r="I426" s="67" t="s">
        <v>1735</v>
      </c>
      <c r="J426" s="86" t="s">
        <v>1915</v>
      </c>
      <c r="K426" s="67" t="s">
        <v>2152</v>
      </c>
      <c r="L426" s="13" t="s">
        <v>3049</v>
      </c>
    </row>
    <row r="427" spans="1:12" ht="18" customHeight="1" x14ac:dyDescent="0.2">
      <c r="A427" t="s">
        <v>3042</v>
      </c>
      <c r="B427" t="s">
        <v>3043</v>
      </c>
      <c r="C427" s="81" t="s">
        <v>1729</v>
      </c>
      <c r="D427" s="87">
        <v>351</v>
      </c>
      <c r="E427" s="6">
        <v>3</v>
      </c>
      <c r="F427" s="82" t="s">
        <v>1257</v>
      </c>
      <c r="G427" s="83">
        <v>112</v>
      </c>
      <c r="H427" s="67" t="s">
        <v>1734</v>
      </c>
      <c r="I427" s="67" t="s">
        <v>1735</v>
      </c>
      <c r="J427" s="86">
        <v>811000</v>
      </c>
      <c r="K427" s="67" t="s">
        <v>2564</v>
      </c>
      <c r="L427" s="13" t="s">
        <v>3049</v>
      </c>
    </row>
    <row r="428" spans="1:12" ht="18" customHeight="1" x14ac:dyDescent="0.2">
      <c r="A428" t="s">
        <v>3042</v>
      </c>
      <c r="B428" t="s">
        <v>3043</v>
      </c>
      <c r="C428" s="81" t="s">
        <v>1729</v>
      </c>
      <c r="D428" s="87">
        <v>352</v>
      </c>
      <c r="E428" s="6">
        <v>3</v>
      </c>
      <c r="F428" s="82" t="s">
        <v>1257</v>
      </c>
      <c r="G428" s="83">
        <v>257</v>
      </c>
      <c r="H428" s="67" t="s">
        <v>1734</v>
      </c>
      <c r="I428" s="67" t="s">
        <v>1735</v>
      </c>
      <c r="J428" s="86">
        <v>838000</v>
      </c>
      <c r="K428" s="67" t="s">
        <v>2564</v>
      </c>
      <c r="L428" s="13" t="s">
        <v>3049</v>
      </c>
    </row>
    <row r="429" spans="1:12" ht="18" customHeight="1" x14ac:dyDescent="0.2">
      <c r="A429" t="s">
        <v>3042</v>
      </c>
      <c r="B429" t="s">
        <v>3043</v>
      </c>
      <c r="C429" s="81" t="s">
        <v>1729</v>
      </c>
      <c r="D429" s="87">
        <v>353</v>
      </c>
      <c r="E429" s="6">
        <v>3</v>
      </c>
      <c r="F429" s="82" t="s">
        <v>1257</v>
      </c>
      <c r="G429" s="83">
        <v>143</v>
      </c>
      <c r="H429" s="67" t="s">
        <v>1734</v>
      </c>
      <c r="I429" s="67" t="s">
        <v>1735</v>
      </c>
      <c r="J429" s="86">
        <v>825000</v>
      </c>
      <c r="K429" s="67" t="s">
        <v>2564</v>
      </c>
      <c r="L429" s="13" t="s">
        <v>3049</v>
      </c>
    </row>
    <row r="430" spans="1:12" ht="18" customHeight="1" x14ac:dyDescent="0.2">
      <c r="A430" t="s">
        <v>3042</v>
      </c>
      <c r="B430" t="s">
        <v>3043</v>
      </c>
      <c r="C430" s="81" t="s">
        <v>1729</v>
      </c>
      <c r="D430" s="87">
        <v>354</v>
      </c>
      <c r="E430" s="6">
        <v>3</v>
      </c>
      <c r="F430" s="82" t="s">
        <v>1916</v>
      </c>
      <c r="G430" s="83">
        <v>208</v>
      </c>
      <c r="H430" s="67" t="s">
        <v>1734</v>
      </c>
      <c r="I430" s="67" t="s">
        <v>1735</v>
      </c>
      <c r="J430" s="86">
        <v>825000</v>
      </c>
      <c r="K430" s="67" t="s">
        <v>3367</v>
      </c>
      <c r="L430" s="13" t="s">
        <v>3049</v>
      </c>
    </row>
    <row r="431" spans="1:12" ht="18" customHeight="1" x14ac:dyDescent="0.2">
      <c r="A431" t="s">
        <v>3042</v>
      </c>
      <c r="B431" t="s">
        <v>3043</v>
      </c>
      <c r="C431" s="81" t="s">
        <v>1729</v>
      </c>
      <c r="D431" s="87">
        <v>355</v>
      </c>
      <c r="E431" s="6">
        <v>3</v>
      </c>
      <c r="F431" s="82" t="s">
        <v>1917</v>
      </c>
      <c r="G431" s="83">
        <v>208</v>
      </c>
      <c r="H431" s="67" t="s">
        <v>1734</v>
      </c>
      <c r="I431" s="67" t="s">
        <v>1735</v>
      </c>
      <c r="J431" s="86">
        <v>825000</v>
      </c>
      <c r="K431" s="67" t="s">
        <v>3367</v>
      </c>
      <c r="L431" s="13" t="s">
        <v>3049</v>
      </c>
    </row>
    <row r="432" spans="1:12" ht="18" customHeight="1" x14ac:dyDescent="0.2">
      <c r="A432" t="s">
        <v>3042</v>
      </c>
      <c r="B432" t="s">
        <v>3043</v>
      </c>
      <c r="C432" s="81" t="s">
        <v>1729</v>
      </c>
      <c r="D432" s="87" t="s">
        <v>1918</v>
      </c>
      <c r="E432" s="6">
        <v>3</v>
      </c>
      <c r="F432" s="82" t="s">
        <v>1256</v>
      </c>
      <c r="G432" s="83">
        <v>31</v>
      </c>
      <c r="H432" s="67"/>
      <c r="I432" s="67"/>
      <c r="J432" s="86"/>
      <c r="K432" s="67"/>
    </row>
    <row r="433" spans="1:12" ht="18" customHeight="1" x14ac:dyDescent="0.2">
      <c r="A433" t="s">
        <v>3042</v>
      </c>
      <c r="B433" t="s">
        <v>3043</v>
      </c>
      <c r="C433" s="81" t="s">
        <v>1729</v>
      </c>
      <c r="D433" s="87">
        <v>356</v>
      </c>
      <c r="E433" s="6">
        <v>3</v>
      </c>
      <c r="F433" s="82" t="s">
        <v>1258</v>
      </c>
      <c r="G433" s="83">
        <v>482</v>
      </c>
      <c r="H433" s="67" t="s">
        <v>3045</v>
      </c>
      <c r="I433" s="67" t="s">
        <v>3045</v>
      </c>
      <c r="J433" s="84" t="s">
        <v>3045</v>
      </c>
      <c r="K433" s="67" t="s">
        <v>3046</v>
      </c>
      <c r="L433" s="13" t="s">
        <v>3047</v>
      </c>
    </row>
    <row r="434" spans="1:12" ht="18" customHeight="1" x14ac:dyDescent="0.2">
      <c r="A434" t="s">
        <v>3042</v>
      </c>
      <c r="B434" t="s">
        <v>3043</v>
      </c>
      <c r="C434" s="81" t="s">
        <v>1729</v>
      </c>
      <c r="D434" s="87">
        <v>357</v>
      </c>
      <c r="E434" s="6">
        <v>3</v>
      </c>
      <c r="F434" s="82" t="s">
        <v>1872</v>
      </c>
      <c r="G434" s="83">
        <v>1154</v>
      </c>
      <c r="H434" s="67" t="s">
        <v>1734</v>
      </c>
      <c r="I434" s="67" t="s">
        <v>1735</v>
      </c>
      <c r="J434" s="86">
        <v>838000</v>
      </c>
      <c r="K434" s="67" t="s">
        <v>3360</v>
      </c>
      <c r="L434" s="13" t="s">
        <v>3049</v>
      </c>
    </row>
    <row r="435" spans="1:12" ht="18" customHeight="1" x14ac:dyDescent="0.2">
      <c r="A435" t="s">
        <v>3042</v>
      </c>
      <c r="B435" t="s">
        <v>3043</v>
      </c>
      <c r="C435" s="81" t="s">
        <v>1729</v>
      </c>
      <c r="D435" s="87" t="s">
        <v>1919</v>
      </c>
      <c r="E435" s="6">
        <v>3</v>
      </c>
      <c r="F435" s="82" t="s">
        <v>2809</v>
      </c>
      <c r="G435" s="83">
        <v>142</v>
      </c>
      <c r="H435" s="67" t="s">
        <v>1734</v>
      </c>
      <c r="I435" s="67" t="s">
        <v>1735</v>
      </c>
      <c r="J435" s="86">
        <v>838000</v>
      </c>
      <c r="K435" s="67" t="s">
        <v>2473</v>
      </c>
      <c r="L435" s="13" t="s">
        <v>3049</v>
      </c>
    </row>
    <row r="436" spans="1:12" ht="18" customHeight="1" x14ac:dyDescent="0.2">
      <c r="A436" t="s">
        <v>3042</v>
      </c>
      <c r="B436" t="s">
        <v>3043</v>
      </c>
      <c r="C436" s="81" t="s">
        <v>1729</v>
      </c>
      <c r="D436" s="87" t="s">
        <v>1920</v>
      </c>
      <c r="E436" s="6">
        <v>3</v>
      </c>
      <c r="F436" s="82" t="s">
        <v>1921</v>
      </c>
      <c r="G436" s="83">
        <v>61</v>
      </c>
      <c r="H436" s="67" t="s">
        <v>1922</v>
      </c>
      <c r="I436" s="67" t="s">
        <v>1735</v>
      </c>
      <c r="J436" s="86">
        <v>838000</v>
      </c>
      <c r="K436" s="67" t="s">
        <v>2483</v>
      </c>
      <c r="L436" s="13" t="s">
        <v>3049</v>
      </c>
    </row>
    <row r="437" spans="1:12" ht="18" customHeight="1" x14ac:dyDescent="0.2">
      <c r="A437" t="s">
        <v>3042</v>
      </c>
      <c r="B437" t="s">
        <v>3043</v>
      </c>
      <c r="C437" s="81" t="s">
        <v>1729</v>
      </c>
      <c r="D437" s="87" t="s">
        <v>1923</v>
      </c>
      <c r="E437" s="6">
        <v>3</v>
      </c>
      <c r="F437" s="82" t="s">
        <v>1924</v>
      </c>
      <c r="G437" s="83">
        <v>107</v>
      </c>
      <c r="H437" s="67" t="s">
        <v>1734</v>
      </c>
      <c r="I437" s="67" t="s">
        <v>1735</v>
      </c>
      <c r="J437" s="86">
        <v>838000</v>
      </c>
      <c r="K437" s="67" t="s">
        <v>2483</v>
      </c>
      <c r="L437" s="13" t="s">
        <v>3049</v>
      </c>
    </row>
    <row r="438" spans="1:12" ht="18" customHeight="1" x14ac:dyDescent="0.2">
      <c r="A438" t="s">
        <v>3042</v>
      </c>
      <c r="B438" t="s">
        <v>3043</v>
      </c>
      <c r="C438" s="81" t="s">
        <v>1729</v>
      </c>
      <c r="D438" s="87">
        <v>358</v>
      </c>
      <c r="E438" s="6">
        <v>3</v>
      </c>
      <c r="F438" s="82" t="s">
        <v>1877</v>
      </c>
      <c r="G438" s="83">
        <v>474</v>
      </c>
      <c r="H438" s="67" t="s">
        <v>1734</v>
      </c>
      <c r="I438" s="67" t="s">
        <v>1735</v>
      </c>
      <c r="J438" s="93">
        <v>825000</v>
      </c>
      <c r="K438" s="67" t="s">
        <v>2473</v>
      </c>
      <c r="L438" s="13" t="s">
        <v>3049</v>
      </c>
    </row>
    <row r="439" spans="1:12" ht="18" customHeight="1" x14ac:dyDescent="0.2">
      <c r="A439" t="s">
        <v>3042</v>
      </c>
      <c r="B439" t="s">
        <v>3043</v>
      </c>
      <c r="C439" s="81" t="s">
        <v>1729</v>
      </c>
      <c r="D439" s="87">
        <v>359</v>
      </c>
      <c r="E439" s="6">
        <v>3</v>
      </c>
      <c r="F439" s="82" t="s">
        <v>1258</v>
      </c>
      <c r="G439" s="83">
        <v>365</v>
      </c>
      <c r="H439" s="67" t="s">
        <v>3045</v>
      </c>
      <c r="I439" s="67" t="s">
        <v>3045</v>
      </c>
      <c r="J439" s="84" t="s">
        <v>3045</v>
      </c>
      <c r="K439" s="67" t="s">
        <v>3046</v>
      </c>
      <c r="L439" s="13" t="s">
        <v>3047</v>
      </c>
    </row>
    <row r="440" spans="1:12" ht="18" customHeight="1" x14ac:dyDescent="0.2">
      <c r="A440" t="s">
        <v>3042</v>
      </c>
      <c r="B440" t="s">
        <v>3043</v>
      </c>
      <c r="C440" s="81" t="s">
        <v>1729</v>
      </c>
      <c r="D440" s="87">
        <v>360</v>
      </c>
      <c r="E440" s="6">
        <v>3</v>
      </c>
      <c r="F440" s="82" t="s">
        <v>1258</v>
      </c>
      <c r="G440" s="83">
        <v>646</v>
      </c>
      <c r="H440" s="67" t="s">
        <v>3045</v>
      </c>
      <c r="I440" s="67" t="s">
        <v>3045</v>
      </c>
      <c r="J440" s="84" t="s">
        <v>3045</v>
      </c>
      <c r="K440" s="67" t="s">
        <v>3046</v>
      </c>
      <c r="L440" s="13" t="s">
        <v>3047</v>
      </c>
    </row>
    <row r="441" spans="1:12" ht="18" customHeight="1" x14ac:dyDescent="0.2">
      <c r="A441" t="s">
        <v>3042</v>
      </c>
      <c r="B441" t="s">
        <v>3043</v>
      </c>
      <c r="C441" s="81" t="s">
        <v>1729</v>
      </c>
      <c r="D441" s="87">
        <v>361</v>
      </c>
      <c r="E441" s="6">
        <v>3</v>
      </c>
      <c r="F441" s="82" t="s">
        <v>1925</v>
      </c>
      <c r="G441" s="83">
        <v>2120</v>
      </c>
      <c r="H441" s="67" t="s">
        <v>1734</v>
      </c>
      <c r="I441" s="67" t="s">
        <v>1765</v>
      </c>
      <c r="J441" s="84">
        <v>711000</v>
      </c>
      <c r="K441" s="67"/>
      <c r="L441" s="13" t="s">
        <v>3049</v>
      </c>
    </row>
    <row r="442" spans="1:12" ht="18" customHeight="1" x14ac:dyDescent="0.2">
      <c r="A442" t="s">
        <v>3042</v>
      </c>
      <c r="B442" t="s">
        <v>3043</v>
      </c>
      <c r="C442" s="81" t="s">
        <v>1729</v>
      </c>
      <c r="D442" s="87">
        <v>362</v>
      </c>
      <c r="E442" s="6">
        <v>3</v>
      </c>
      <c r="F442" s="82" t="s">
        <v>1807</v>
      </c>
      <c r="G442" s="83">
        <v>77</v>
      </c>
      <c r="H442" s="67" t="s">
        <v>1734</v>
      </c>
      <c r="I442" s="67" t="s">
        <v>1765</v>
      </c>
      <c r="J442" s="84">
        <v>711000</v>
      </c>
      <c r="K442" s="67" t="s">
        <v>3046</v>
      </c>
      <c r="L442" s="13" t="s">
        <v>3047</v>
      </c>
    </row>
    <row r="443" spans="1:12" ht="18" customHeight="1" x14ac:dyDescent="0.2">
      <c r="A443" t="s">
        <v>3042</v>
      </c>
      <c r="B443" t="s">
        <v>3043</v>
      </c>
      <c r="C443" s="81" t="s">
        <v>1729</v>
      </c>
      <c r="D443" s="87">
        <v>363</v>
      </c>
      <c r="E443" s="6">
        <v>3</v>
      </c>
      <c r="F443" s="82" t="s">
        <v>1926</v>
      </c>
      <c r="G443" s="83">
        <v>42</v>
      </c>
      <c r="H443" s="67" t="s">
        <v>1734</v>
      </c>
      <c r="I443" s="67" t="s">
        <v>1765</v>
      </c>
      <c r="J443" s="84">
        <v>711000</v>
      </c>
      <c r="K443" s="67" t="s">
        <v>1927</v>
      </c>
      <c r="L443" s="13" t="s">
        <v>3049</v>
      </c>
    </row>
    <row r="444" spans="1:12" ht="18" customHeight="1" x14ac:dyDescent="0.2">
      <c r="A444" t="s">
        <v>3042</v>
      </c>
      <c r="B444" t="s">
        <v>3043</v>
      </c>
      <c r="C444" s="81" t="s">
        <v>1729</v>
      </c>
      <c r="D444" s="87">
        <v>364</v>
      </c>
      <c r="E444" s="6">
        <v>3</v>
      </c>
      <c r="F444" s="82" t="s">
        <v>1926</v>
      </c>
      <c r="G444" s="83">
        <v>41</v>
      </c>
      <c r="H444" s="67" t="s">
        <v>1734</v>
      </c>
      <c r="I444" s="67" t="s">
        <v>1765</v>
      </c>
      <c r="J444" s="84">
        <v>711000</v>
      </c>
      <c r="K444" s="67" t="s">
        <v>1927</v>
      </c>
      <c r="L444" s="13" t="s">
        <v>3049</v>
      </c>
    </row>
    <row r="445" spans="1:12" ht="18" customHeight="1" x14ac:dyDescent="0.2">
      <c r="A445" t="s">
        <v>3042</v>
      </c>
      <c r="B445" t="s">
        <v>3043</v>
      </c>
      <c r="C445" s="81" t="s">
        <v>1729</v>
      </c>
      <c r="D445" s="87">
        <v>365</v>
      </c>
      <c r="E445" s="6">
        <v>3</v>
      </c>
      <c r="F445" s="82" t="s">
        <v>1926</v>
      </c>
      <c r="G445" s="83">
        <v>43</v>
      </c>
      <c r="H445" s="67" t="s">
        <v>1734</v>
      </c>
      <c r="I445" s="67" t="s">
        <v>1765</v>
      </c>
      <c r="J445" s="84">
        <v>711000</v>
      </c>
      <c r="K445" s="67" t="s">
        <v>1927</v>
      </c>
      <c r="L445" s="13" t="s">
        <v>3049</v>
      </c>
    </row>
    <row r="446" spans="1:12" ht="18" customHeight="1" x14ac:dyDescent="0.2">
      <c r="A446" t="s">
        <v>3042</v>
      </c>
      <c r="B446" t="s">
        <v>3043</v>
      </c>
      <c r="C446" s="81" t="s">
        <v>1729</v>
      </c>
      <c r="D446" s="87">
        <v>366</v>
      </c>
      <c r="E446" s="6">
        <v>3</v>
      </c>
      <c r="F446" s="82" t="s">
        <v>1926</v>
      </c>
      <c r="G446" s="83">
        <v>43</v>
      </c>
      <c r="H446" s="67" t="s">
        <v>1734</v>
      </c>
      <c r="I446" s="67" t="s">
        <v>1765</v>
      </c>
      <c r="J446" s="84">
        <v>711000</v>
      </c>
      <c r="K446" s="67" t="s">
        <v>1927</v>
      </c>
      <c r="L446" s="13" t="s">
        <v>3049</v>
      </c>
    </row>
    <row r="447" spans="1:12" ht="18" customHeight="1" x14ac:dyDescent="0.2">
      <c r="A447" t="s">
        <v>3042</v>
      </c>
      <c r="B447" t="s">
        <v>3043</v>
      </c>
      <c r="C447" s="81" t="s">
        <v>1729</v>
      </c>
      <c r="D447" s="87">
        <v>367</v>
      </c>
      <c r="E447" s="6">
        <v>3</v>
      </c>
      <c r="F447" s="82" t="s">
        <v>1926</v>
      </c>
      <c r="G447" s="83">
        <v>41</v>
      </c>
      <c r="H447" s="67" t="s">
        <v>1734</v>
      </c>
      <c r="I447" s="67" t="s">
        <v>1765</v>
      </c>
      <c r="J447" s="84">
        <v>711000</v>
      </c>
      <c r="K447" s="67" t="s">
        <v>1927</v>
      </c>
      <c r="L447" s="13" t="s">
        <v>3049</v>
      </c>
    </row>
    <row r="448" spans="1:12" ht="18" customHeight="1" x14ac:dyDescent="0.2">
      <c r="A448" t="s">
        <v>3042</v>
      </c>
      <c r="B448" t="s">
        <v>3043</v>
      </c>
      <c r="C448" s="81" t="s">
        <v>1729</v>
      </c>
      <c r="D448" s="87">
        <v>368</v>
      </c>
      <c r="E448" s="6">
        <v>3</v>
      </c>
      <c r="F448" s="82" t="s">
        <v>1926</v>
      </c>
      <c r="G448" s="83">
        <v>42</v>
      </c>
      <c r="H448" s="67" t="s">
        <v>1734</v>
      </c>
      <c r="I448" s="67" t="s">
        <v>1765</v>
      </c>
      <c r="J448" s="84">
        <v>711000</v>
      </c>
      <c r="K448" s="67" t="s">
        <v>1927</v>
      </c>
      <c r="L448" s="13" t="s">
        <v>3049</v>
      </c>
    </row>
    <row r="449" spans="1:12" ht="18" customHeight="1" x14ac:dyDescent="0.2">
      <c r="A449" t="s">
        <v>3042</v>
      </c>
      <c r="B449" t="s">
        <v>3043</v>
      </c>
      <c r="C449" s="81" t="s">
        <v>1729</v>
      </c>
      <c r="D449" s="87">
        <v>369</v>
      </c>
      <c r="E449" s="6">
        <v>3</v>
      </c>
      <c r="F449" s="82" t="s">
        <v>1928</v>
      </c>
      <c r="G449" s="83">
        <v>275</v>
      </c>
      <c r="H449" s="67" t="s">
        <v>1734</v>
      </c>
      <c r="I449" s="67" t="s">
        <v>1765</v>
      </c>
      <c r="J449" s="84">
        <v>711000</v>
      </c>
      <c r="K449" s="67"/>
      <c r="L449" s="13" t="s">
        <v>3049</v>
      </c>
    </row>
    <row r="450" spans="1:12" ht="18" customHeight="1" x14ac:dyDescent="0.2">
      <c r="A450" t="s">
        <v>3042</v>
      </c>
      <c r="B450" t="s">
        <v>3043</v>
      </c>
      <c r="C450" s="81" t="s">
        <v>1729</v>
      </c>
      <c r="D450" s="87">
        <v>370</v>
      </c>
      <c r="E450" s="6">
        <v>3</v>
      </c>
      <c r="F450" s="82" t="s">
        <v>1258</v>
      </c>
      <c r="G450" s="83">
        <v>583</v>
      </c>
      <c r="H450" s="67" t="s">
        <v>3045</v>
      </c>
      <c r="I450" s="67" t="s">
        <v>3045</v>
      </c>
      <c r="J450" s="84" t="s">
        <v>3045</v>
      </c>
      <c r="K450" s="67" t="s">
        <v>3046</v>
      </c>
      <c r="L450" s="13" t="s">
        <v>3047</v>
      </c>
    </row>
    <row r="451" spans="1:12" ht="18" customHeight="1" x14ac:dyDescent="0.2">
      <c r="A451" t="s">
        <v>3042</v>
      </c>
      <c r="B451" t="s">
        <v>3043</v>
      </c>
      <c r="C451" s="81" t="s">
        <v>1729</v>
      </c>
      <c r="D451" s="87">
        <v>371</v>
      </c>
      <c r="E451" s="6">
        <v>3</v>
      </c>
      <c r="F451" s="82" t="s">
        <v>1872</v>
      </c>
      <c r="G451" s="83">
        <v>566</v>
      </c>
      <c r="H451" s="67" t="s">
        <v>1734</v>
      </c>
      <c r="I451" s="67" t="s">
        <v>1735</v>
      </c>
      <c r="J451" s="84">
        <v>831000</v>
      </c>
      <c r="K451" s="67" t="s">
        <v>3360</v>
      </c>
      <c r="L451" s="13" t="s">
        <v>3049</v>
      </c>
    </row>
    <row r="452" spans="1:12" ht="18" customHeight="1" x14ac:dyDescent="0.2">
      <c r="A452" t="s">
        <v>3042</v>
      </c>
      <c r="B452" t="s">
        <v>3043</v>
      </c>
      <c r="C452" s="81" t="s">
        <v>1729</v>
      </c>
      <c r="D452" s="87" t="s">
        <v>4209</v>
      </c>
      <c r="E452" s="6">
        <v>3</v>
      </c>
      <c r="F452" s="82" t="s">
        <v>1257</v>
      </c>
      <c r="G452" s="83">
        <v>69</v>
      </c>
      <c r="H452" s="67" t="s">
        <v>1734</v>
      </c>
      <c r="I452" s="67" t="s">
        <v>1735</v>
      </c>
      <c r="J452" s="84">
        <v>831000</v>
      </c>
      <c r="K452" s="67" t="s">
        <v>2564</v>
      </c>
      <c r="L452" s="13" t="s">
        <v>3049</v>
      </c>
    </row>
    <row r="453" spans="1:12" ht="18" customHeight="1" x14ac:dyDescent="0.2">
      <c r="A453" t="s">
        <v>3042</v>
      </c>
      <c r="B453" t="s">
        <v>3043</v>
      </c>
      <c r="C453" s="81" t="s">
        <v>1729</v>
      </c>
      <c r="D453" s="87">
        <v>372</v>
      </c>
      <c r="E453" s="6">
        <v>3</v>
      </c>
      <c r="F453" s="82" t="s">
        <v>1872</v>
      </c>
      <c r="G453" s="83">
        <v>436</v>
      </c>
      <c r="H453" s="67" t="s">
        <v>1734</v>
      </c>
      <c r="I453" s="67" t="s">
        <v>1735</v>
      </c>
      <c r="J453" s="84">
        <v>831000</v>
      </c>
      <c r="K453" s="67" t="s">
        <v>3360</v>
      </c>
      <c r="L453" s="13" t="s">
        <v>3049</v>
      </c>
    </row>
    <row r="454" spans="1:12" ht="18" customHeight="1" x14ac:dyDescent="0.2">
      <c r="A454" t="s">
        <v>3042</v>
      </c>
      <c r="B454" t="s">
        <v>3043</v>
      </c>
      <c r="C454" s="81" t="s">
        <v>1729</v>
      </c>
      <c r="D454" s="87">
        <v>373</v>
      </c>
      <c r="E454" s="6">
        <v>3</v>
      </c>
      <c r="F454" s="82" t="s">
        <v>1872</v>
      </c>
      <c r="G454" s="83">
        <v>431</v>
      </c>
      <c r="H454" s="67" t="s">
        <v>1734</v>
      </c>
      <c r="I454" s="67" t="s">
        <v>1735</v>
      </c>
      <c r="J454" s="84">
        <v>831000</v>
      </c>
      <c r="K454" s="67" t="s">
        <v>3360</v>
      </c>
      <c r="L454" s="13" t="s">
        <v>3049</v>
      </c>
    </row>
    <row r="455" spans="1:12" ht="18" customHeight="1" x14ac:dyDescent="0.2">
      <c r="A455" t="s">
        <v>3042</v>
      </c>
      <c r="B455" t="s">
        <v>3043</v>
      </c>
      <c r="C455" s="81" t="s">
        <v>1729</v>
      </c>
      <c r="D455" s="87">
        <v>374</v>
      </c>
      <c r="E455" s="6">
        <v>3</v>
      </c>
      <c r="F455" s="82" t="s">
        <v>1257</v>
      </c>
      <c r="G455" s="83">
        <v>137</v>
      </c>
      <c r="H455" s="67" t="s">
        <v>1734</v>
      </c>
      <c r="I455" s="67" t="s">
        <v>1735</v>
      </c>
      <c r="J455" s="84">
        <v>831000</v>
      </c>
      <c r="K455" s="67" t="s">
        <v>2564</v>
      </c>
      <c r="L455" s="13" t="s">
        <v>3049</v>
      </c>
    </row>
    <row r="456" spans="1:12" ht="18" customHeight="1" x14ac:dyDescent="0.2">
      <c r="A456" t="s">
        <v>3042</v>
      </c>
      <c r="B456" t="s">
        <v>3043</v>
      </c>
      <c r="C456" s="81" t="s">
        <v>1729</v>
      </c>
      <c r="D456" s="87" t="s">
        <v>3660</v>
      </c>
      <c r="E456" s="6">
        <v>3</v>
      </c>
      <c r="F456" s="82" t="s">
        <v>1872</v>
      </c>
      <c r="G456" s="83">
        <v>206</v>
      </c>
      <c r="H456" s="67" t="s">
        <v>1734</v>
      </c>
      <c r="I456" s="67" t="s">
        <v>1735</v>
      </c>
      <c r="J456" s="84">
        <v>831000</v>
      </c>
      <c r="K456" s="67" t="s">
        <v>3360</v>
      </c>
      <c r="L456" s="13" t="s">
        <v>3049</v>
      </c>
    </row>
    <row r="457" spans="1:12" ht="18" customHeight="1" x14ac:dyDescent="0.2">
      <c r="A457" t="s">
        <v>3042</v>
      </c>
      <c r="B457" t="s">
        <v>3043</v>
      </c>
      <c r="C457" s="81" t="s">
        <v>1729</v>
      </c>
      <c r="D457" s="87">
        <v>375</v>
      </c>
      <c r="E457" s="6">
        <v>3</v>
      </c>
      <c r="F457" s="82" t="s">
        <v>1257</v>
      </c>
      <c r="G457" s="83">
        <v>140</v>
      </c>
      <c r="H457" s="67" t="s">
        <v>1734</v>
      </c>
      <c r="I457" s="67" t="s">
        <v>1735</v>
      </c>
      <c r="J457" s="84">
        <v>831000</v>
      </c>
      <c r="K457" s="67" t="s">
        <v>2564</v>
      </c>
      <c r="L457" s="13" t="s">
        <v>3049</v>
      </c>
    </row>
    <row r="458" spans="1:12" ht="18" customHeight="1" x14ac:dyDescent="0.2">
      <c r="A458" t="s">
        <v>3042</v>
      </c>
      <c r="B458" t="s">
        <v>3043</v>
      </c>
      <c r="C458" s="81" t="s">
        <v>1729</v>
      </c>
      <c r="D458" s="87" t="s">
        <v>3698</v>
      </c>
      <c r="E458" s="6">
        <v>3</v>
      </c>
      <c r="F458" s="82" t="s">
        <v>1872</v>
      </c>
      <c r="G458" s="83">
        <v>210</v>
      </c>
      <c r="H458" s="67" t="s">
        <v>1734</v>
      </c>
      <c r="I458" s="67" t="s">
        <v>1735</v>
      </c>
      <c r="J458" s="84">
        <v>831000</v>
      </c>
      <c r="K458" s="67" t="s">
        <v>3360</v>
      </c>
      <c r="L458" s="13" t="s">
        <v>3049</v>
      </c>
    </row>
    <row r="459" spans="1:12" ht="18" customHeight="1" x14ac:dyDescent="0.2">
      <c r="A459" t="s">
        <v>3042</v>
      </c>
      <c r="B459" t="s">
        <v>3043</v>
      </c>
      <c r="C459" s="81" t="s">
        <v>1729</v>
      </c>
      <c r="D459" s="87">
        <v>376</v>
      </c>
      <c r="E459" s="6">
        <v>3</v>
      </c>
      <c r="F459" s="82" t="s">
        <v>1257</v>
      </c>
      <c r="G459" s="83">
        <v>140</v>
      </c>
      <c r="H459" s="67" t="s">
        <v>1734</v>
      </c>
      <c r="I459" s="67" t="s">
        <v>1735</v>
      </c>
      <c r="J459" s="84">
        <v>831000</v>
      </c>
      <c r="K459" s="67" t="s">
        <v>2564</v>
      </c>
      <c r="L459" s="13" t="s">
        <v>3049</v>
      </c>
    </row>
    <row r="460" spans="1:12" ht="18" customHeight="1" x14ac:dyDescent="0.2">
      <c r="A460" t="s">
        <v>3042</v>
      </c>
      <c r="B460" t="s">
        <v>3043</v>
      </c>
      <c r="C460" s="81" t="s">
        <v>1729</v>
      </c>
      <c r="D460" s="87" t="s">
        <v>3703</v>
      </c>
      <c r="E460" s="6">
        <v>3</v>
      </c>
      <c r="F460" s="82" t="s">
        <v>1872</v>
      </c>
      <c r="G460" s="83">
        <v>209</v>
      </c>
      <c r="H460" s="67" t="s">
        <v>1734</v>
      </c>
      <c r="I460" s="67" t="s">
        <v>1735</v>
      </c>
      <c r="J460" s="84">
        <v>831000</v>
      </c>
      <c r="K460" s="67" t="s">
        <v>3360</v>
      </c>
      <c r="L460" s="13" t="s">
        <v>3049</v>
      </c>
    </row>
    <row r="461" spans="1:12" ht="18" customHeight="1" x14ac:dyDescent="0.2">
      <c r="A461" t="s">
        <v>3042</v>
      </c>
      <c r="B461" t="s">
        <v>3043</v>
      </c>
      <c r="C461" s="81" t="s">
        <v>1729</v>
      </c>
      <c r="D461" s="87">
        <v>377</v>
      </c>
      <c r="E461" s="6">
        <v>3</v>
      </c>
      <c r="F461" s="82" t="s">
        <v>1807</v>
      </c>
      <c r="G461" s="83">
        <v>141</v>
      </c>
      <c r="H461" s="67" t="s">
        <v>3045</v>
      </c>
      <c r="I461" s="67" t="s">
        <v>3045</v>
      </c>
      <c r="J461" s="84" t="s">
        <v>3045</v>
      </c>
      <c r="K461" s="67" t="s">
        <v>3046</v>
      </c>
      <c r="L461" s="13" t="s">
        <v>3047</v>
      </c>
    </row>
    <row r="462" spans="1:12" ht="18" customHeight="1" x14ac:dyDescent="0.2">
      <c r="A462" t="s">
        <v>3042</v>
      </c>
      <c r="B462" t="s">
        <v>3043</v>
      </c>
      <c r="C462" s="81" t="s">
        <v>1729</v>
      </c>
      <c r="D462" s="87">
        <v>378</v>
      </c>
      <c r="E462" s="6">
        <v>3</v>
      </c>
      <c r="F462" s="82" t="s">
        <v>1844</v>
      </c>
      <c r="G462" s="83">
        <v>86</v>
      </c>
      <c r="H462" s="67"/>
      <c r="I462" s="67"/>
      <c r="J462" s="85"/>
      <c r="K462" s="67"/>
    </row>
    <row r="463" spans="1:12" ht="18" customHeight="1" x14ac:dyDescent="0.2">
      <c r="A463" t="s">
        <v>3042</v>
      </c>
      <c r="B463" t="s">
        <v>3043</v>
      </c>
      <c r="C463" s="81" t="s">
        <v>1729</v>
      </c>
      <c r="D463" s="87" t="s">
        <v>1929</v>
      </c>
      <c r="E463" s="6">
        <v>3</v>
      </c>
      <c r="F463" s="82" t="s">
        <v>1742</v>
      </c>
      <c r="G463" s="83">
        <v>57</v>
      </c>
      <c r="H463" s="67" t="s">
        <v>1743</v>
      </c>
      <c r="I463" s="67" t="s">
        <v>3045</v>
      </c>
      <c r="J463" s="85">
        <v>433000</v>
      </c>
      <c r="K463" s="67" t="s">
        <v>3052</v>
      </c>
      <c r="L463" s="13" t="s">
        <v>3047</v>
      </c>
    </row>
    <row r="464" spans="1:12" ht="18" customHeight="1" x14ac:dyDescent="0.2">
      <c r="A464" t="s">
        <v>3042</v>
      </c>
      <c r="B464" t="s">
        <v>3043</v>
      </c>
      <c r="C464" s="81" t="s">
        <v>1729</v>
      </c>
      <c r="D464" s="87" t="s">
        <v>1930</v>
      </c>
      <c r="E464" s="6">
        <v>3</v>
      </c>
      <c r="F464" s="82" t="s">
        <v>1840</v>
      </c>
      <c r="G464" s="83">
        <v>67</v>
      </c>
      <c r="H464" s="67" t="s">
        <v>3050</v>
      </c>
      <c r="I464" s="67" t="s">
        <v>3045</v>
      </c>
      <c r="J464" s="84" t="s">
        <v>712</v>
      </c>
      <c r="K464" s="67" t="s">
        <v>3048</v>
      </c>
      <c r="L464" s="13" t="s">
        <v>3047</v>
      </c>
    </row>
    <row r="465" spans="1:12" ht="18" customHeight="1" x14ac:dyDescent="0.2">
      <c r="A465" t="s">
        <v>3042</v>
      </c>
      <c r="B465" t="s">
        <v>3043</v>
      </c>
      <c r="C465" s="81" t="s">
        <v>1729</v>
      </c>
      <c r="D465" s="87">
        <v>381</v>
      </c>
      <c r="E465" s="6">
        <v>3</v>
      </c>
      <c r="F465" s="82" t="s">
        <v>1807</v>
      </c>
      <c r="G465" s="83">
        <v>52</v>
      </c>
      <c r="H465" s="67" t="s">
        <v>3045</v>
      </c>
      <c r="I465" s="67" t="s">
        <v>3045</v>
      </c>
      <c r="J465" s="84" t="s">
        <v>3045</v>
      </c>
      <c r="K465" s="67" t="s">
        <v>3046</v>
      </c>
      <c r="L465" s="13" t="s">
        <v>3047</v>
      </c>
    </row>
    <row r="466" spans="1:12" ht="18" customHeight="1" x14ac:dyDescent="0.2">
      <c r="A466" t="s">
        <v>3042</v>
      </c>
      <c r="B466" t="s">
        <v>3043</v>
      </c>
      <c r="C466" s="81" t="s">
        <v>1729</v>
      </c>
      <c r="D466" s="87">
        <v>382</v>
      </c>
      <c r="E466" s="6">
        <v>3</v>
      </c>
      <c r="F466" s="82" t="s">
        <v>1912</v>
      </c>
      <c r="G466" s="83">
        <v>939</v>
      </c>
      <c r="H466" s="67" t="s">
        <v>1734</v>
      </c>
      <c r="I466" s="67" t="s">
        <v>1735</v>
      </c>
      <c r="J466" s="86">
        <v>842600</v>
      </c>
      <c r="K466" s="67" t="s">
        <v>3360</v>
      </c>
      <c r="L466" s="13" t="s">
        <v>3049</v>
      </c>
    </row>
    <row r="467" spans="1:12" ht="18" customHeight="1" x14ac:dyDescent="0.2">
      <c r="A467" t="s">
        <v>3042</v>
      </c>
      <c r="B467" t="s">
        <v>3043</v>
      </c>
      <c r="C467" s="81" t="s">
        <v>1729</v>
      </c>
      <c r="D467" s="87" t="s">
        <v>1931</v>
      </c>
      <c r="E467" s="6">
        <v>3</v>
      </c>
      <c r="F467" s="82" t="s">
        <v>1257</v>
      </c>
      <c r="G467" s="83">
        <v>126</v>
      </c>
      <c r="H467" s="67" t="s">
        <v>1734</v>
      </c>
      <c r="I467" s="67" t="s">
        <v>1735</v>
      </c>
      <c r="J467" s="86">
        <v>842600</v>
      </c>
      <c r="K467" s="67" t="s">
        <v>2564</v>
      </c>
      <c r="L467" s="13" t="s">
        <v>3049</v>
      </c>
    </row>
    <row r="468" spans="1:12" ht="18" customHeight="1" x14ac:dyDescent="0.2">
      <c r="A468" t="s">
        <v>3042</v>
      </c>
      <c r="B468" t="s">
        <v>3043</v>
      </c>
      <c r="C468" s="81" t="s">
        <v>1729</v>
      </c>
      <c r="D468" s="87" t="s">
        <v>1932</v>
      </c>
      <c r="E468" s="6">
        <v>3</v>
      </c>
      <c r="F468" s="82" t="s">
        <v>1933</v>
      </c>
      <c r="G468" s="83">
        <v>149</v>
      </c>
      <c r="H468" s="67" t="s">
        <v>1734</v>
      </c>
      <c r="I468" s="67" t="s">
        <v>1735</v>
      </c>
      <c r="J468" s="86">
        <v>842600</v>
      </c>
      <c r="K468" s="67"/>
      <c r="L468" s="13" t="s">
        <v>3049</v>
      </c>
    </row>
    <row r="469" spans="1:12" ht="18" customHeight="1" x14ac:dyDescent="0.2">
      <c r="A469" t="s">
        <v>3042</v>
      </c>
      <c r="B469" t="s">
        <v>3043</v>
      </c>
      <c r="C469" s="81" t="s">
        <v>1729</v>
      </c>
      <c r="D469" s="87" t="s">
        <v>1934</v>
      </c>
      <c r="E469" s="6">
        <v>3</v>
      </c>
      <c r="F469" s="82" t="s">
        <v>1935</v>
      </c>
      <c r="G469" s="83">
        <v>130</v>
      </c>
      <c r="H469" s="67" t="s">
        <v>1734</v>
      </c>
      <c r="I469" s="67" t="s">
        <v>1735</v>
      </c>
      <c r="J469" s="86">
        <v>842600</v>
      </c>
      <c r="K469" s="67"/>
      <c r="L469" s="13" t="s">
        <v>3049</v>
      </c>
    </row>
    <row r="470" spans="1:12" ht="18" customHeight="1" x14ac:dyDescent="0.2">
      <c r="A470" t="s">
        <v>3042</v>
      </c>
      <c r="B470" t="s">
        <v>3043</v>
      </c>
      <c r="C470" s="81" t="s">
        <v>1729</v>
      </c>
      <c r="D470" s="87" t="s">
        <v>1936</v>
      </c>
      <c r="E470" s="6">
        <v>3</v>
      </c>
      <c r="F470" s="82" t="s">
        <v>1924</v>
      </c>
      <c r="G470" s="83">
        <v>70</v>
      </c>
      <c r="H470" s="67" t="s">
        <v>1734</v>
      </c>
      <c r="I470" s="67" t="s">
        <v>1735</v>
      </c>
      <c r="J470" s="86">
        <v>842600</v>
      </c>
      <c r="K470" s="67"/>
      <c r="L470" s="13" t="s">
        <v>3049</v>
      </c>
    </row>
    <row r="471" spans="1:12" ht="18" customHeight="1" x14ac:dyDescent="0.2">
      <c r="A471" t="s">
        <v>3042</v>
      </c>
      <c r="B471" t="s">
        <v>3043</v>
      </c>
      <c r="C471" s="81" t="s">
        <v>1729</v>
      </c>
      <c r="D471" s="87" t="s">
        <v>1937</v>
      </c>
      <c r="E471" s="6">
        <v>3</v>
      </c>
      <c r="F471" s="82" t="s">
        <v>1807</v>
      </c>
      <c r="G471" s="83">
        <v>83</v>
      </c>
      <c r="H471" s="67" t="s">
        <v>1734</v>
      </c>
      <c r="I471" s="67" t="s">
        <v>1735</v>
      </c>
      <c r="J471" s="86">
        <v>842600</v>
      </c>
      <c r="K471" s="67" t="s">
        <v>3046</v>
      </c>
      <c r="L471" s="13" t="s">
        <v>3047</v>
      </c>
    </row>
    <row r="472" spans="1:12" ht="18" customHeight="1" x14ac:dyDescent="0.2">
      <c r="A472" t="s">
        <v>3042</v>
      </c>
      <c r="B472" t="s">
        <v>3043</v>
      </c>
      <c r="C472" s="81" t="s">
        <v>1729</v>
      </c>
      <c r="D472" s="87" t="s">
        <v>1938</v>
      </c>
      <c r="E472" s="6">
        <v>3</v>
      </c>
      <c r="F472" s="82" t="s">
        <v>1257</v>
      </c>
      <c r="G472" s="83">
        <v>131</v>
      </c>
      <c r="H472" s="67"/>
      <c r="I472" s="67"/>
      <c r="J472" s="86"/>
      <c r="K472" s="67"/>
    </row>
    <row r="473" spans="1:12" ht="18" customHeight="1" x14ac:dyDescent="0.2">
      <c r="A473" t="s">
        <v>3042</v>
      </c>
      <c r="B473" t="s">
        <v>3043</v>
      </c>
      <c r="C473" s="81" t="s">
        <v>1729</v>
      </c>
      <c r="D473" s="87">
        <v>383</v>
      </c>
      <c r="E473" s="6">
        <v>3</v>
      </c>
      <c r="F473" s="82" t="s">
        <v>1872</v>
      </c>
      <c r="G473" s="83">
        <v>483</v>
      </c>
      <c r="H473" s="67"/>
      <c r="I473" s="67"/>
      <c r="J473" s="92"/>
      <c r="K473" s="67"/>
      <c r="L473" s="13" t="s">
        <v>3049</v>
      </c>
    </row>
    <row r="474" spans="1:12" ht="18" customHeight="1" x14ac:dyDescent="0.2">
      <c r="A474" t="s">
        <v>3042</v>
      </c>
      <c r="B474" t="s">
        <v>3043</v>
      </c>
      <c r="C474" s="81" t="s">
        <v>1729</v>
      </c>
      <c r="D474" s="87" t="s">
        <v>2738</v>
      </c>
      <c r="E474" s="6">
        <v>3</v>
      </c>
      <c r="F474" s="82" t="s">
        <v>1256</v>
      </c>
      <c r="G474" s="83">
        <v>260</v>
      </c>
      <c r="H474" s="67" t="s">
        <v>1734</v>
      </c>
      <c r="I474" s="67" t="s">
        <v>1735</v>
      </c>
      <c r="J474" s="86">
        <v>842600</v>
      </c>
      <c r="K474" s="67" t="s">
        <v>2564</v>
      </c>
      <c r="L474" s="13" t="s">
        <v>3049</v>
      </c>
    </row>
    <row r="475" spans="1:12" ht="18" customHeight="1" x14ac:dyDescent="0.2">
      <c r="A475" t="s">
        <v>3042</v>
      </c>
      <c r="B475" t="s">
        <v>3043</v>
      </c>
      <c r="C475" s="81" t="s">
        <v>1729</v>
      </c>
      <c r="D475" s="87" t="s">
        <v>1939</v>
      </c>
      <c r="E475" s="6">
        <v>3</v>
      </c>
      <c r="F475" s="82" t="s">
        <v>1914</v>
      </c>
      <c r="G475" s="83">
        <v>1430</v>
      </c>
      <c r="H475" s="67" t="s">
        <v>3050</v>
      </c>
      <c r="I475" s="67" t="s">
        <v>3045</v>
      </c>
      <c r="J475" s="92">
        <v>351100</v>
      </c>
      <c r="K475" s="67" t="s">
        <v>3048</v>
      </c>
      <c r="L475" s="13" t="s">
        <v>3047</v>
      </c>
    </row>
    <row r="476" spans="1:12" ht="18" customHeight="1" x14ac:dyDescent="0.2">
      <c r="A476" t="s">
        <v>3042</v>
      </c>
      <c r="B476" t="s">
        <v>3043</v>
      </c>
      <c r="C476" s="81" t="s">
        <v>1729</v>
      </c>
      <c r="D476" s="87" t="s">
        <v>1940</v>
      </c>
      <c r="E476" s="6">
        <v>3</v>
      </c>
      <c r="F476" s="82" t="s">
        <v>1782</v>
      </c>
      <c r="G476" s="83">
        <v>28</v>
      </c>
      <c r="H476" s="67" t="s">
        <v>3050</v>
      </c>
      <c r="I476" s="67" t="s">
        <v>3045</v>
      </c>
      <c r="J476" s="92">
        <v>351100</v>
      </c>
      <c r="K476" s="67" t="s">
        <v>3048</v>
      </c>
      <c r="L476" s="13" t="s">
        <v>3047</v>
      </c>
    </row>
    <row r="477" spans="1:12" ht="18" customHeight="1" x14ac:dyDescent="0.2">
      <c r="A477" t="s">
        <v>3042</v>
      </c>
      <c r="B477" t="s">
        <v>3043</v>
      </c>
      <c r="C477" s="81" t="s">
        <v>1729</v>
      </c>
      <c r="D477" s="87" t="s">
        <v>1941</v>
      </c>
      <c r="E477" s="6">
        <v>3</v>
      </c>
      <c r="F477" s="82" t="s">
        <v>1914</v>
      </c>
      <c r="G477" s="83">
        <v>130</v>
      </c>
      <c r="H477" s="67" t="s">
        <v>3050</v>
      </c>
      <c r="I477" s="67" t="s">
        <v>3045</v>
      </c>
      <c r="J477" s="92">
        <v>351100</v>
      </c>
      <c r="K477" s="67" t="s">
        <v>3048</v>
      </c>
      <c r="L477" s="13" t="s">
        <v>3047</v>
      </c>
    </row>
    <row r="478" spans="1:12" ht="18" customHeight="1" x14ac:dyDescent="0.2">
      <c r="A478" t="s">
        <v>3042</v>
      </c>
      <c r="B478" t="s">
        <v>3043</v>
      </c>
      <c r="C478" s="81" t="s">
        <v>1729</v>
      </c>
      <c r="D478" s="87" t="s">
        <v>1942</v>
      </c>
      <c r="E478" s="6">
        <v>3</v>
      </c>
      <c r="F478" s="82" t="s">
        <v>1740</v>
      </c>
      <c r="G478" s="83">
        <v>78</v>
      </c>
      <c r="H478" s="67" t="s">
        <v>3050</v>
      </c>
      <c r="I478" s="67" t="s">
        <v>3045</v>
      </c>
      <c r="J478" s="92">
        <v>352000</v>
      </c>
      <c r="K478" s="67" t="s">
        <v>3054</v>
      </c>
      <c r="L478" s="13" t="s">
        <v>3047</v>
      </c>
    </row>
    <row r="479" spans="1:12" ht="18" customHeight="1" x14ac:dyDescent="0.2">
      <c r="A479" t="s">
        <v>3042</v>
      </c>
      <c r="B479" t="s">
        <v>3043</v>
      </c>
      <c r="C479" s="81" t="s">
        <v>1729</v>
      </c>
      <c r="D479" s="87">
        <v>386</v>
      </c>
      <c r="E479" s="6">
        <v>3</v>
      </c>
      <c r="F479" s="82" t="s">
        <v>1261</v>
      </c>
      <c r="G479" s="83">
        <v>142</v>
      </c>
      <c r="H479" s="67" t="s">
        <v>3045</v>
      </c>
      <c r="I479" s="67" t="s">
        <v>3045</v>
      </c>
      <c r="J479" s="92" t="s">
        <v>3045</v>
      </c>
      <c r="K479" s="67" t="s">
        <v>3055</v>
      </c>
      <c r="L479" s="13" t="s">
        <v>3047</v>
      </c>
    </row>
    <row r="480" spans="1:12" ht="18" customHeight="1" x14ac:dyDescent="0.2">
      <c r="A480" t="s">
        <v>3042</v>
      </c>
      <c r="B480" t="s">
        <v>3043</v>
      </c>
      <c r="C480" s="81" t="s">
        <v>1729</v>
      </c>
      <c r="D480" s="87">
        <v>387</v>
      </c>
      <c r="E480" s="6">
        <v>3</v>
      </c>
      <c r="F480" s="82" t="s">
        <v>1260</v>
      </c>
      <c r="G480" s="83">
        <v>198</v>
      </c>
      <c r="H480" s="67" t="s">
        <v>3045</v>
      </c>
      <c r="I480" s="67" t="s">
        <v>3045</v>
      </c>
      <c r="J480" s="92" t="s">
        <v>3045</v>
      </c>
      <c r="K480" s="67" t="s">
        <v>3055</v>
      </c>
      <c r="L480" s="13" t="s">
        <v>3047</v>
      </c>
    </row>
    <row r="481" spans="1:12" ht="18" customHeight="1" x14ac:dyDescent="0.2">
      <c r="A481" t="s">
        <v>3042</v>
      </c>
      <c r="B481" t="s">
        <v>3043</v>
      </c>
      <c r="C481" s="81" t="s">
        <v>1729</v>
      </c>
      <c r="D481" s="87" t="s">
        <v>2633</v>
      </c>
      <c r="E481" s="6">
        <v>3</v>
      </c>
      <c r="F481" s="82" t="s">
        <v>1860</v>
      </c>
      <c r="G481" s="83">
        <v>199</v>
      </c>
      <c r="H481" s="67" t="s">
        <v>3045</v>
      </c>
      <c r="I481" s="67" t="s">
        <v>3045</v>
      </c>
      <c r="J481" s="92" t="s">
        <v>3045</v>
      </c>
      <c r="K481" s="67" t="s">
        <v>3046</v>
      </c>
      <c r="L481" s="13" t="s">
        <v>3047</v>
      </c>
    </row>
    <row r="482" spans="1:12" ht="18" customHeight="1" x14ac:dyDescent="0.2">
      <c r="A482" t="s">
        <v>3042</v>
      </c>
      <c r="B482" t="s">
        <v>3043</v>
      </c>
      <c r="C482" s="81" t="s">
        <v>1729</v>
      </c>
      <c r="D482" s="87" t="s">
        <v>2634</v>
      </c>
      <c r="E482" s="6">
        <v>3</v>
      </c>
      <c r="F482" s="82" t="s">
        <v>1860</v>
      </c>
      <c r="G482" s="83">
        <v>218</v>
      </c>
      <c r="H482" s="67" t="s">
        <v>3045</v>
      </c>
      <c r="I482" s="67" t="s">
        <v>3045</v>
      </c>
      <c r="J482" s="92" t="s">
        <v>3045</v>
      </c>
      <c r="K482" s="67" t="s">
        <v>3046</v>
      </c>
      <c r="L482" s="13" t="s">
        <v>3047</v>
      </c>
    </row>
    <row r="483" spans="1:12" ht="18" customHeight="1" x14ac:dyDescent="0.2">
      <c r="A483" t="s">
        <v>3042</v>
      </c>
      <c r="B483" t="s">
        <v>3043</v>
      </c>
      <c r="C483" s="81" t="s">
        <v>1729</v>
      </c>
      <c r="D483" s="87" t="s">
        <v>2635</v>
      </c>
      <c r="E483" s="6">
        <v>3</v>
      </c>
      <c r="F483" s="82" t="s">
        <v>1860</v>
      </c>
      <c r="G483" s="83">
        <v>133</v>
      </c>
      <c r="H483" s="67" t="s">
        <v>3045</v>
      </c>
      <c r="I483" s="67" t="s">
        <v>3045</v>
      </c>
      <c r="J483" s="92" t="s">
        <v>3045</v>
      </c>
      <c r="K483" s="67" t="s">
        <v>3046</v>
      </c>
      <c r="L483" s="13" t="s">
        <v>3047</v>
      </c>
    </row>
    <row r="484" spans="1:12" ht="18" customHeight="1" x14ac:dyDescent="0.2">
      <c r="A484" t="s">
        <v>3042</v>
      </c>
      <c r="B484" t="s">
        <v>3043</v>
      </c>
      <c r="C484" s="81" t="s">
        <v>1729</v>
      </c>
      <c r="D484" s="87" t="s">
        <v>2636</v>
      </c>
      <c r="E484" s="6">
        <v>3</v>
      </c>
      <c r="F484" s="82" t="s">
        <v>1860</v>
      </c>
      <c r="G484" s="83">
        <v>215</v>
      </c>
      <c r="H484" s="67" t="s">
        <v>3045</v>
      </c>
      <c r="I484" s="67" t="s">
        <v>3045</v>
      </c>
      <c r="J484" s="92" t="s">
        <v>3045</v>
      </c>
      <c r="K484" s="67" t="s">
        <v>3046</v>
      </c>
      <c r="L484" s="13" t="s">
        <v>3047</v>
      </c>
    </row>
    <row r="485" spans="1:12" ht="18" customHeight="1" x14ac:dyDescent="0.2">
      <c r="A485" s="45" t="s">
        <v>3042</v>
      </c>
      <c r="B485" s="45" t="s">
        <v>3043</v>
      </c>
      <c r="C485" s="119" t="s">
        <v>1729</v>
      </c>
      <c r="D485" s="42" t="s">
        <v>2637</v>
      </c>
      <c r="E485" s="23">
        <v>3</v>
      </c>
      <c r="F485" s="45" t="s">
        <v>1860</v>
      </c>
      <c r="G485" s="43">
        <v>218</v>
      </c>
      <c r="H485" s="120" t="s">
        <v>3045</v>
      </c>
      <c r="I485" s="120" t="s">
        <v>3045</v>
      </c>
      <c r="J485" s="120" t="s">
        <v>3045</v>
      </c>
      <c r="K485" s="120" t="s">
        <v>3046</v>
      </c>
      <c r="L485" s="43" t="s">
        <v>3047</v>
      </c>
    </row>
    <row r="486" spans="1:12" ht="18" customHeight="1" x14ac:dyDescent="0.2">
      <c r="C486" s="81"/>
      <c r="D486" s="87"/>
      <c r="E486" s="6"/>
      <c r="F486" s="111" t="s">
        <v>2659</v>
      </c>
      <c r="G486" s="122">
        <f>SUM(G376:G485)</f>
        <v>31428</v>
      </c>
      <c r="H486" s="67"/>
      <c r="I486" s="67"/>
      <c r="J486" s="92"/>
      <c r="K486" s="67"/>
    </row>
    <row r="487" spans="1:12" ht="18" customHeight="1" x14ac:dyDescent="0.2">
      <c r="C487" s="81"/>
      <c r="D487" s="87"/>
      <c r="E487" s="6"/>
      <c r="F487" s="82"/>
      <c r="G487" s="83"/>
      <c r="H487" s="67"/>
      <c r="I487" s="67"/>
      <c r="J487" s="92"/>
      <c r="K487" s="67"/>
    </row>
    <row r="488" spans="1:12" ht="18" customHeight="1" x14ac:dyDescent="0.2">
      <c r="A488" t="s">
        <v>3042</v>
      </c>
      <c r="B488" t="s">
        <v>3043</v>
      </c>
      <c r="C488" s="81" t="s">
        <v>1729</v>
      </c>
      <c r="D488" s="89">
        <v>400</v>
      </c>
      <c r="E488" s="6">
        <v>4</v>
      </c>
      <c r="F488" s="91" t="s">
        <v>1258</v>
      </c>
      <c r="G488" s="94">
        <v>242</v>
      </c>
      <c r="H488" s="67" t="s">
        <v>3045</v>
      </c>
      <c r="I488" s="67" t="s">
        <v>3045</v>
      </c>
      <c r="J488" s="65" t="s">
        <v>3045</v>
      </c>
      <c r="K488" s="67" t="s">
        <v>3046</v>
      </c>
      <c r="L488" s="13" t="s">
        <v>3047</v>
      </c>
    </row>
    <row r="489" spans="1:12" ht="18" customHeight="1" x14ac:dyDescent="0.2">
      <c r="A489" t="s">
        <v>3042</v>
      </c>
      <c r="B489" t="s">
        <v>3043</v>
      </c>
      <c r="C489" s="81" t="s">
        <v>1729</v>
      </c>
      <c r="D489" s="89">
        <v>401</v>
      </c>
      <c r="E489" s="6">
        <v>4</v>
      </c>
      <c r="F489" s="91" t="s">
        <v>1258</v>
      </c>
      <c r="G489" s="94">
        <v>611</v>
      </c>
      <c r="H489" s="67" t="s">
        <v>3045</v>
      </c>
      <c r="I489" s="67" t="s">
        <v>3045</v>
      </c>
      <c r="J489" s="65" t="s">
        <v>3045</v>
      </c>
      <c r="K489" s="67" t="s">
        <v>3046</v>
      </c>
      <c r="L489" s="13" t="s">
        <v>3047</v>
      </c>
    </row>
    <row r="490" spans="1:12" ht="18" customHeight="1" x14ac:dyDescent="0.2">
      <c r="A490" t="s">
        <v>3042</v>
      </c>
      <c r="B490" t="s">
        <v>3043</v>
      </c>
      <c r="C490" s="81" t="s">
        <v>1729</v>
      </c>
      <c r="D490" s="89">
        <v>402</v>
      </c>
      <c r="E490" s="6">
        <v>4</v>
      </c>
      <c r="F490" s="91" t="s">
        <v>1840</v>
      </c>
      <c r="G490" s="94">
        <v>71</v>
      </c>
      <c r="H490" s="67" t="s">
        <v>3050</v>
      </c>
      <c r="I490" s="67" t="s">
        <v>3045</v>
      </c>
      <c r="J490" s="65">
        <v>351100</v>
      </c>
      <c r="K490" s="67" t="s">
        <v>3048</v>
      </c>
      <c r="L490" s="13" t="s">
        <v>3047</v>
      </c>
    </row>
    <row r="491" spans="1:12" ht="18" customHeight="1" x14ac:dyDescent="0.2">
      <c r="A491" t="s">
        <v>3042</v>
      </c>
      <c r="B491" t="s">
        <v>3043</v>
      </c>
      <c r="C491" s="81" t="s">
        <v>1729</v>
      </c>
      <c r="D491" s="89">
        <v>403</v>
      </c>
      <c r="E491" s="6">
        <v>4</v>
      </c>
      <c r="F491" s="91" t="s">
        <v>1943</v>
      </c>
      <c r="G491" s="94">
        <v>143</v>
      </c>
      <c r="H491" s="67" t="s">
        <v>1734</v>
      </c>
      <c r="I491" s="67" t="s">
        <v>1735</v>
      </c>
      <c r="J491" s="84">
        <v>822000</v>
      </c>
      <c r="K491" s="67"/>
      <c r="L491" s="13" t="s">
        <v>3049</v>
      </c>
    </row>
    <row r="492" spans="1:12" ht="18" customHeight="1" x14ac:dyDescent="0.2">
      <c r="A492" t="s">
        <v>3042</v>
      </c>
      <c r="B492" t="s">
        <v>3043</v>
      </c>
      <c r="C492" s="81" t="s">
        <v>1729</v>
      </c>
      <c r="D492" s="89">
        <v>404</v>
      </c>
      <c r="E492" s="6">
        <v>4</v>
      </c>
      <c r="F492" s="91" t="s">
        <v>1944</v>
      </c>
      <c r="G492" s="94">
        <v>137</v>
      </c>
      <c r="H492" s="67" t="s">
        <v>1734</v>
      </c>
      <c r="I492" s="67" t="s">
        <v>1735</v>
      </c>
      <c r="J492" s="84">
        <v>822000</v>
      </c>
      <c r="K492" s="67" t="s">
        <v>2564</v>
      </c>
      <c r="L492" s="13" t="s">
        <v>3049</v>
      </c>
    </row>
    <row r="493" spans="1:12" ht="18" customHeight="1" x14ac:dyDescent="0.2">
      <c r="A493" t="s">
        <v>3042</v>
      </c>
      <c r="B493" t="s">
        <v>3043</v>
      </c>
      <c r="C493" s="81" t="s">
        <v>1729</v>
      </c>
      <c r="D493" s="89">
        <v>405</v>
      </c>
      <c r="E493" s="6">
        <v>4</v>
      </c>
      <c r="F493" s="91" t="s">
        <v>1945</v>
      </c>
      <c r="G493" s="94">
        <v>133</v>
      </c>
      <c r="H493" s="67" t="s">
        <v>1734</v>
      </c>
      <c r="I493" s="67" t="s">
        <v>1735</v>
      </c>
      <c r="J493" s="84">
        <v>822000</v>
      </c>
      <c r="K493" s="67"/>
      <c r="L493" s="13" t="s">
        <v>3049</v>
      </c>
    </row>
    <row r="494" spans="1:12" ht="18" customHeight="1" x14ac:dyDescent="0.2">
      <c r="A494" t="s">
        <v>3042</v>
      </c>
      <c r="B494" t="s">
        <v>3043</v>
      </c>
      <c r="C494" s="81" t="s">
        <v>1729</v>
      </c>
      <c r="D494" s="89">
        <v>406</v>
      </c>
      <c r="E494" s="6">
        <v>4</v>
      </c>
      <c r="F494" s="91" t="s">
        <v>1257</v>
      </c>
      <c r="G494" s="94">
        <v>141</v>
      </c>
      <c r="H494" s="67" t="s">
        <v>1734</v>
      </c>
      <c r="I494" s="67" t="s">
        <v>1735</v>
      </c>
      <c r="J494" s="84">
        <v>822000</v>
      </c>
      <c r="K494" s="67" t="s">
        <v>2564</v>
      </c>
      <c r="L494" s="13" t="s">
        <v>3049</v>
      </c>
    </row>
    <row r="495" spans="1:12" ht="18" customHeight="1" x14ac:dyDescent="0.2">
      <c r="A495" t="s">
        <v>3042</v>
      </c>
      <c r="B495" t="s">
        <v>3043</v>
      </c>
      <c r="C495" s="81" t="s">
        <v>1729</v>
      </c>
      <c r="D495" s="89">
        <v>407</v>
      </c>
      <c r="E495" s="6">
        <v>4</v>
      </c>
      <c r="F495" s="91" t="s">
        <v>1946</v>
      </c>
      <c r="G495" s="94">
        <v>132</v>
      </c>
      <c r="H495" s="67" t="s">
        <v>1734</v>
      </c>
      <c r="I495" s="67" t="s">
        <v>1735</v>
      </c>
      <c r="J495" s="84">
        <v>822000</v>
      </c>
      <c r="K495" s="67" t="s">
        <v>2564</v>
      </c>
      <c r="L495" s="13" t="s">
        <v>3049</v>
      </c>
    </row>
    <row r="496" spans="1:12" ht="18" customHeight="1" x14ac:dyDescent="0.2">
      <c r="A496" t="s">
        <v>3042</v>
      </c>
      <c r="B496" t="s">
        <v>3043</v>
      </c>
      <c r="C496" s="81" t="s">
        <v>1729</v>
      </c>
      <c r="D496" s="89">
        <v>408</v>
      </c>
      <c r="E496" s="6">
        <v>4</v>
      </c>
      <c r="F496" s="91" t="s">
        <v>1258</v>
      </c>
      <c r="G496" s="94">
        <v>176</v>
      </c>
      <c r="H496" s="67" t="s">
        <v>3045</v>
      </c>
      <c r="I496" s="67" t="s">
        <v>3045</v>
      </c>
      <c r="J496" s="84" t="s">
        <v>3045</v>
      </c>
      <c r="K496" s="67" t="s">
        <v>3046</v>
      </c>
      <c r="L496" s="13" t="s">
        <v>3047</v>
      </c>
    </row>
    <row r="497" spans="1:12" ht="18" customHeight="1" x14ac:dyDescent="0.2">
      <c r="A497" t="s">
        <v>3042</v>
      </c>
      <c r="B497" t="s">
        <v>3043</v>
      </c>
      <c r="C497" s="81" t="s">
        <v>1729</v>
      </c>
      <c r="D497" s="89">
        <v>409</v>
      </c>
      <c r="E497" s="6">
        <v>4</v>
      </c>
      <c r="F497" s="91" t="s">
        <v>1260</v>
      </c>
      <c r="G497" s="94">
        <v>120</v>
      </c>
      <c r="H497" s="67" t="s">
        <v>3045</v>
      </c>
      <c r="I497" s="67" t="s">
        <v>3045</v>
      </c>
      <c r="J497" s="84" t="s">
        <v>3045</v>
      </c>
      <c r="K497" s="67" t="s">
        <v>3055</v>
      </c>
      <c r="L497" s="13" t="s">
        <v>3047</v>
      </c>
    </row>
    <row r="498" spans="1:12" ht="18" customHeight="1" x14ac:dyDescent="0.2">
      <c r="A498" t="s">
        <v>3042</v>
      </c>
      <c r="B498" t="s">
        <v>3043</v>
      </c>
      <c r="C498" s="81" t="s">
        <v>1729</v>
      </c>
      <c r="D498" s="89" t="s">
        <v>2665</v>
      </c>
      <c r="E498" s="6">
        <v>4</v>
      </c>
      <c r="F498" s="91" t="s">
        <v>1742</v>
      </c>
      <c r="G498" s="94">
        <v>39</v>
      </c>
      <c r="H498" s="67" t="s">
        <v>1743</v>
      </c>
      <c r="I498" s="67" t="s">
        <v>3045</v>
      </c>
      <c r="J498" s="84">
        <v>433000</v>
      </c>
      <c r="K498" s="67" t="s">
        <v>3052</v>
      </c>
      <c r="L498" s="13" t="s">
        <v>3047</v>
      </c>
    </row>
    <row r="499" spans="1:12" ht="18" customHeight="1" x14ac:dyDescent="0.2">
      <c r="A499" t="s">
        <v>3042</v>
      </c>
      <c r="B499" t="s">
        <v>3043</v>
      </c>
      <c r="C499" s="81" t="s">
        <v>1729</v>
      </c>
      <c r="D499" s="89" t="s">
        <v>3942</v>
      </c>
      <c r="E499" s="6">
        <v>4</v>
      </c>
      <c r="F499" s="91" t="s">
        <v>1782</v>
      </c>
      <c r="G499" s="94">
        <v>27</v>
      </c>
      <c r="H499" s="67" t="s">
        <v>3050</v>
      </c>
      <c r="I499" s="67" t="s">
        <v>3045</v>
      </c>
      <c r="J499" s="84">
        <v>351100</v>
      </c>
      <c r="K499" s="67" t="s">
        <v>3048</v>
      </c>
      <c r="L499" s="13" t="s">
        <v>3047</v>
      </c>
    </row>
    <row r="500" spans="1:12" ht="18" customHeight="1" x14ac:dyDescent="0.2">
      <c r="A500" t="s">
        <v>3042</v>
      </c>
      <c r="B500" t="s">
        <v>3043</v>
      </c>
      <c r="C500" s="81" t="s">
        <v>1729</v>
      </c>
      <c r="D500" s="89">
        <v>410</v>
      </c>
      <c r="E500" s="6">
        <v>4</v>
      </c>
      <c r="F500" s="91" t="s">
        <v>1947</v>
      </c>
      <c r="G500" s="94">
        <v>627</v>
      </c>
      <c r="H500" s="67" t="s">
        <v>1734</v>
      </c>
      <c r="I500" s="67" t="s">
        <v>1735</v>
      </c>
      <c r="J500" s="84">
        <v>822000</v>
      </c>
      <c r="K500" s="67" t="s">
        <v>3360</v>
      </c>
      <c r="L500" s="13" t="s">
        <v>3049</v>
      </c>
    </row>
    <row r="501" spans="1:12" ht="18" customHeight="1" x14ac:dyDescent="0.2">
      <c r="A501" t="s">
        <v>3042</v>
      </c>
      <c r="B501" t="s">
        <v>3043</v>
      </c>
      <c r="C501" s="81" t="s">
        <v>1729</v>
      </c>
      <c r="D501" s="89" t="s">
        <v>2667</v>
      </c>
      <c r="E501" s="6">
        <v>4</v>
      </c>
      <c r="F501" s="91" t="s">
        <v>1948</v>
      </c>
      <c r="G501" s="94">
        <v>107</v>
      </c>
      <c r="H501" s="67" t="s">
        <v>1734</v>
      </c>
      <c r="I501" s="67" t="s">
        <v>1735</v>
      </c>
      <c r="J501" s="84">
        <v>822000</v>
      </c>
      <c r="K501" s="67" t="s">
        <v>3360</v>
      </c>
      <c r="L501" s="13" t="s">
        <v>3049</v>
      </c>
    </row>
    <row r="502" spans="1:12" ht="18" customHeight="1" x14ac:dyDescent="0.2">
      <c r="A502" t="s">
        <v>3042</v>
      </c>
      <c r="B502" t="s">
        <v>3043</v>
      </c>
      <c r="C502" s="81" t="s">
        <v>1729</v>
      </c>
      <c r="D502" s="89" t="s">
        <v>1095</v>
      </c>
      <c r="E502" s="6">
        <v>4</v>
      </c>
      <c r="F502" s="91" t="s">
        <v>1949</v>
      </c>
      <c r="G502" s="94">
        <v>94</v>
      </c>
      <c r="H502" s="67" t="s">
        <v>1734</v>
      </c>
      <c r="I502" s="67" t="s">
        <v>1735</v>
      </c>
      <c r="J502" s="84">
        <v>822000</v>
      </c>
      <c r="K502" s="67" t="s">
        <v>3367</v>
      </c>
      <c r="L502" s="13" t="s">
        <v>3049</v>
      </c>
    </row>
    <row r="503" spans="1:12" ht="18" customHeight="1" x14ac:dyDescent="0.2">
      <c r="A503" t="s">
        <v>3042</v>
      </c>
      <c r="B503" t="s">
        <v>3043</v>
      </c>
      <c r="C503" s="81" t="s">
        <v>1729</v>
      </c>
      <c r="D503" s="89" t="s">
        <v>1407</v>
      </c>
      <c r="E503" s="6">
        <v>4</v>
      </c>
      <c r="F503" s="91" t="s">
        <v>1950</v>
      </c>
      <c r="G503" s="94">
        <v>82</v>
      </c>
      <c r="H503" s="67" t="s">
        <v>1734</v>
      </c>
      <c r="I503" s="67" t="s">
        <v>1735</v>
      </c>
      <c r="J503" s="84">
        <v>822000</v>
      </c>
      <c r="K503" s="67" t="s">
        <v>3360</v>
      </c>
      <c r="L503" s="13" t="s">
        <v>3049</v>
      </c>
    </row>
    <row r="504" spans="1:12" ht="18" customHeight="1" x14ac:dyDescent="0.2">
      <c r="A504" t="s">
        <v>3042</v>
      </c>
      <c r="B504" t="s">
        <v>3043</v>
      </c>
      <c r="C504" s="81" t="s">
        <v>1729</v>
      </c>
      <c r="D504" s="89">
        <v>411</v>
      </c>
      <c r="E504" s="6">
        <v>4</v>
      </c>
      <c r="F504" s="91" t="s">
        <v>1951</v>
      </c>
      <c r="G504" s="94">
        <v>919</v>
      </c>
      <c r="H504" s="67" t="s">
        <v>1734</v>
      </c>
      <c r="I504" s="67" t="s">
        <v>1735</v>
      </c>
      <c r="J504" s="84">
        <v>822000</v>
      </c>
      <c r="K504" s="67" t="s">
        <v>3360</v>
      </c>
      <c r="L504" s="13" t="s">
        <v>3049</v>
      </c>
    </row>
    <row r="505" spans="1:12" ht="18" customHeight="1" x14ac:dyDescent="0.2">
      <c r="A505" t="s">
        <v>3042</v>
      </c>
      <c r="B505" t="s">
        <v>3043</v>
      </c>
      <c r="C505" s="81" t="s">
        <v>1729</v>
      </c>
      <c r="D505" s="89" t="s">
        <v>2670</v>
      </c>
      <c r="E505" s="6">
        <v>4</v>
      </c>
      <c r="F505" s="91" t="s">
        <v>1964</v>
      </c>
      <c r="G505" s="94">
        <v>86</v>
      </c>
      <c r="H505" s="67" t="s">
        <v>1734</v>
      </c>
      <c r="I505" s="67" t="s">
        <v>1735</v>
      </c>
      <c r="J505" s="84">
        <v>822000</v>
      </c>
      <c r="K505" s="67" t="s">
        <v>3360</v>
      </c>
      <c r="L505" s="13" t="s">
        <v>3049</v>
      </c>
    </row>
    <row r="506" spans="1:12" ht="18" customHeight="1" x14ac:dyDescent="0.2">
      <c r="A506" t="s">
        <v>3042</v>
      </c>
      <c r="B506" t="s">
        <v>3043</v>
      </c>
      <c r="C506" s="81" t="s">
        <v>1729</v>
      </c>
      <c r="D506" s="89">
        <v>412</v>
      </c>
      <c r="E506" s="6">
        <v>4</v>
      </c>
      <c r="F506" s="91" t="s">
        <v>1965</v>
      </c>
      <c r="G506" s="94">
        <v>778</v>
      </c>
      <c r="H506" s="67" t="s">
        <v>1734</v>
      </c>
      <c r="I506" s="67" t="s">
        <v>1735</v>
      </c>
      <c r="J506" s="84">
        <v>822000</v>
      </c>
      <c r="K506" s="67" t="s">
        <v>3360</v>
      </c>
      <c r="L506" s="13" t="s">
        <v>3049</v>
      </c>
    </row>
    <row r="507" spans="1:12" ht="18" customHeight="1" x14ac:dyDescent="0.2">
      <c r="A507" t="s">
        <v>3042</v>
      </c>
      <c r="B507" t="s">
        <v>3043</v>
      </c>
      <c r="C507" s="81" t="s">
        <v>1729</v>
      </c>
      <c r="D507" s="89" t="s">
        <v>2673</v>
      </c>
      <c r="E507" s="6">
        <v>4</v>
      </c>
      <c r="F507" s="91" t="s">
        <v>1966</v>
      </c>
      <c r="G507" s="94">
        <v>86</v>
      </c>
      <c r="H507" s="67" t="s">
        <v>1734</v>
      </c>
      <c r="I507" s="67" t="s">
        <v>1735</v>
      </c>
      <c r="J507" s="84">
        <v>822000</v>
      </c>
      <c r="K507" s="67" t="s">
        <v>3360</v>
      </c>
      <c r="L507" s="13" t="s">
        <v>3049</v>
      </c>
    </row>
    <row r="508" spans="1:12" ht="18" customHeight="1" x14ac:dyDescent="0.2">
      <c r="A508" t="s">
        <v>3042</v>
      </c>
      <c r="B508" t="s">
        <v>3043</v>
      </c>
      <c r="C508" s="81" t="s">
        <v>1729</v>
      </c>
      <c r="D508" s="89" t="s">
        <v>2674</v>
      </c>
      <c r="E508" s="6">
        <v>4</v>
      </c>
      <c r="F508" s="91" t="s">
        <v>1967</v>
      </c>
      <c r="G508" s="94">
        <v>82</v>
      </c>
      <c r="H508" s="67" t="s">
        <v>1734</v>
      </c>
      <c r="I508" s="67" t="s">
        <v>1735</v>
      </c>
      <c r="J508" s="84">
        <v>822000</v>
      </c>
      <c r="K508" s="67" t="s">
        <v>3360</v>
      </c>
      <c r="L508" s="13" t="s">
        <v>3049</v>
      </c>
    </row>
    <row r="509" spans="1:12" ht="18" customHeight="1" x14ac:dyDescent="0.2">
      <c r="A509" t="s">
        <v>3042</v>
      </c>
      <c r="B509" t="s">
        <v>3043</v>
      </c>
      <c r="C509" s="81" t="s">
        <v>1729</v>
      </c>
      <c r="D509" s="89">
        <v>413</v>
      </c>
      <c r="E509" s="6">
        <v>4</v>
      </c>
      <c r="F509" s="91" t="s">
        <v>1968</v>
      </c>
      <c r="G509" s="94">
        <v>195</v>
      </c>
      <c r="H509" s="67" t="s">
        <v>1734</v>
      </c>
      <c r="I509" s="67" t="s">
        <v>1735</v>
      </c>
      <c r="J509" s="84">
        <v>822000</v>
      </c>
      <c r="K509" s="67" t="s">
        <v>3367</v>
      </c>
      <c r="L509" s="13" t="s">
        <v>3049</v>
      </c>
    </row>
    <row r="510" spans="1:12" ht="18" customHeight="1" x14ac:dyDescent="0.2">
      <c r="A510" t="s">
        <v>3042</v>
      </c>
      <c r="B510" t="s">
        <v>3043</v>
      </c>
      <c r="C510" s="81" t="s">
        <v>1729</v>
      </c>
      <c r="D510" s="89">
        <v>413</v>
      </c>
      <c r="E510" s="6">
        <v>4</v>
      </c>
      <c r="F510" s="91" t="s">
        <v>1968</v>
      </c>
      <c r="G510" s="94">
        <v>194</v>
      </c>
      <c r="H510" s="67" t="s">
        <v>1734</v>
      </c>
      <c r="I510" s="67" t="s">
        <v>1735</v>
      </c>
      <c r="J510" s="84">
        <v>824000</v>
      </c>
      <c r="K510" s="67" t="s">
        <v>3367</v>
      </c>
      <c r="L510" s="13" t="s">
        <v>3049</v>
      </c>
    </row>
    <row r="511" spans="1:12" ht="18" customHeight="1" x14ac:dyDescent="0.2">
      <c r="A511" t="s">
        <v>3042</v>
      </c>
      <c r="B511" t="s">
        <v>3043</v>
      </c>
      <c r="C511" s="81" t="s">
        <v>1729</v>
      </c>
      <c r="D511" s="89" t="s">
        <v>1409</v>
      </c>
      <c r="E511" s="6">
        <v>4</v>
      </c>
      <c r="F511" s="91" t="s">
        <v>1969</v>
      </c>
      <c r="G511" s="94">
        <v>74</v>
      </c>
      <c r="H511" s="67" t="s">
        <v>1734</v>
      </c>
      <c r="I511" s="67" t="s">
        <v>1735</v>
      </c>
      <c r="J511" s="84">
        <v>822000</v>
      </c>
      <c r="K511" s="67" t="s">
        <v>3367</v>
      </c>
      <c r="L511" s="13" t="s">
        <v>3049</v>
      </c>
    </row>
    <row r="512" spans="1:12" ht="18" customHeight="1" x14ac:dyDescent="0.2">
      <c r="A512" t="s">
        <v>3042</v>
      </c>
      <c r="B512" t="s">
        <v>3043</v>
      </c>
      <c r="C512" s="81" t="s">
        <v>1729</v>
      </c>
      <c r="D512" s="89" t="s">
        <v>1409</v>
      </c>
      <c r="E512" s="6">
        <v>4</v>
      </c>
      <c r="F512" s="91" t="s">
        <v>1969</v>
      </c>
      <c r="G512" s="94">
        <v>73</v>
      </c>
      <c r="H512" s="67" t="s">
        <v>1734</v>
      </c>
      <c r="I512" s="67" t="s">
        <v>1735</v>
      </c>
      <c r="J512" s="84">
        <v>824000</v>
      </c>
      <c r="K512" s="67" t="s">
        <v>3367</v>
      </c>
      <c r="L512" s="13" t="s">
        <v>3049</v>
      </c>
    </row>
    <row r="513" spans="1:12" ht="18" customHeight="1" x14ac:dyDescent="0.2">
      <c r="A513" t="s">
        <v>3042</v>
      </c>
      <c r="B513" t="s">
        <v>3043</v>
      </c>
      <c r="C513" s="81" t="s">
        <v>1729</v>
      </c>
      <c r="D513" s="89" t="s">
        <v>1970</v>
      </c>
      <c r="E513" s="6">
        <v>4</v>
      </c>
      <c r="F513" s="91" t="s">
        <v>1968</v>
      </c>
      <c r="G513" s="94">
        <v>69</v>
      </c>
      <c r="H513" s="67" t="s">
        <v>1734</v>
      </c>
      <c r="I513" s="67" t="s">
        <v>1735</v>
      </c>
      <c r="J513" s="84">
        <v>822000</v>
      </c>
      <c r="K513" s="67" t="s">
        <v>3367</v>
      </c>
      <c r="L513" s="13" t="s">
        <v>3049</v>
      </c>
    </row>
    <row r="514" spans="1:12" ht="18" customHeight="1" x14ac:dyDescent="0.2">
      <c r="A514" t="s">
        <v>3042</v>
      </c>
      <c r="B514" t="s">
        <v>3043</v>
      </c>
      <c r="C514" s="81" t="s">
        <v>1729</v>
      </c>
      <c r="D514" s="89" t="s">
        <v>1970</v>
      </c>
      <c r="E514" s="6">
        <v>4</v>
      </c>
      <c r="F514" s="91" t="s">
        <v>1968</v>
      </c>
      <c r="G514" s="94">
        <v>68</v>
      </c>
      <c r="H514" s="67" t="s">
        <v>1734</v>
      </c>
      <c r="I514" s="67" t="s">
        <v>1735</v>
      </c>
      <c r="J514" s="84">
        <v>824000</v>
      </c>
      <c r="K514" s="67" t="s">
        <v>3367</v>
      </c>
      <c r="L514" s="13" t="s">
        <v>3049</v>
      </c>
    </row>
    <row r="515" spans="1:12" ht="18" customHeight="1" x14ac:dyDescent="0.2">
      <c r="A515" t="s">
        <v>3042</v>
      </c>
      <c r="B515" t="s">
        <v>3043</v>
      </c>
      <c r="C515" s="81" t="s">
        <v>1729</v>
      </c>
      <c r="D515" s="89">
        <v>414</v>
      </c>
      <c r="E515" s="6">
        <v>4</v>
      </c>
      <c r="F515" s="91" t="s">
        <v>1258</v>
      </c>
      <c r="G515" s="94">
        <v>1261</v>
      </c>
      <c r="H515" s="67" t="s">
        <v>3045</v>
      </c>
      <c r="I515" s="67" t="s">
        <v>3045</v>
      </c>
      <c r="J515" s="84" t="s">
        <v>3045</v>
      </c>
      <c r="K515" s="67" t="s">
        <v>3046</v>
      </c>
      <c r="L515" s="13" t="s">
        <v>3047</v>
      </c>
    </row>
    <row r="516" spans="1:12" ht="18" customHeight="1" x14ac:dyDescent="0.2">
      <c r="A516" t="s">
        <v>3042</v>
      </c>
      <c r="B516" t="s">
        <v>3043</v>
      </c>
      <c r="C516" s="81" t="s">
        <v>1729</v>
      </c>
      <c r="D516" s="89">
        <v>415</v>
      </c>
      <c r="E516" s="6">
        <v>4</v>
      </c>
      <c r="F516" s="91" t="s">
        <v>1971</v>
      </c>
      <c r="G516" s="94">
        <v>809</v>
      </c>
      <c r="H516" s="67" t="s">
        <v>1734</v>
      </c>
      <c r="I516" s="67" t="s">
        <v>1735</v>
      </c>
      <c r="J516" s="84">
        <v>824000</v>
      </c>
      <c r="K516" s="67" t="s">
        <v>3360</v>
      </c>
      <c r="L516" s="13" t="s">
        <v>3049</v>
      </c>
    </row>
    <row r="517" spans="1:12" ht="18" customHeight="1" x14ac:dyDescent="0.2">
      <c r="A517" t="s">
        <v>3042</v>
      </c>
      <c r="B517" t="s">
        <v>3043</v>
      </c>
      <c r="C517" s="81" t="s">
        <v>1729</v>
      </c>
      <c r="D517" s="89" t="s">
        <v>2679</v>
      </c>
      <c r="E517" s="6">
        <v>4</v>
      </c>
      <c r="F517" s="91" t="s">
        <v>1972</v>
      </c>
      <c r="G517" s="94">
        <v>86</v>
      </c>
      <c r="H517" s="67" t="s">
        <v>1734</v>
      </c>
      <c r="I517" s="67" t="s">
        <v>1735</v>
      </c>
      <c r="J517" s="84">
        <v>824000</v>
      </c>
      <c r="K517" s="67" t="s">
        <v>3360</v>
      </c>
      <c r="L517" s="13" t="s">
        <v>3049</v>
      </c>
    </row>
    <row r="518" spans="1:12" ht="18" customHeight="1" x14ac:dyDescent="0.2">
      <c r="A518" t="s">
        <v>3042</v>
      </c>
      <c r="B518" t="s">
        <v>3043</v>
      </c>
      <c r="C518" s="81" t="s">
        <v>1729</v>
      </c>
      <c r="D518" s="89" t="s">
        <v>1973</v>
      </c>
      <c r="E518" s="6">
        <v>4</v>
      </c>
      <c r="F518" s="91" t="s">
        <v>1974</v>
      </c>
      <c r="G518" s="94">
        <v>86</v>
      </c>
      <c r="H518" s="67" t="s">
        <v>1734</v>
      </c>
      <c r="I518" s="67" t="s">
        <v>1735</v>
      </c>
      <c r="J518" s="84">
        <v>824000</v>
      </c>
      <c r="K518" s="67" t="s">
        <v>3360</v>
      </c>
      <c r="L518" s="13" t="s">
        <v>3049</v>
      </c>
    </row>
    <row r="519" spans="1:12" ht="18" customHeight="1" x14ac:dyDescent="0.2">
      <c r="A519" t="s">
        <v>3042</v>
      </c>
      <c r="B519" t="s">
        <v>3043</v>
      </c>
      <c r="C519" s="81" t="s">
        <v>1729</v>
      </c>
      <c r="D519" s="89">
        <v>416</v>
      </c>
      <c r="E519" s="6">
        <v>4</v>
      </c>
      <c r="F519" s="91" t="s">
        <v>1975</v>
      </c>
      <c r="G519" s="94">
        <v>589</v>
      </c>
      <c r="H519" s="67" t="s">
        <v>1734</v>
      </c>
      <c r="I519" s="67" t="s">
        <v>1735</v>
      </c>
      <c r="J519" s="84">
        <v>824000</v>
      </c>
      <c r="K519" s="67" t="s">
        <v>3360</v>
      </c>
      <c r="L519" s="13" t="s">
        <v>3049</v>
      </c>
    </row>
    <row r="520" spans="1:12" ht="18" customHeight="1" x14ac:dyDescent="0.2">
      <c r="A520" t="s">
        <v>3042</v>
      </c>
      <c r="B520" t="s">
        <v>3043</v>
      </c>
      <c r="C520" s="81" t="s">
        <v>1729</v>
      </c>
      <c r="D520" s="89" t="s">
        <v>2681</v>
      </c>
      <c r="E520" s="6">
        <v>4</v>
      </c>
      <c r="F520" s="91" t="s">
        <v>1976</v>
      </c>
      <c r="G520" s="94">
        <v>58</v>
      </c>
      <c r="H520" s="67" t="s">
        <v>1734</v>
      </c>
      <c r="I520" s="67" t="s">
        <v>1735</v>
      </c>
      <c r="J520" s="84">
        <v>824000</v>
      </c>
      <c r="K520" s="67" t="s">
        <v>3360</v>
      </c>
      <c r="L520" s="13" t="s">
        <v>3049</v>
      </c>
    </row>
    <row r="521" spans="1:12" ht="18" customHeight="1" x14ac:dyDescent="0.2">
      <c r="A521" t="s">
        <v>3042</v>
      </c>
      <c r="B521" t="s">
        <v>3043</v>
      </c>
      <c r="C521" s="81" t="s">
        <v>1729</v>
      </c>
      <c r="D521" s="89">
        <v>417</v>
      </c>
      <c r="E521" s="6">
        <v>4</v>
      </c>
      <c r="F521" s="91" t="s">
        <v>1977</v>
      </c>
      <c r="G521" s="94">
        <v>570</v>
      </c>
      <c r="H521" s="67" t="s">
        <v>1734</v>
      </c>
      <c r="I521" s="67" t="s">
        <v>1735</v>
      </c>
      <c r="J521" s="84">
        <v>824000</v>
      </c>
      <c r="K521" s="67" t="s">
        <v>3360</v>
      </c>
      <c r="L521" s="13" t="s">
        <v>3049</v>
      </c>
    </row>
    <row r="522" spans="1:12" ht="18" customHeight="1" x14ac:dyDescent="0.2">
      <c r="A522" t="s">
        <v>3042</v>
      </c>
      <c r="B522" t="s">
        <v>3043</v>
      </c>
      <c r="C522" s="81" t="s">
        <v>1729</v>
      </c>
      <c r="D522" s="89" t="s">
        <v>4179</v>
      </c>
      <c r="E522" s="6">
        <v>4</v>
      </c>
      <c r="F522" s="91" t="s">
        <v>1978</v>
      </c>
      <c r="G522" s="94">
        <v>86</v>
      </c>
      <c r="H522" s="67" t="s">
        <v>1734</v>
      </c>
      <c r="I522" s="67" t="s">
        <v>1735</v>
      </c>
      <c r="J522" s="84">
        <v>824000</v>
      </c>
      <c r="K522" s="67" t="s">
        <v>3360</v>
      </c>
      <c r="L522" s="13" t="s">
        <v>3049</v>
      </c>
    </row>
    <row r="523" spans="1:12" ht="18" customHeight="1" x14ac:dyDescent="0.2">
      <c r="A523" t="s">
        <v>3042</v>
      </c>
      <c r="B523" t="s">
        <v>3043</v>
      </c>
      <c r="C523" s="81" t="s">
        <v>1729</v>
      </c>
      <c r="D523" s="89">
        <v>418</v>
      </c>
      <c r="E523" s="6">
        <v>4</v>
      </c>
      <c r="F523" s="91" t="s">
        <v>1968</v>
      </c>
      <c r="G523" s="94">
        <v>116</v>
      </c>
      <c r="H523" s="67" t="s">
        <v>1734</v>
      </c>
      <c r="I523" s="67" t="s">
        <v>1735</v>
      </c>
      <c r="J523" s="84">
        <v>824000</v>
      </c>
      <c r="K523" s="67" t="s">
        <v>3367</v>
      </c>
      <c r="L523" s="13" t="s">
        <v>3049</v>
      </c>
    </row>
    <row r="524" spans="1:12" ht="18" customHeight="1" x14ac:dyDescent="0.2">
      <c r="A524" t="s">
        <v>3042</v>
      </c>
      <c r="B524" t="s">
        <v>3043</v>
      </c>
      <c r="C524" s="81" t="s">
        <v>1729</v>
      </c>
      <c r="D524" s="89" t="s">
        <v>2684</v>
      </c>
      <c r="E524" s="6">
        <v>4</v>
      </c>
      <c r="F524" s="91" t="s">
        <v>1979</v>
      </c>
      <c r="G524" s="94">
        <v>98</v>
      </c>
      <c r="H524" s="67" t="s">
        <v>1734</v>
      </c>
      <c r="I524" s="67" t="s">
        <v>1735</v>
      </c>
      <c r="J524" s="84">
        <v>824000</v>
      </c>
      <c r="K524" s="67" t="s">
        <v>3360</v>
      </c>
      <c r="L524" s="13" t="s">
        <v>3049</v>
      </c>
    </row>
    <row r="525" spans="1:12" ht="18" customHeight="1" x14ac:dyDescent="0.2">
      <c r="A525" t="s">
        <v>3042</v>
      </c>
      <c r="B525" t="s">
        <v>3043</v>
      </c>
      <c r="C525" s="81" t="s">
        <v>1729</v>
      </c>
      <c r="D525" s="89" t="s">
        <v>2685</v>
      </c>
      <c r="E525" s="6">
        <v>4</v>
      </c>
      <c r="F525" s="91" t="s">
        <v>1980</v>
      </c>
      <c r="G525" s="94">
        <v>209</v>
      </c>
      <c r="H525" s="67" t="s">
        <v>1734</v>
      </c>
      <c r="I525" s="67" t="s">
        <v>1735</v>
      </c>
      <c r="J525" s="84">
        <v>824000</v>
      </c>
      <c r="K525" s="67" t="s">
        <v>3360</v>
      </c>
      <c r="L525" s="13" t="s">
        <v>3049</v>
      </c>
    </row>
    <row r="526" spans="1:12" ht="18" customHeight="1" x14ac:dyDescent="0.2">
      <c r="A526" t="s">
        <v>3042</v>
      </c>
      <c r="B526" t="s">
        <v>3043</v>
      </c>
      <c r="C526" s="81" t="s">
        <v>1729</v>
      </c>
      <c r="D526" s="89" t="s">
        <v>1416</v>
      </c>
      <c r="E526" s="6">
        <v>4</v>
      </c>
      <c r="F526" s="91" t="s">
        <v>1978</v>
      </c>
      <c r="G526" s="94">
        <v>106</v>
      </c>
      <c r="H526" s="67" t="s">
        <v>1734</v>
      </c>
      <c r="I526" s="67" t="s">
        <v>1735</v>
      </c>
      <c r="J526" s="84">
        <v>824000</v>
      </c>
      <c r="K526" s="67" t="s">
        <v>3367</v>
      </c>
      <c r="L526" s="13" t="s">
        <v>3049</v>
      </c>
    </row>
    <row r="527" spans="1:12" ht="18" customHeight="1" x14ac:dyDescent="0.2">
      <c r="A527" t="s">
        <v>3042</v>
      </c>
      <c r="B527" t="s">
        <v>3043</v>
      </c>
      <c r="C527" s="81" t="s">
        <v>1729</v>
      </c>
      <c r="D527" s="89" t="s">
        <v>1981</v>
      </c>
      <c r="E527" s="6">
        <v>4</v>
      </c>
      <c r="F527" s="91" t="s">
        <v>1987</v>
      </c>
      <c r="G527" s="94">
        <v>106</v>
      </c>
      <c r="H527" s="67" t="s">
        <v>1734</v>
      </c>
      <c r="I527" s="67" t="s">
        <v>1735</v>
      </c>
      <c r="J527" s="84">
        <v>824000</v>
      </c>
      <c r="K527" s="67" t="s">
        <v>3367</v>
      </c>
      <c r="L527" s="13" t="s">
        <v>3049</v>
      </c>
    </row>
    <row r="528" spans="1:12" ht="18" customHeight="1" x14ac:dyDescent="0.2">
      <c r="A528" t="s">
        <v>3042</v>
      </c>
      <c r="B528" t="s">
        <v>3043</v>
      </c>
      <c r="C528" s="81" t="s">
        <v>1729</v>
      </c>
      <c r="D528" s="89">
        <v>419</v>
      </c>
      <c r="E528" s="6">
        <v>4</v>
      </c>
      <c r="F528" s="91" t="s">
        <v>1261</v>
      </c>
      <c r="G528" s="94">
        <v>296</v>
      </c>
      <c r="H528" s="67" t="s">
        <v>3045</v>
      </c>
      <c r="I528" s="67" t="s">
        <v>3045</v>
      </c>
      <c r="J528" s="84" t="s">
        <v>3045</v>
      </c>
      <c r="K528" s="67" t="s">
        <v>3055</v>
      </c>
      <c r="L528" s="13" t="s">
        <v>3047</v>
      </c>
    </row>
    <row r="529" spans="1:12" ht="18" customHeight="1" x14ac:dyDescent="0.2">
      <c r="A529" t="s">
        <v>3042</v>
      </c>
      <c r="B529" t="s">
        <v>3043</v>
      </c>
      <c r="C529" s="81" t="s">
        <v>1729</v>
      </c>
      <c r="D529" s="89" t="s">
        <v>2687</v>
      </c>
      <c r="E529" s="6">
        <v>4</v>
      </c>
      <c r="F529" s="91" t="s">
        <v>1782</v>
      </c>
      <c r="G529" s="94">
        <v>66</v>
      </c>
      <c r="H529" s="67" t="s">
        <v>3050</v>
      </c>
      <c r="I529" s="67" t="s">
        <v>3045</v>
      </c>
      <c r="J529" s="84">
        <v>351100</v>
      </c>
      <c r="K529" s="67" t="s">
        <v>3048</v>
      </c>
      <c r="L529" s="13" t="s">
        <v>3047</v>
      </c>
    </row>
    <row r="530" spans="1:12" ht="18" customHeight="1" x14ac:dyDescent="0.2">
      <c r="A530" t="s">
        <v>3042</v>
      </c>
      <c r="B530" t="s">
        <v>3043</v>
      </c>
      <c r="C530" s="81" t="s">
        <v>1729</v>
      </c>
      <c r="D530" s="89">
        <v>420</v>
      </c>
      <c r="E530" s="6">
        <v>4</v>
      </c>
      <c r="F530" s="91" t="s">
        <v>1988</v>
      </c>
      <c r="G530" s="94">
        <v>98</v>
      </c>
      <c r="H530" s="67" t="s">
        <v>1734</v>
      </c>
      <c r="I530" s="67" t="s">
        <v>1735</v>
      </c>
      <c r="J530" s="84">
        <v>824000</v>
      </c>
      <c r="K530" s="67" t="s">
        <v>3360</v>
      </c>
      <c r="L530" s="13" t="s">
        <v>3049</v>
      </c>
    </row>
    <row r="531" spans="1:12" ht="18" customHeight="1" x14ac:dyDescent="0.2">
      <c r="A531" t="s">
        <v>3042</v>
      </c>
      <c r="B531" t="s">
        <v>3043</v>
      </c>
      <c r="C531" s="81" t="s">
        <v>1729</v>
      </c>
      <c r="D531" s="89">
        <v>421</v>
      </c>
      <c r="E531" s="6">
        <v>4</v>
      </c>
      <c r="F531" s="91" t="s">
        <v>1989</v>
      </c>
      <c r="G531" s="94">
        <v>125</v>
      </c>
      <c r="H531" s="67" t="s">
        <v>1734</v>
      </c>
      <c r="I531" s="67" t="s">
        <v>1735</v>
      </c>
      <c r="J531" s="84">
        <v>824000</v>
      </c>
      <c r="K531" s="67" t="s">
        <v>2564</v>
      </c>
      <c r="L531" s="13" t="s">
        <v>3049</v>
      </c>
    </row>
    <row r="532" spans="1:12" ht="18" customHeight="1" x14ac:dyDescent="0.2">
      <c r="A532" t="s">
        <v>3042</v>
      </c>
      <c r="B532" t="s">
        <v>3043</v>
      </c>
      <c r="C532" s="81" t="s">
        <v>1729</v>
      </c>
      <c r="D532" s="89">
        <v>422</v>
      </c>
      <c r="E532" s="6">
        <v>4</v>
      </c>
      <c r="F532" s="91" t="s">
        <v>1991</v>
      </c>
      <c r="G532" s="94">
        <v>154</v>
      </c>
      <c r="H532" s="67" t="s">
        <v>1734</v>
      </c>
      <c r="I532" s="67" t="s">
        <v>1735</v>
      </c>
      <c r="J532" s="84">
        <v>824000</v>
      </c>
      <c r="K532" s="67" t="s">
        <v>3360</v>
      </c>
      <c r="L532" s="13" t="s">
        <v>3049</v>
      </c>
    </row>
    <row r="533" spans="1:12" ht="18" customHeight="1" x14ac:dyDescent="0.2">
      <c r="A533" t="s">
        <v>3042</v>
      </c>
      <c r="B533" t="s">
        <v>3043</v>
      </c>
      <c r="C533" s="81" t="s">
        <v>1729</v>
      </c>
      <c r="D533" s="89">
        <v>423</v>
      </c>
      <c r="E533" s="6">
        <v>4</v>
      </c>
      <c r="F533" s="91" t="s">
        <v>1974</v>
      </c>
      <c r="G533" s="94">
        <v>140</v>
      </c>
      <c r="H533" s="67" t="s">
        <v>1734</v>
      </c>
      <c r="I533" s="67" t="s">
        <v>1735</v>
      </c>
      <c r="J533" s="84">
        <v>824000</v>
      </c>
      <c r="K533" s="67" t="s">
        <v>3360</v>
      </c>
      <c r="L533" s="13" t="s">
        <v>3049</v>
      </c>
    </row>
    <row r="534" spans="1:12" ht="18" customHeight="1" x14ac:dyDescent="0.2">
      <c r="A534" t="s">
        <v>3042</v>
      </c>
      <c r="B534" t="s">
        <v>3043</v>
      </c>
      <c r="C534" s="81" t="s">
        <v>1729</v>
      </c>
      <c r="D534" s="89">
        <v>424</v>
      </c>
      <c r="E534" s="6">
        <v>4</v>
      </c>
      <c r="F534" s="91" t="s">
        <v>1992</v>
      </c>
      <c r="G534" s="94">
        <v>126</v>
      </c>
      <c r="H534" s="67" t="s">
        <v>1734</v>
      </c>
      <c r="I534" s="67" t="s">
        <v>1735</v>
      </c>
      <c r="J534" s="84">
        <v>824000</v>
      </c>
      <c r="K534" s="67" t="s">
        <v>2564</v>
      </c>
      <c r="L534" s="13" t="s">
        <v>3049</v>
      </c>
    </row>
    <row r="535" spans="1:12" ht="18" customHeight="1" x14ac:dyDescent="0.2">
      <c r="A535" t="s">
        <v>3042</v>
      </c>
      <c r="B535" t="s">
        <v>3043</v>
      </c>
      <c r="C535" s="81" t="s">
        <v>1729</v>
      </c>
      <c r="D535" s="89">
        <v>425</v>
      </c>
      <c r="E535" s="6">
        <v>4</v>
      </c>
      <c r="F535" s="91" t="s">
        <v>1257</v>
      </c>
      <c r="G535" s="94">
        <v>126</v>
      </c>
      <c r="H535" s="67" t="s">
        <v>1734</v>
      </c>
      <c r="I535" s="67" t="s">
        <v>1735</v>
      </c>
      <c r="J535" s="84">
        <v>822000</v>
      </c>
      <c r="K535" s="67" t="s">
        <v>2564</v>
      </c>
      <c r="L535" s="13" t="s">
        <v>3049</v>
      </c>
    </row>
    <row r="536" spans="1:12" ht="18" customHeight="1" x14ac:dyDescent="0.2">
      <c r="A536" t="s">
        <v>3042</v>
      </c>
      <c r="B536" t="s">
        <v>3043</v>
      </c>
      <c r="C536" s="81" t="s">
        <v>1729</v>
      </c>
      <c r="D536" s="89">
        <v>426</v>
      </c>
      <c r="E536" s="6">
        <v>4</v>
      </c>
      <c r="F536" s="91" t="s">
        <v>1807</v>
      </c>
      <c r="G536" s="94">
        <v>88</v>
      </c>
      <c r="H536" s="67" t="s">
        <v>1734</v>
      </c>
      <c r="I536" s="67" t="s">
        <v>1735</v>
      </c>
      <c r="J536" s="84">
        <v>824000</v>
      </c>
      <c r="K536" s="67" t="s">
        <v>3046</v>
      </c>
      <c r="L536" s="13" t="s">
        <v>3047</v>
      </c>
    </row>
    <row r="537" spans="1:12" ht="18" customHeight="1" x14ac:dyDescent="0.2">
      <c r="A537" t="s">
        <v>3042</v>
      </c>
      <c r="B537" t="s">
        <v>3043</v>
      </c>
      <c r="C537" s="81" t="s">
        <v>1729</v>
      </c>
      <c r="D537" s="89">
        <v>427</v>
      </c>
      <c r="E537" s="6">
        <v>4</v>
      </c>
      <c r="F537" s="91" t="s">
        <v>1807</v>
      </c>
      <c r="G537" s="94">
        <v>64</v>
      </c>
      <c r="H537" s="67" t="s">
        <v>1734</v>
      </c>
      <c r="I537" s="67" t="s">
        <v>1735</v>
      </c>
      <c r="J537" s="84">
        <v>811000</v>
      </c>
      <c r="K537" s="67" t="s">
        <v>3046</v>
      </c>
      <c r="L537" s="13" t="s">
        <v>3047</v>
      </c>
    </row>
    <row r="538" spans="1:12" ht="18" customHeight="1" x14ac:dyDescent="0.2">
      <c r="A538" t="s">
        <v>3042</v>
      </c>
      <c r="B538" t="s">
        <v>3043</v>
      </c>
      <c r="C538" s="81" t="s">
        <v>1729</v>
      </c>
      <c r="D538" s="89">
        <v>428</v>
      </c>
      <c r="E538" s="150"/>
      <c r="F538" s="151" t="s">
        <v>4117</v>
      </c>
      <c r="G538" s="152"/>
      <c r="H538" s="153"/>
      <c r="I538" s="153"/>
      <c r="J538" s="154"/>
      <c r="K538" s="153"/>
      <c r="L538" s="155"/>
    </row>
    <row r="539" spans="1:12" ht="18" customHeight="1" x14ac:dyDescent="0.2">
      <c r="A539" t="s">
        <v>3042</v>
      </c>
      <c r="B539" t="s">
        <v>3043</v>
      </c>
      <c r="C539" s="81" t="s">
        <v>1729</v>
      </c>
      <c r="D539" s="89">
        <v>429</v>
      </c>
      <c r="E539" s="6">
        <v>4</v>
      </c>
      <c r="F539" s="91" t="s">
        <v>1993</v>
      </c>
      <c r="G539" s="94">
        <v>621</v>
      </c>
      <c r="H539" s="67" t="s">
        <v>1734</v>
      </c>
      <c r="I539" s="67" t="s">
        <v>1735</v>
      </c>
      <c r="J539" s="84">
        <v>822000</v>
      </c>
      <c r="K539" s="67" t="s">
        <v>3360</v>
      </c>
      <c r="L539" s="13" t="s">
        <v>3049</v>
      </c>
    </row>
    <row r="540" spans="1:12" ht="18" customHeight="1" x14ac:dyDescent="0.2">
      <c r="A540" t="s">
        <v>3042</v>
      </c>
      <c r="B540" t="s">
        <v>3043</v>
      </c>
      <c r="C540" s="81" t="s">
        <v>1729</v>
      </c>
      <c r="D540" s="95">
        <v>430</v>
      </c>
      <c r="E540" s="6">
        <v>4</v>
      </c>
      <c r="F540" s="96" t="s">
        <v>1257</v>
      </c>
      <c r="G540" s="97">
        <v>146</v>
      </c>
      <c r="H540" s="67" t="s">
        <v>1734</v>
      </c>
      <c r="I540" s="67" t="s">
        <v>1765</v>
      </c>
      <c r="J540" s="86">
        <v>724000</v>
      </c>
      <c r="K540" s="67" t="s">
        <v>2564</v>
      </c>
      <c r="L540" s="13" t="s">
        <v>3049</v>
      </c>
    </row>
    <row r="541" spans="1:12" ht="18" customHeight="1" x14ac:dyDescent="0.2">
      <c r="A541" t="s">
        <v>3042</v>
      </c>
      <c r="B541" t="s">
        <v>3043</v>
      </c>
      <c r="C541" s="81" t="s">
        <v>1729</v>
      </c>
      <c r="D541" s="89">
        <v>431</v>
      </c>
      <c r="E541" s="6">
        <v>4</v>
      </c>
      <c r="F541" s="91" t="s">
        <v>1994</v>
      </c>
      <c r="G541" s="94">
        <v>136</v>
      </c>
      <c r="H541" s="67" t="s">
        <v>1734</v>
      </c>
      <c r="I541" s="67" t="s">
        <v>1735</v>
      </c>
      <c r="J541" s="84">
        <v>822000</v>
      </c>
      <c r="K541" s="67" t="s">
        <v>2564</v>
      </c>
      <c r="L541" s="13" t="s">
        <v>3049</v>
      </c>
    </row>
    <row r="542" spans="1:12" ht="18" customHeight="1" x14ac:dyDescent="0.2">
      <c r="A542" t="s">
        <v>3042</v>
      </c>
      <c r="B542" t="s">
        <v>3043</v>
      </c>
      <c r="C542" s="81" t="s">
        <v>1729</v>
      </c>
      <c r="D542" s="89">
        <v>432</v>
      </c>
      <c r="E542" s="6">
        <v>4</v>
      </c>
      <c r="F542" s="91" t="s">
        <v>1995</v>
      </c>
      <c r="G542" s="94">
        <v>169</v>
      </c>
      <c r="H542" s="67" t="s">
        <v>1734</v>
      </c>
      <c r="I542" s="67" t="s">
        <v>1735</v>
      </c>
      <c r="J542" s="84">
        <v>822000</v>
      </c>
      <c r="K542" s="67" t="s">
        <v>2911</v>
      </c>
      <c r="L542" s="13" t="s">
        <v>3049</v>
      </c>
    </row>
    <row r="543" spans="1:12" ht="18" customHeight="1" x14ac:dyDescent="0.2">
      <c r="A543" t="s">
        <v>3042</v>
      </c>
      <c r="B543" t="s">
        <v>3043</v>
      </c>
      <c r="C543" s="81" t="s">
        <v>1729</v>
      </c>
      <c r="D543" s="89">
        <v>432</v>
      </c>
      <c r="E543" s="6">
        <v>4</v>
      </c>
      <c r="F543" s="91" t="s">
        <v>1995</v>
      </c>
      <c r="G543" s="94">
        <v>169</v>
      </c>
      <c r="H543" s="67" t="s">
        <v>1734</v>
      </c>
      <c r="I543" s="67" t="s">
        <v>1735</v>
      </c>
      <c r="J543" s="84">
        <v>824000</v>
      </c>
      <c r="K543" s="67" t="s">
        <v>2911</v>
      </c>
      <c r="L543" s="13" t="s">
        <v>3049</v>
      </c>
    </row>
    <row r="544" spans="1:12" ht="18" customHeight="1" x14ac:dyDescent="0.2">
      <c r="A544" t="s">
        <v>3042</v>
      </c>
      <c r="B544" t="s">
        <v>3043</v>
      </c>
      <c r="C544" s="81" t="s">
        <v>1729</v>
      </c>
      <c r="D544" s="89">
        <v>433</v>
      </c>
      <c r="E544" s="6">
        <v>4</v>
      </c>
      <c r="F544" s="91" t="s">
        <v>1996</v>
      </c>
      <c r="G544" s="94">
        <v>62</v>
      </c>
      <c r="H544" s="67" t="s">
        <v>1734</v>
      </c>
      <c r="I544" s="67" t="s">
        <v>1735</v>
      </c>
      <c r="J544" s="84">
        <v>822000</v>
      </c>
      <c r="K544" s="67" t="s">
        <v>2575</v>
      </c>
      <c r="L544" s="13" t="s">
        <v>3049</v>
      </c>
    </row>
    <row r="545" spans="1:12" ht="18" customHeight="1" x14ac:dyDescent="0.2">
      <c r="A545" t="s">
        <v>3042</v>
      </c>
      <c r="B545" t="s">
        <v>3043</v>
      </c>
      <c r="C545" s="81" t="s">
        <v>1729</v>
      </c>
      <c r="D545" s="89">
        <v>449</v>
      </c>
      <c r="E545" s="6">
        <v>4</v>
      </c>
      <c r="F545" s="91" t="s">
        <v>1258</v>
      </c>
      <c r="G545" s="94">
        <v>843</v>
      </c>
      <c r="H545" s="67" t="s">
        <v>3045</v>
      </c>
      <c r="I545" s="67" t="s">
        <v>3045</v>
      </c>
      <c r="J545" s="84" t="s">
        <v>3045</v>
      </c>
      <c r="K545" s="67" t="s">
        <v>3046</v>
      </c>
      <c r="L545" s="13" t="s">
        <v>3047</v>
      </c>
    </row>
    <row r="546" spans="1:12" ht="18" customHeight="1" x14ac:dyDescent="0.2">
      <c r="A546" t="s">
        <v>3042</v>
      </c>
      <c r="B546" t="s">
        <v>3043</v>
      </c>
      <c r="C546" s="81" t="s">
        <v>1729</v>
      </c>
      <c r="D546" s="98">
        <v>450</v>
      </c>
      <c r="E546" s="6">
        <v>4</v>
      </c>
      <c r="F546" s="99" t="s">
        <v>1256</v>
      </c>
      <c r="G546" s="100">
        <v>313</v>
      </c>
      <c r="H546" s="67"/>
      <c r="I546" s="67"/>
      <c r="J546" s="85"/>
      <c r="K546" s="67"/>
      <c r="L546" s="13" t="s">
        <v>3049</v>
      </c>
    </row>
    <row r="547" spans="1:12" ht="18" customHeight="1" x14ac:dyDescent="0.2">
      <c r="A547" t="s">
        <v>3042</v>
      </c>
      <c r="B547" t="s">
        <v>3043</v>
      </c>
      <c r="C547" s="81" t="s">
        <v>1729</v>
      </c>
      <c r="D547" s="89" t="s">
        <v>1997</v>
      </c>
      <c r="E547" s="6">
        <v>4</v>
      </c>
      <c r="F547" s="91" t="s">
        <v>1746</v>
      </c>
      <c r="G547" s="94">
        <v>454</v>
      </c>
      <c r="H547" s="67" t="s">
        <v>3050</v>
      </c>
      <c r="I547" s="67" t="s">
        <v>3045</v>
      </c>
      <c r="J547" s="84" t="s">
        <v>712</v>
      </c>
      <c r="K547" s="67" t="s">
        <v>3048</v>
      </c>
      <c r="L547" s="13" t="s">
        <v>3047</v>
      </c>
    </row>
    <row r="548" spans="1:12" ht="18" customHeight="1" x14ac:dyDescent="0.2">
      <c r="A548" t="s">
        <v>3042</v>
      </c>
      <c r="B548" t="s">
        <v>3043</v>
      </c>
      <c r="C548" s="81" t="s">
        <v>1729</v>
      </c>
      <c r="D548" s="89">
        <v>451</v>
      </c>
      <c r="E548" s="6">
        <v>4</v>
      </c>
      <c r="F548" s="91" t="s">
        <v>1256</v>
      </c>
      <c r="G548" s="94">
        <v>66</v>
      </c>
      <c r="H548" s="67" t="s">
        <v>1734</v>
      </c>
      <c r="I548" s="67" t="s">
        <v>1735</v>
      </c>
      <c r="J548" s="84">
        <v>811000</v>
      </c>
      <c r="K548" s="67"/>
      <c r="L548" s="13" t="s">
        <v>3049</v>
      </c>
    </row>
    <row r="549" spans="1:12" ht="18" customHeight="1" x14ac:dyDescent="0.2">
      <c r="A549" t="s">
        <v>3042</v>
      </c>
      <c r="B549" t="s">
        <v>3043</v>
      </c>
      <c r="C549" s="81" t="s">
        <v>1729</v>
      </c>
      <c r="D549" s="95">
        <v>452</v>
      </c>
      <c r="E549" s="6">
        <v>4</v>
      </c>
      <c r="F549" s="96" t="s">
        <v>1870</v>
      </c>
      <c r="G549" s="97">
        <v>1338</v>
      </c>
      <c r="H549" s="67" t="s">
        <v>1734</v>
      </c>
      <c r="I549" s="67" t="s">
        <v>3045</v>
      </c>
      <c r="J549" s="86">
        <v>701000</v>
      </c>
      <c r="K549" s="67" t="s">
        <v>2152</v>
      </c>
      <c r="L549" s="13" t="s">
        <v>3049</v>
      </c>
    </row>
    <row r="550" spans="1:12" ht="18" customHeight="1" x14ac:dyDescent="0.2">
      <c r="A550" t="s">
        <v>3042</v>
      </c>
      <c r="B550" t="s">
        <v>3043</v>
      </c>
      <c r="C550" s="81" t="s">
        <v>1729</v>
      </c>
      <c r="D550" s="95" t="s">
        <v>1998</v>
      </c>
      <c r="E550" s="6">
        <v>4</v>
      </c>
      <c r="F550" s="96" t="s">
        <v>1256</v>
      </c>
      <c r="G550" s="97">
        <v>112</v>
      </c>
      <c r="H550" s="67" t="s">
        <v>1734</v>
      </c>
      <c r="I550" s="67" t="s">
        <v>3045</v>
      </c>
      <c r="J550" s="86">
        <v>701000</v>
      </c>
      <c r="K550" s="67" t="s">
        <v>2271</v>
      </c>
      <c r="L550" s="13" t="s">
        <v>3049</v>
      </c>
    </row>
    <row r="551" spans="1:12" ht="18" customHeight="1" x14ac:dyDescent="0.2">
      <c r="A551" t="s">
        <v>3042</v>
      </c>
      <c r="B551" t="s">
        <v>3043</v>
      </c>
      <c r="C551" s="81" t="s">
        <v>1729</v>
      </c>
      <c r="D551" s="89">
        <v>453</v>
      </c>
      <c r="E551" s="6">
        <v>4</v>
      </c>
      <c r="F551" s="91" t="s">
        <v>1258</v>
      </c>
      <c r="G551" s="94">
        <v>560</v>
      </c>
      <c r="H551" s="67" t="s">
        <v>3045</v>
      </c>
      <c r="I551" s="67" t="s">
        <v>3045</v>
      </c>
      <c r="J551" s="84" t="s">
        <v>3045</v>
      </c>
      <c r="K551" s="67" t="s">
        <v>3046</v>
      </c>
      <c r="L551" s="13" t="s">
        <v>3047</v>
      </c>
    </row>
    <row r="552" spans="1:12" ht="18" customHeight="1" x14ac:dyDescent="0.2">
      <c r="A552" t="s">
        <v>3042</v>
      </c>
      <c r="B552" t="s">
        <v>3043</v>
      </c>
      <c r="C552" s="81" t="s">
        <v>1729</v>
      </c>
      <c r="D552" s="89">
        <v>454</v>
      </c>
      <c r="E552" s="6">
        <v>4</v>
      </c>
      <c r="F552" s="91" t="s">
        <v>1257</v>
      </c>
      <c r="G552" s="94">
        <v>203</v>
      </c>
      <c r="H552" s="67" t="s">
        <v>1734</v>
      </c>
      <c r="I552" s="67" t="s">
        <v>1735</v>
      </c>
      <c r="J552" s="84">
        <v>811000</v>
      </c>
      <c r="K552" s="67" t="s">
        <v>2564</v>
      </c>
      <c r="L552" s="13" t="s">
        <v>3049</v>
      </c>
    </row>
    <row r="553" spans="1:12" ht="18" customHeight="1" x14ac:dyDescent="0.2">
      <c r="A553" t="s">
        <v>3042</v>
      </c>
      <c r="B553" t="s">
        <v>3043</v>
      </c>
      <c r="C553" s="81" t="s">
        <v>1729</v>
      </c>
      <c r="D553" s="89">
        <v>455</v>
      </c>
      <c r="E553" s="6">
        <v>4</v>
      </c>
      <c r="F553" s="91" t="s">
        <v>1995</v>
      </c>
      <c r="G553" s="94">
        <v>460</v>
      </c>
      <c r="H553" s="67" t="s">
        <v>1734</v>
      </c>
      <c r="I553" s="67" t="s">
        <v>1735</v>
      </c>
      <c r="J553" s="84">
        <v>811000</v>
      </c>
      <c r="K553" s="67" t="s">
        <v>2911</v>
      </c>
      <c r="L553" s="13" t="s">
        <v>3049</v>
      </c>
    </row>
    <row r="554" spans="1:12" ht="18" customHeight="1" x14ac:dyDescent="0.2">
      <c r="A554" t="s">
        <v>3042</v>
      </c>
      <c r="B554" t="s">
        <v>3043</v>
      </c>
      <c r="C554" s="81" t="s">
        <v>1729</v>
      </c>
      <c r="D554" s="89">
        <v>456</v>
      </c>
      <c r="E554" s="6">
        <v>4</v>
      </c>
      <c r="F554" s="91" t="s">
        <v>1257</v>
      </c>
      <c r="G554" s="94">
        <v>106</v>
      </c>
      <c r="H554" s="67" t="s">
        <v>1734</v>
      </c>
      <c r="I554" s="67" t="s">
        <v>1735</v>
      </c>
      <c r="J554" s="84">
        <v>823000</v>
      </c>
      <c r="K554" s="67" t="s">
        <v>2564</v>
      </c>
      <c r="L554" s="13" t="s">
        <v>3049</v>
      </c>
    </row>
    <row r="555" spans="1:12" ht="18" customHeight="1" x14ac:dyDescent="0.2">
      <c r="A555" t="s">
        <v>3042</v>
      </c>
      <c r="B555" t="s">
        <v>3043</v>
      </c>
      <c r="C555" s="81" t="s">
        <v>1729</v>
      </c>
      <c r="D555" s="89">
        <v>457</v>
      </c>
      <c r="E555" s="6">
        <v>4</v>
      </c>
      <c r="F555" s="91" t="s">
        <v>1864</v>
      </c>
      <c r="G555" s="94">
        <v>1849</v>
      </c>
      <c r="H555" s="67" t="s">
        <v>1734</v>
      </c>
      <c r="I555" s="67" t="s">
        <v>1735</v>
      </c>
      <c r="J555" s="84">
        <v>811000</v>
      </c>
      <c r="K555" s="67" t="s">
        <v>2152</v>
      </c>
      <c r="L555" s="13" t="s">
        <v>3049</v>
      </c>
    </row>
    <row r="556" spans="1:12" ht="18" customHeight="1" x14ac:dyDescent="0.2">
      <c r="A556" t="s">
        <v>3042</v>
      </c>
      <c r="B556" t="s">
        <v>3043</v>
      </c>
      <c r="C556" s="81" t="s">
        <v>1729</v>
      </c>
      <c r="D556" s="89">
        <v>458</v>
      </c>
      <c r="E556" s="6">
        <v>4</v>
      </c>
      <c r="F556" s="91" t="s">
        <v>1257</v>
      </c>
      <c r="G556" s="94">
        <v>126</v>
      </c>
      <c r="H556" s="67" t="s">
        <v>1734</v>
      </c>
      <c r="I556" s="67" t="s">
        <v>1735</v>
      </c>
      <c r="J556" s="84">
        <v>811000</v>
      </c>
      <c r="K556" s="67" t="s">
        <v>2564</v>
      </c>
      <c r="L556" s="13" t="s">
        <v>3049</v>
      </c>
    </row>
    <row r="557" spans="1:12" ht="18" customHeight="1" x14ac:dyDescent="0.2">
      <c r="A557" t="s">
        <v>3042</v>
      </c>
      <c r="B557" t="s">
        <v>3043</v>
      </c>
      <c r="C557" s="81" t="s">
        <v>1729</v>
      </c>
      <c r="D557" s="89">
        <v>459</v>
      </c>
      <c r="E557" s="6">
        <v>4</v>
      </c>
      <c r="F557" s="91" t="s">
        <v>1999</v>
      </c>
      <c r="G557" s="94">
        <v>125</v>
      </c>
      <c r="H557" s="67" t="s">
        <v>1734</v>
      </c>
      <c r="I557" s="67" t="s">
        <v>1735</v>
      </c>
      <c r="J557" s="84">
        <v>811000</v>
      </c>
      <c r="K557" s="67"/>
      <c r="L557" s="13" t="s">
        <v>3049</v>
      </c>
    </row>
    <row r="558" spans="1:12" ht="18" customHeight="1" x14ac:dyDescent="0.2">
      <c r="A558" t="s">
        <v>3042</v>
      </c>
      <c r="B558" t="s">
        <v>3043</v>
      </c>
      <c r="C558" s="81" t="s">
        <v>1729</v>
      </c>
      <c r="D558" s="89">
        <v>460</v>
      </c>
      <c r="E558" s="6">
        <v>4</v>
      </c>
      <c r="F558" s="91" t="s">
        <v>1911</v>
      </c>
      <c r="G558" s="94">
        <v>125</v>
      </c>
      <c r="H558" s="67" t="s">
        <v>1734</v>
      </c>
      <c r="I558" s="67" t="s">
        <v>1735</v>
      </c>
      <c r="J558" s="84">
        <v>811000</v>
      </c>
      <c r="K558" s="67"/>
      <c r="L558" s="13" t="s">
        <v>3049</v>
      </c>
    </row>
    <row r="559" spans="1:12" ht="18" customHeight="1" x14ac:dyDescent="0.2">
      <c r="A559" t="s">
        <v>3042</v>
      </c>
      <c r="B559" t="s">
        <v>3043</v>
      </c>
      <c r="C559" s="81" t="s">
        <v>1729</v>
      </c>
      <c r="D559" s="89">
        <v>461</v>
      </c>
      <c r="E559" s="6">
        <v>4</v>
      </c>
      <c r="F559" s="91" t="s">
        <v>1258</v>
      </c>
      <c r="G559" s="94">
        <v>212</v>
      </c>
      <c r="H559" s="67" t="s">
        <v>3045</v>
      </c>
      <c r="I559" s="67" t="s">
        <v>3045</v>
      </c>
      <c r="J559" s="84" t="s">
        <v>3045</v>
      </c>
      <c r="K559" s="67" t="s">
        <v>3046</v>
      </c>
      <c r="L559" s="13" t="s">
        <v>3047</v>
      </c>
    </row>
    <row r="560" spans="1:12" ht="18" customHeight="1" x14ac:dyDescent="0.2">
      <c r="A560" t="s">
        <v>3042</v>
      </c>
      <c r="B560" t="s">
        <v>3043</v>
      </c>
      <c r="C560" s="81" t="s">
        <v>1729</v>
      </c>
      <c r="D560" s="89">
        <v>462</v>
      </c>
      <c r="E560" s="6">
        <v>4</v>
      </c>
      <c r="F560" s="91" t="s">
        <v>1258</v>
      </c>
      <c r="G560" s="94">
        <v>726</v>
      </c>
      <c r="H560" s="67" t="s">
        <v>3045</v>
      </c>
      <c r="I560" s="67" t="s">
        <v>3045</v>
      </c>
      <c r="J560" s="84" t="s">
        <v>3045</v>
      </c>
      <c r="K560" s="67" t="s">
        <v>3046</v>
      </c>
      <c r="L560" s="13" t="s">
        <v>3047</v>
      </c>
    </row>
    <row r="561" spans="1:12" ht="18" customHeight="1" x14ac:dyDescent="0.2">
      <c r="A561" t="s">
        <v>3042</v>
      </c>
      <c r="B561" t="s">
        <v>3043</v>
      </c>
      <c r="C561" s="81" t="s">
        <v>1729</v>
      </c>
      <c r="D561" s="89">
        <v>463</v>
      </c>
      <c r="E561" s="6">
        <v>4</v>
      </c>
      <c r="F561" s="91" t="s">
        <v>1818</v>
      </c>
      <c r="G561" s="94">
        <v>205</v>
      </c>
      <c r="H561" s="67" t="s">
        <v>1734</v>
      </c>
      <c r="I561" s="67" t="s">
        <v>1735</v>
      </c>
      <c r="J561" s="84">
        <v>811000</v>
      </c>
      <c r="K561" s="67" t="s">
        <v>2564</v>
      </c>
      <c r="L561" s="13" t="s">
        <v>3049</v>
      </c>
    </row>
    <row r="562" spans="1:12" ht="18" customHeight="1" x14ac:dyDescent="0.2">
      <c r="A562" t="s">
        <v>3042</v>
      </c>
      <c r="B562" t="s">
        <v>3043</v>
      </c>
      <c r="C562" s="81" t="s">
        <v>1729</v>
      </c>
      <c r="D562" s="89" t="s">
        <v>2000</v>
      </c>
      <c r="E562" s="6">
        <v>4</v>
      </c>
      <c r="F562" s="91" t="s">
        <v>1257</v>
      </c>
      <c r="G562" s="94">
        <v>101</v>
      </c>
      <c r="H562" s="67" t="s">
        <v>1734</v>
      </c>
      <c r="I562" s="67" t="s">
        <v>1735</v>
      </c>
      <c r="J562" s="84">
        <v>811000</v>
      </c>
      <c r="K562" s="67" t="s">
        <v>2564</v>
      </c>
      <c r="L562" s="13" t="s">
        <v>3049</v>
      </c>
    </row>
    <row r="563" spans="1:12" ht="18" customHeight="1" x14ac:dyDescent="0.2">
      <c r="A563" t="s">
        <v>3042</v>
      </c>
      <c r="B563" t="s">
        <v>3043</v>
      </c>
      <c r="C563" s="81" t="s">
        <v>1729</v>
      </c>
      <c r="D563" s="89" t="s">
        <v>2001</v>
      </c>
      <c r="E563" s="6">
        <v>4</v>
      </c>
      <c r="F563" s="91" t="s">
        <v>1257</v>
      </c>
      <c r="G563" s="94">
        <v>98</v>
      </c>
      <c r="H563" s="67" t="s">
        <v>1734</v>
      </c>
      <c r="I563" s="67" t="s">
        <v>1735</v>
      </c>
      <c r="J563" s="84">
        <v>811000</v>
      </c>
      <c r="K563" s="67" t="s">
        <v>2564</v>
      </c>
      <c r="L563" s="13" t="s">
        <v>3049</v>
      </c>
    </row>
    <row r="564" spans="1:12" ht="18" customHeight="1" x14ac:dyDescent="0.2">
      <c r="A564" t="s">
        <v>3042</v>
      </c>
      <c r="B564" t="s">
        <v>3043</v>
      </c>
      <c r="C564" s="81" t="s">
        <v>1729</v>
      </c>
      <c r="D564" s="89" t="s">
        <v>2002</v>
      </c>
      <c r="E564" s="6">
        <v>4</v>
      </c>
      <c r="F564" s="91" t="s">
        <v>1257</v>
      </c>
      <c r="G564" s="94">
        <v>267</v>
      </c>
      <c r="H564" s="67" t="s">
        <v>1734</v>
      </c>
      <c r="I564" s="67" t="s">
        <v>1735</v>
      </c>
      <c r="J564" s="84">
        <v>811000</v>
      </c>
      <c r="K564" s="67" t="s">
        <v>2003</v>
      </c>
      <c r="L564" s="13" t="s">
        <v>3049</v>
      </c>
    </row>
    <row r="565" spans="1:12" ht="18" customHeight="1" x14ac:dyDescent="0.2">
      <c r="A565" t="s">
        <v>3042</v>
      </c>
      <c r="B565" t="s">
        <v>3043</v>
      </c>
      <c r="C565" s="81" t="s">
        <v>1729</v>
      </c>
      <c r="D565" s="89" t="s">
        <v>2004</v>
      </c>
      <c r="E565" s="6">
        <v>4</v>
      </c>
      <c r="F565" s="91" t="s">
        <v>2005</v>
      </c>
      <c r="G565" s="94">
        <v>125</v>
      </c>
      <c r="H565" s="67" t="s">
        <v>1734</v>
      </c>
      <c r="I565" s="67" t="s">
        <v>1735</v>
      </c>
      <c r="J565" s="84">
        <v>811000</v>
      </c>
      <c r="K565" s="67" t="s">
        <v>2564</v>
      </c>
      <c r="L565" s="13" t="s">
        <v>3049</v>
      </c>
    </row>
    <row r="566" spans="1:12" ht="18" customHeight="1" x14ac:dyDescent="0.2">
      <c r="A566" t="s">
        <v>3042</v>
      </c>
      <c r="B566" t="s">
        <v>3043</v>
      </c>
      <c r="C566" s="81" t="s">
        <v>1729</v>
      </c>
      <c r="D566" s="89" t="s">
        <v>2006</v>
      </c>
      <c r="E566" s="6">
        <v>4</v>
      </c>
      <c r="F566" s="91" t="s">
        <v>2007</v>
      </c>
      <c r="G566" s="94">
        <v>113</v>
      </c>
      <c r="H566" s="67" t="s">
        <v>1734</v>
      </c>
      <c r="I566" s="67" t="s">
        <v>1735</v>
      </c>
      <c r="J566" s="84">
        <v>811000</v>
      </c>
      <c r="K566" s="67"/>
      <c r="L566" s="13" t="s">
        <v>3049</v>
      </c>
    </row>
    <row r="567" spans="1:12" ht="18" customHeight="1" x14ac:dyDescent="0.2">
      <c r="A567" t="s">
        <v>3042</v>
      </c>
      <c r="B567" t="s">
        <v>3043</v>
      </c>
      <c r="C567" s="81" t="s">
        <v>1729</v>
      </c>
      <c r="D567" s="89" t="s">
        <v>2008</v>
      </c>
      <c r="E567" s="6">
        <v>4</v>
      </c>
      <c r="F567" s="91" t="s">
        <v>1257</v>
      </c>
      <c r="G567" s="94">
        <v>120</v>
      </c>
      <c r="H567" s="67" t="s">
        <v>1734</v>
      </c>
      <c r="I567" s="67" t="s">
        <v>1735</v>
      </c>
      <c r="J567" s="84">
        <v>811000</v>
      </c>
      <c r="K567" s="67" t="s">
        <v>2564</v>
      </c>
      <c r="L567" s="13" t="s">
        <v>3049</v>
      </c>
    </row>
    <row r="568" spans="1:12" ht="18" customHeight="1" x14ac:dyDescent="0.2">
      <c r="A568" t="s">
        <v>3042</v>
      </c>
      <c r="B568" t="s">
        <v>3043</v>
      </c>
      <c r="C568" s="81" t="s">
        <v>1729</v>
      </c>
      <c r="D568" s="89" t="s">
        <v>2009</v>
      </c>
      <c r="E568" s="6">
        <v>4</v>
      </c>
      <c r="F568" s="91" t="s">
        <v>1257</v>
      </c>
      <c r="G568" s="94">
        <v>253</v>
      </c>
      <c r="H568" s="67" t="s">
        <v>1734</v>
      </c>
      <c r="I568" s="67" t="s">
        <v>1735</v>
      </c>
      <c r="J568" s="84">
        <v>811000</v>
      </c>
      <c r="K568" s="67" t="s">
        <v>2564</v>
      </c>
      <c r="L568" s="13" t="s">
        <v>3049</v>
      </c>
    </row>
    <row r="569" spans="1:12" ht="18" customHeight="1" x14ac:dyDescent="0.2">
      <c r="A569" t="s">
        <v>3042</v>
      </c>
      <c r="B569" t="s">
        <v>3043</v>
      </c>
      <c r="C569" s="81" t="s">
        <v>1729</v>
      </c>
      <c r="D569" s="89" t="s">
        <v>2010</v>
      </c>
      <c r="E569" s="6">
        <v>4</v>
      </c>
      <c r="F569" s="91" t="s">
        <v>1996</v>
      </c>
      <c r="G569" s="94">
        <v>154</v>
      </c>
      <c r="H569" s="67" t="s">
        <v>1734</v>
      </c>
      <c r="I569" s="67" t="s">
        <v>1735</v>
      </c>
      <c r="J569" s="84">
        <v>811000</v>
      </c>
      <c r="K569" s="67" t="s">
        <v>2575</v>
      </c>
      <c r="L569" s="13" t="s">
        <v>3049</v>
      </c>
    </row>
    <row r="570" spans="1:12" ht="18" customHeight="1" x14ac:dyDescent="0.2">
      <c r="A570" t="s">
        <v>3042</v>
      </c>
      <c r="B570" t="s">
        <v>3043</v>
      </c>
      <c r="C570" s="81" t="s">
        <v>1729</v>
      </c>
      <c r="D570" s="89" t="s">
        <v>2011</v>
      </c>
      <c r="E570" s="6">
        <v>4</v>
      </c>
      <c r="F570" s="91" t="s">
        <v>1257</v>
      </c>
      <c r="G570" s="94">
        <v>111</v>
      </c>
      <c r="H570" s="67" t="s">
        <v>1734</v>
      </c>
      <c r="I570" s="67" t="s">
        <v>1735</v>
      </c>
      <c r="J570" s="84">
        <v>811000</v>
      </c>
      <c r="K570" s="67" t="s">
        <v>2564</v>
      </c>
      <c r="L570" s="13" t="s">
        <v>3049</v>
      </c>
    </row>
    <row r="571" spans="1:12" ht="18" customHeight="1" x14ac:dyDescent="0.2">
      <c r="A571" t="s">
        <v>3042</v>
      </c>
      <c r="B571" t="s">
        <v>3043</v>
      </c>
      <c r="C571" s="81" t="s">
        <v>1729</v>
      </c>
      <c r="D571" s="89" t="s">
        <v>2012</v>
      </c>
      <c r="E571" s="6">
        <v>4</v>
      </c>
      <c r="F571" s="91" t="s">
        <v>2013</v>
      </c>
      <c r="G571" s="94">
        <v>104</v>
      </c>
      <c r="H571" s="67" t="s">
        <v>1734</v>
      </c>
      <c r="I571" s="67" t="s">
        <v>1735</v>
      </c>
      <c r="J571" s="84">
        <v>811000</v>
      </c>
      <c r="K571" s="67" t="s">
        <v>2575</v>
      </c>
      <c r="L571" s="13" t="s">
        <v>3049</v>
      </c>
    </row>
    <row r="572" spans="1:12" ht="18" customHeight="1" x14ac:dyDescent="0.2">
      <c r="A572" t="s">
        <v>3042</v>
      </c>
      <c r="B572" t="s">
        <v>3043</v>
      </c>
      <c r="C572" s="81" t="s">
        <v>1729</v>
      </c>
      <c r="D572" s="89">
        <v>464</v>
      </c>
      <c r="E572" s="6">
        <v>4</v>
      </c>
      <c r="F572" s="91" t="s">
        <v>2014</v>
      </c>
      <c r="G572" s="94">
        <v>1513</v>
      </c>
      <c r="H572" s="67" t="s">
        <v>1734</v>
      </c>
      <c r="I572" s="67" t="s">
        <v>1735</v>
      </c>
      <c r="J572" s="84">
        <v>811000</v>
      </c>
      <c r="K572" s="67"/>
      <c r="L572" s="13" t="s">
        <v>3049</v>
      </c>
    </row>
    <row r="573" spans="1:12" ht="18" customHeight="1" x14ac:dyDescent="0.2">
      <c r="A573" t="s">
        <v>3042</v>
      </c>
      <c r="B573" t="s">
        <v>3043</v>
      </c>
      <c r="C573" s="81" t="s">
        <v>1729</v>
      </c>
      <c r="D573" s="89" t="s">
        <v>2015</v>
      </c>
      <c r="E573" s="6">
        <v>4</v>
      </c>
      <c r="F573" s="91" t="s">
        <v>2016</v>
      </c>
      <c r="G573" s="94">
        <v>393</v>
      </c>
      <c r="H573" s="67" t="s">
        <v>1734</v>
      </c>
      <c r="I573" s="67" t="s">
        <v>1735</v>
      </c>
      <c r="J573" s="84">
        <v>811000</v>
      </c>
      <c r="K573" s="67" t="s">
        <v>2152</v>
      </c>
      <c r="L573" s="13" t="s">
        <v>3049</v>
      </c>
    </row>
    <row r="574" spans="1:12" ht="18" customHeight="1" x14ac:dyDescent="0.2">
      <c r="A574" t="s">
        <v>3042</v>
      </c>
      <c r="B574" t="s">
        <v>3043</v>
      </c>
      <c r="C574" s="81" t="s">
        <v>1729</v>
      </c>
      <c r="D574" s="89" t="s">
        <v>2017</v>
      </c>
      <c r="E574" s="6">
        <v>4</v>
      </c>
      <c r="F574" s="91" t="s">
        <v>2016</v>
      </c>
      <c r="G574" s="94">
        <v>360</v>
      </c>
      <c r="H574" s="67" t="s">
        <v>1734</v>
      </c>
      <c r="I574" s="67" t="s">
        <v>1735</v>
      </c>
      <c r="J574" s="84">
        <v>811000</v>
      </c>
      <c r="K574" s="67" t="s">
        <v>2152</v>
      </c>
      <c r="L574" s="13" t="s">
        <v>3049</v>
      </c>
    </row>
    <row r="575" spans="1:12" ht="18" customHeight="1" x14ac:dyDescent="0.2">
      <c r="A575" t="s">
        <v>3042</v>
      </c>
      <c r="B575" t="s">
        <v>3043</v>
      </c>
      <c r="C575" s="81" t="s">
        <v>1729</v>
      </c>
      <c r="D575" s="89" t="s">
        <v>2018</v>
      </c>
      <c r="E575" s="6">
        <v>4</v>
      </c>
      <c r="F575" s="91" t="s">
        <v>2016</v>
      </c>
      <c r="G575" s="94">
        <v>360</v>
      </c>
      <c r="H575" s="67" t="s">
        <v>1734</v>
      </c>
      <c r="I575" s="67" t="s">
        <v>1735</v>
      </c>
      <c r="J575" s="84">
        <v>811000</v>
      </c>
      <c r="K575" s="67" t="s">
        <v>2152</v>
      </c>
      <c r="L575" s="13" t="s">
        <v>3049</v>
      </c>
    </row>
    <row r="576" spans="1:12" ht="18" customHeight="1" x14ac:dyDescent="0.2">
      <c r="A576" t="s">
        <v>3042</v>
      </c>
      <c r="B576" t="s">
        <v>3043</v>
      </c>
      <c r="C576" s="81" t="s">
        <v>1729</v>
      </c>
      <c r="D576" s="89" t="s">
        <v>2019</v>
      </c>
      <c r="E576" s="6">
        <v>4</v>
      </c>
      <c r="F576" s="91" t="s">
        <v>2016</v>
      </c>
      <c r="G576" s="94">
        <v>360</v>
      </c>
      <c r="H576" s="67" t="s">
        <v>1734</v>
      </c>
      <c r="I576" s="67" t="s">
        <v>1735</v>
      </c>
      <c r="J576" s="84">
        <v>811000</v>
      </c>
      <c r="K576" s="67" t="s">
        <v>2152</v>
      </c>
      <c r="L576" s="13" t="s">
        <v>3049</v>
      </c>
    </row>
    <row r="577" spans="1:12" ht="18" customHeight="1" x14ac:dyDescent="0.2">
      <c r="A577" t="s">
        <v>3042</v>
      </c>
      <c r="B577" t="s">
        <v>3043</v>
      </c>
      <c r="C577" s="81" t="s">
        <v>1729</v>
      </c>
      <c r="D577" s="89" t="s">
        <v>2020</v>
      </c>
      <c r="E577" s="6">
        <v>4</v>
      </c>
      <c r="F577" s="91" t="s">
        <v>2016</v>
      </c>
      <c r="G577" s="94">
        <v>356</v>
      </c>
      <c r="H577" s="67" t="s">
        <v>1734</v>
      </c>
      <c r="I577" s="67" t="s">
        <v>1735</v>
      </c>
      <c r="J577" s="84">
        <v>811000</v>
      </c>
      <c r="K577" s="67" t="s">
        <v>2152</v>
      </c>
      <c r="L577" s="13" t="s">
        <v>3049</v>
      </c>
    </row>
    <row r="578" spans="1:12" ht="18" customHeight="1" x14ac:dyDescent="0.2">
      <c r="A578" t="s">
        <v>3042</v>
      </c>
      <c r="B578" t="s">
        <v>3043</v>
      </c>
      <c r="C578" s="81" t="s">
        <v>1729</v>
      </c>
      <c r="D578" s="89" t="s">
        <v>2021</v>
      </c>
      <c r="E578" s="6">
        <v>4</v>
      </c>
      <c r="F578" s="91" t="s">
        <v>2016</v>
      </c>
      <c r="G578" s="94">
        <v>393</v>
      </c>
      <c r="H578" s="67" t="s">
        <v>1734</v>
      </c>
      <c r="I578" s="67" t="s">
        <v>1735</v>
      </c>
      <c r="J578" s="84">
        <v>811000</v>
      </c>
      <c r="K578" s="67" t="s">
        <v>2152</v>
      </c>
      <c r="L578" s="13" t="s">
        <v>3049</v>
      </c>
    </row>
    <row r="579" spans="1:12" ht="18" customHeight="1" x14ac:dyDescent="0.2">
      <c r="A579" t="s">
        <v>3042</v>
      </c>
      <c r="B579" t="s">
        <v>3043</v>
      </c>
      <c r="C579" s="81" t="s">
        <v>1729</v>
      </c>
      <c r="D579" s="89" t="s">
        <v>2022</v>
      </c>
      <c r="E579" s="6">
        <v>4</v>
      </c>
      <c r="F579" s="91" t="s">
        <v>2016</v>
      </c>
      <c r="G579" s="94">
        <v>393</v>
      </c>
      <c r="H579" s="67" t="s">
        <v>1734</v>
      </c>
      <c r="I579" s="67" t="s">
        <v>1735</v>
      </c>
      <c r="J579" s="84">
        <v>811000</v>
      </c>
      <c r="K579" s="67" t="s">
        <v>2152</v>
      </c>
      <c r="L579" s="13" t="s">
        <v>3049</v>
      </c>
    </row>
    <row r="580" spans="1:12" ht="18" customHeight="1" x14ac:dyDescent="0.2">
      <c r="A580" t="s">
        <v>3042</v>
      </c>
      <c r="B580" t="s">
        <v>3043</v>
      </c>
      <c r="C580" s="81" t="s">
        <v>1729</v>
      </c>
      <c r="D580" s="89" t="s">
        <v>2023</v>
      </c>
      <c r="E580" s="6">
        <v>4</v>
      </c>
      <c r="F580" s="91" t="s">
        <v>2016</v>
      </c>
      <c r="G580" s="94">
        <v>293</v>
      </c>
      <c r="H580" s="67" t="s">
        <v>1734</v>
      </c>
      <c r="I580" s="67" t="s">
        <v>1735</v>
      </c>
      <c r="J580" s="84">
        <v>811000</v>
      </c>
      <c r="K580" s="67" t="s">
        <v>2152</v>
      </c>
      <c r="L580" s="13" t="s">
        <v>3049</v>
      </c>
    </row>
    <row r="581" spans="1:12" ht="18" customHeight="1" x14ac:dyDescent="0.2">
      <c r="A581" t="s">
        <v>3042</v>
      </c>
      <c r="B581" t="s">
        <v>3043</v>
      </c>
      <c r="C581" s="81" t="s">
        <v>1729</v>
      </c>
      <c r="D581" s="89">
        <v>465</v>
      </c>
      <c r="E581" s="6">
        <v>4</v>
      </c>
      <c r="F581" s="91" t="s">
        <v>1256</v>
      </c>
      <c r="G581" s="94">
        <v>73</v>
      </c>
      <c r="H581" s="67" t="s">
        <v>1734</v>
      </c>
      <c r="I581" s="67" t="s">
        <v>1735</v>
      </c>
      <c r="J581" s="84">
        <v>811000</v>
      </c>
      <c r="K581" s="67"/>
      <c r="L581" s="13" t="s">
        <v>3049</v>
      </c>
    </row>
    <row r="582" spans="1:12" ht="18" customHeight="1" x14ac:dyDescent="0.2">
      <c r="A582" t="s">
        <v>3042</v>
      </c>
      <c r="B582" t="s">
        <v>3043</v>
      </c>
      <c r="C582" s="81" t="s">
        <v>1729</v>
      </c>
      <c r="D582" s="89">
        <v>466</v>
      </c>
      <c r="E582" s="6">
        <v>4</v>
      </c>
      <c r="F582" s="91" t="s">
        <v>1807</v>
      </c>
      <c r="G582" s="94">
        <v>78</v>
      </c>
      <c r="H582" s="67" t="s">
        <v>1734</v>
      </c>
      <c r="I582" s="67" t="s">
        <v>1735</v>
      </c>
      <c r="J582" s="84">
        <v>811000</v>
      </c>
      <c r="K582" s="67" t="s">
        <v>3046</v>
      </c>
      <c r="L582" s="13" t="s">
        <v>3047</v>
      </c>
    </row>
    <row r="583" spans="1:12" ht="18" customHeight="1" x14ac:dyDescent="0.2">
      <c r="A583" t="s">
        <v>3042</v>
      </c>
      <c r="B583" t="s">
        <v>3043</v>
      </c>
      <c r="C583" s="81" t="s">
        <v>1729</v>
      </c>
      <c r="D583" s="89">
        <v>467</v>
      </c>
      <c r="E583" s="6">
        <v>4</v>
      </c>
      <c r="F583" s="91" t="s">
        <v>2024</v>
      </c>
      <c r="G583" s="94">
        <v>49</v>
      </c>
      <c r="H583" s="67" t="s">
        <v>1743</v>
      </c>
      <c r="I583" s="67" t="s">
        <v>3045</v>
      </c>
      <c r="J583" s="84" t="s">
        <v>713</v>
      </c>
      <c r="K583" s="67" t="s">
        <v>3052</v>
      </c>
      <c r="L583" s="13" t="s">
        <v>3047</v>
      </c>
    </row>
    <row r="584" spans="1:12" ht="18" customHeight="1" x14ac:dyDescent="0.2">
      <c r="A584" t="s">
        <v>3042</v>
      </c>
      <c r="B584" t="s">
        <v>3043</v>
      </c>
      <c r="C584" s="81" t="s">
        <v>1729</v>
      </c>
      <c r="D584" s="89">
        <v>468</v>
      </c>
      <c r="E584" s="6">
        <v>4</v>
      </c>
      <c r="F584" s="91" t="s">
        <v>1840</v>
      </c>
      <c r="G584" s="94">
        <v>60</v>
      </c>
      <c r="H584" s="67" t="s">
        <v>3050</v>
      </c>
      <c r="I584" s="67" t="s">
        <v>3045</v>
      </c>
      <c r="J584" s="84" t="s">
        <v>712</v>
      </c>
      <c r="K584" s="67" t="s">
        <v>3048</v>
      </c>
      <c r="L584" s="13" t="s">
        <v>3047</v>
      </c>
    </row>
    <row r="585" spans="1:12" ht="18" customHeight="1" x14ac:dyDescent="0.2">
      <c r="A585" t="s">
        <v>3042</v>
      </c>
      <c r="B585" t="s">
        <v>3043</v>
      </c>
      <c r="C585" s="81" t="s">
        <v>1729</v>
      </c>
      <c r="D585" s="89">
        <v>469</v>
      </c>
      <c r="E585" s="6">
        <v>4</v>
      </c>
      <c r="F585" s="91" t="s">
        <v>1807</v>
      </c>
      <c r="G585" s="94">
        <v>26</v>
      </c>
      <c r="H585" s="67" t="s">
        <v>3045</v>
      </c>
      <c r="I585" s="67" t="s">
        <v>3045</v>
      </c>
      <c r="J585" s="84" t="s">
        <v>3045</v>
      </c>
      <c r="K585" s="67" t="s">
        <v>3046</v>
      </c>
      <c r="L585" s="13" t="s">
        <v>3047</v>
      </c>
    </row>
    <row r="586" spans="1:12" ht="18" customHeight="1" x14ac:dyDescent="0.2">
      <c r="A586" t="s">
        <v>3042</v>
      </c>
      <c r="B586" t="s">
        <v>3043</v>
      </c>
      <c r="C586" s="81" t="s">
        <v>1729</v>
      </c>
      <c r="D586" s="89">
        <v>470</v>
      </c>
      <c r="E586" s="6">
        <v>4</v>
      </c>
      <c r="F586" s="91" t="s">
        <v>1803</v>
      </c>
      <c r="G586" s="94">
        <v>362</v>
      </c>
      <c r="H586" s="67" t="s">
        <v>1734</v>
      </c>
      <c r="I586" s="67" t="s">
        <v>1735</v>
      </c>
      <c r="J586" s="84">
        <v>811000</v>
      </c>
      <c r="K586" s="67" t="s">
        <v>2564</v>
      </c>
      <c r="L586" s="13" t="s">
        <v>3049</v>
      </c>
    </row>
    <row r="587" spans="1:12" ht="18" customHeight="1" x14ac:dyDescent="0.2">
      <c r="A587" t="s">
        <v>3042</v>
      </c>
      <c r="B587" t="s">
        <v>3043</v>
      </c>
      <c r="C587" s="81" t="s">
        <v>1729</v>
      </c>
      <c r="D587" s="89" t="s">
        <v>4215</v>
      </c>
      <c r="E587" s="6">
        <v>4</v>
      </c>
      <c r="F587" s="91" t="s">
        <v>1818</v>
      </c>
      <c r="G587" s="94">
        <v>123</v>
      </c>
      <c r="H587" s="67" t="s">
        <v>1734</v>
      </c>
      <c r="I587" s="67" t="s">
        <v>1735</v>
      </c>
      <c r="J587" s="84">
        <v>811000</v>
      </c>
      <c r="K587" s="67" t="s">
        <v>2564</v>
      </c>
      <c r="L587" s="13" t="s">
        <v>3049</v>
      </c>
    </row>
    <row r="588" spans="1:12" ht="18" customHeight="1" x14ac:dyDescent="0.2">
      <c r="A588" t="s">
        <v>3042</v>
      </c>
      <c r="B588" t="s">
        <v>3043</v>
      </c>
      <c r="C588" s="81" t="s">
        <v>1729</v>
      </c>
      <c r="D588" s="89" t="s">
        <v>2025</v>
      </c>
      <c r="E588" s="6">
        <v>4</v>
      </c>
      <c r="F588" s="91" t="s">
        <v>1257</v>
      </c>
      <c r="G588" s="94">
        <v>238</v>
      </c>
      <c r="H588" s="67" t="s">
        <v>1734</v>
      </c>
      <c r="I588" s="67" t="s">
        <v>1735</v>
      </c>
      <c r="J588" s="84">
        <v>811000</v>
      </c>
      <c r="K588" s="67" t="s">
        <v>2564</v>
      </c>
      <c r="L588" s="13" t="s">
        <v>3049</v>
      </c>
    </row>
    <row r="589" spans="1:12" ht="18" customHeight="1" x14ac:dyDescent="0.2">
      <c r="A589" t="s">
        <v>3042</v>
      </c>
      <c r="B589" t="s">
        <v>3043</v>
      </c>
      <c r="C589" s="81" t="s">
        <v>1729</v>
      </c>
      <c r="D589" s="89" t="s">
        <v>2026</v>
      </c>
      <c r="E589" s="6">
        <v>4</v>
      </c>
      <c r="F589" s="91" t="s">
        <v>1257</v>
      </c>
      <c r="G589" s="94">
        <v>129</v>
      </c>
      <c r="H589" s="67" t="s">
        <v>1734</v>
      </c>
      <c r="I589" s="67" t="s">
        <v>1735</v>
      </c>
      <c r="J589" s="84">
        <v>811000</v>
      </c>
      <c r="K589" s="67" t="s">
        <v>2564</v>
      </c>
      <c r="L589" s="13" t="s">
        <v>3049</v>
      </c>
    </row>
    <row r="590" spans="1:12" ht="18" customHeight="1" x14ac:dyDescent="0.2">
      <c r="A590" t="s">
        <v>3042</v>
      </c>
      <c r="B590" t="s">
        <v>3043</v>
      </c>
      <c r="C590" s="81" t="s">
        <v>1729</v>
      </c>
      <c r="D590" s="89" t="s">
        <v>2027</v>
      </c>
      <c r="E590" s="6">
        <v>4</v>
      </c>
      <c r="F590" s="91" t="s">
        <v>1257</v>
      </c>
      <c r="G590" s="94">
        <v>141</v>
      </c>
      <c r="H590" s="67" t="s">
        <v>1734</v>
      </c>
      <c r="I590" s="67" t="s">
        <v>1735</v>
      </c>
      <c r="J590" s="84">
        <v>811000</v>
      </c>
      <c r="K590" s="67" t="s">
        <v>2564</v>
      </c>
      <c r="L590" s="13" t="s">
        <v>3049</v>
      </c>
    </row>
    <row r="591" spans="1:12" ht="18" customHeight="1" x14ac:dyDescent="0.2">
      <c r="A591" t="s">
        <v>3042</v>
      </c>
      <c r="B591" t="s">
        <v>3043</v>
      </c>
      <c r="C591" s="81" t="s">
        <v>1729</v>
      </c>
      <c r="D591" s="89" t="s">
        <v>2028</v>
      </c>
      <c r="E591" s="6">
        <v>4</v>
      </c>
      <c r="F591" s="91" t="s">
        <v>1257</v>
      </c>
      <c r="G591" s="94">
        <v>121</v>
      </c>
      <c r="H591" s="67" t="s">
        <v>1734</v>
      </c>
      <c r="I591" s="67" t="s">
        <v>1735</v>
      </c>
      <c r="J591" s="84">
        <v>811000</v>
      </c>
      <c r="K591" s="67" t="s">
        <v>2564</v>
      </c>
      <c r="L591" s="13" t="s">
        <v>3049</v>
      </c>
    </row>
    <row r="592" spans="1:12" ht="18" customHeight="1" x14ac:dyDescent="0.2">
      <c r="A592" t="s">
        <v>3042</v>
      </c>
      <c r="B592" t="s">
        <v>3043</v>
      </c>
      <c r="C592" s="81" t="s">
        <v>1729</v>
      </c>
      <c r="D592" s="89" t="s">
        <v>2029</v>
      </c>
      <c r="E592" s="6">
        <v>4</v>
      </c>
      <c r="F592" s="91" t="s">
        <v>1256</v>
      </c>
      <c r="G592" s="94">
        <v>38</v>
      </c>
      <c r="H592" s="67" t="s">
        <v>1734</v>
      </c>
      <c r="I592" s="67" t="s">
        <v>1735</v>
      </c>
      <c r="J592" s="84">
        <v>811000</v>
      </c>
      <c r="K592" s="67" t="s">
        <v>2575</v>
      </c>
      <c r="L592" s="13" t="s">
        <v>3049</v>
      </c>
    </row>
    <row r="593" spans="1:12" ht="18" customHeight="1" x14ac:dyDescent="0.2">
      <c r="A593" t="s">
        <v>3042</v>
      </c>
      <c r="B593" t="s">
        <v>3043</v>
      </c>
      <c r="C593" s="81" t="s">
        <v>1729</v>
      </c>
      <c r="D593" s="89" t="s">
        <v>2030</v>
      </c>
      <c r="E593" s="6">
        <v>4</v>
      </c>
      <c r="F593" s="91" t="s">
        <v>1257</v>
      </c>
      <c r="G593" s="94">
        <v>113</v>
      </c>
      <c r="H593" s="67" t="s">
        <v>1734</v>
      </c>
      <c r="I593" s="67" t="s">
        <v>1735</v>
      </c>
      <c r="J593" s="84">
        <v>811000</v>
      </c>
      <c r="K593" s="67" t="s">
        <v>2564</v>
      </c>
      <c r="L593" s="13" t="s">
        <v>3049</v>
      </c>
    </row>
    <row r="594" spans="1:12" ht="18" customHeight="1" x14ac:dyDescent="0.2">
      <c r="A594" t="s">
        <v>3042</v>
      </c>
      <c r="B594" t="s">
        <v>3043</v>
      </c>
      <c r="C594" s="81" t="s">
        <v>1729</v>
      </c>
      <c r="D594" s="89" t="s">
        <v>4115</v>
      </c>
      <c r="E594" s="6">
        <v>4</v>
      </c>
      <c r="F594" s="91" t="s">
        <v>1257</v>
      </c>
      <c r="G594" s="94">
        <v>153</v>
      </c>
      <c r="H594" s="67" t="s">
        <v>1734</v>
      </c>
      <c r="I594" s="67" t="s">
        <v>1735</v>
      </c>
      <c r="J594" s="84" t="s">
        <v>4116</v>
      </c>
      <c r="K594" s="67" t="s">
        <v>2564</v>
      </c>
      <c r="L594" s="13" t="s">
        <v>3049</v>
      </c>
    </row>
    <row r="595" spans="1:12" ht="18" customHeight="1" x14ac:dyDescent="0.2">
      <c r="A595" t="s">
        <v>3042</v>
      </c>
      <c r="B595" t="s">
        <v>3043</v>
      </c>
      <c r="C595" s="81" t="s">
        <v>1729</v>
      </c>
      <c r="D595" s="89">
        <v>471</v>
      </c>
      <c r="E595" s="6">
        <v>4</v>
      </c>
      <c r="F595" s="91" t="s">
        <v>1768</v>
      </c>
      <c r="G595" s="94">
        <v>652</v>
      </c>
      <c r="H595" s="67" t="s">
        <v>1734</v>
      </c>
      <c r="I595" s="67" t="s">
        <v>1735</v>
      </c>
      <c r="J595" s="84">
        <v>811000</v>
      </c>
      <c r="K595" s="67"/>
      <c r="L595" s="13" t="s">
        <v>3049</v>
      </c>
    </row>
    <row r="596" spans="1:12" ht="18" customHeight="1" x14ac:dyDescent="0.2">
      <c r="A596" t="s">
        <v>3042</v>
      </c>
      <c r="B596" t="s">
        <v>3043</v>
      </c>
      <c r="C596" s="81" t="s">
        <v>1729</v>
      </c>
      <c r="D596" s="89" t="s">
        <v>4216</v>
      </c>
      <c r="E596" s="6">
        <v>4</v>
      </c>
      <c r="F596" s="91" t="s">
        <v>2031</v>
      </c>
      <c r="G596" s="94">
        <v>318</v>
      </c>
      <c r="H596" s="67" t="s">
        <v>1734</v>
      </c>
      <c r="I596" s="67" t="s">
        <v>1735</v>
      </c>
      <c r="J596" s="84">
        <v>811000</v>
      </c>
      <c r="K596" s="67"/>
      <c r="L596" s="13" t="s">
        <v>3049</v>
      </c>
    </row>
    <row r="597" spans="1:12" ht="18" customHeight="1" x14ac:dyDescent="0.2">
      <c r="A597" t="s">
        <v>3042</v>
      </c>
      <c r="B597" t="s">
        <v>3043</v>
      </c>
      <c r="C597" s="81" t="s">
        <v>1729</v>
      </c>
      <c r="D597" s="89">
        <v>484</v>
      </c>
      <c r="E597" s="6">
        <v>4</v>
      </c>
      <c r="F597" s="91" t="s">
        <v>1746</v>
      </c>
      <c r="G597" s="94">
        <v>1664</v>
      </c>
      <c r="H597" s="67" t="s">
        <v>3050</v>
      </c>
      <c r="I597" s="67" t="s">
        <v>3045</v>
      </c>
      <c r="J597" s="65" t="s">
        <v>712</v>
      </c>
      <c r="K597" s="67" t="s">
        <v>3048</v>
      </c>
      <c r="L597" s="13" t="s">
        <v>3047</v>
      </c>
    </row>
    <row r="598" spans="1:12" ht="18" customHeight="1" x14ac:dyDescent="0.2">
      <c r="A598" t="s">
        <v>3042</v>
      </c>
      <c r="B598" t="s">
        <v>3043</v>
      </c>
      <c r="C598" s="81" t="s">
        <v>1729</v>
      </c>
      <c r="D598" s="89" t="s">
        <v>4219</v>
      </c>
      <c r="E598" s="6">
        <v>4</v>
      </c>
      <c r="F598" s="91" t="s">
        <v>1782</v>
      </c>
      <c r="G598" s="94">
        <v>38</v>
      </c>
      <c r="H598" s="67" t="s">
        <v>3050</v>
      </c>
      <c r="I598" s="67" t="s">
        <v>3045</v>
      </c>
      <c r="J598" s="65" t="s">
        <v>712</v>
      </c>
      <c r="K598" s="67" t="s">
        <v>3048</v>
      </c>
      <c r="L598" s="13" t="s">
        <v>3047</v>
      </c>
    </row>
    <row r="599" spans="1:12" ht="18" customHeight="1" x14ac:dyDescent="0.2">
      <c r="A599" t="s">
        <v>3042</v>
      </c>
      <c r="B599" t="s">
        <v>3043</v>
      </c>
      <c r="C599" s="81" t="s">
        <v>1729</v>
      </c>
      <c r="D599" s="89">
        <v>485</v>
      </c>
      <c r="E599" s="6">
        <v>4</v>
      </c>
      <c r="F599" s="91" t="s">
        <v>1740</v>
      </c>
      <c r="G599" s="94">
        <v>78</v>
      </c>
      <c r="H599" s="67" t="s">
        <v>3050</v>
      </c>
      <c r="I599" s="67" t="s">
        <v>3045</v>
      </c>
      <c r="J599" s="65" t="s">
        <v>4694</v>
      </c>
      <c r="K599" s="67" t="s">
        <v>3054</v>
      </c>
      <c r="L599" s="13" t="s">
        <v>3047</v>
      </c>
    </row>
    <row r="600" spans="1:12" ht="18" customHeight="1" x14ac:dyDescent="0.2">
      <c r="A600" t="s">
        <v>3042</v>
      </c>
      <c r="B600" t="s">
        <v>3043</v>
      </c>
      <c r="C600" s="81" t="s">
        <v>1729</v>
      </c>
      <c r="D600" s="89">
        <v>486</v>
      </c>
      <c r="E600" s="6">
        <v>4</v>
      </c>
      <c r="F600" s="91" t="s">
        <v>1261</v>
      </c>
      <c r="G600" s="94">
        <v>141</v>
      </c>
      <c r="H600" s="67" t="s">
        <v>3045</v>
      </c>
      <c r="I600" s="67" t="s">
        <v>3045</v>
      </c>
      <c r="J600" s="65" t="s">
        <v>3045</v>
      </c>
      <c r="K600" s="67" t="s">
        <v>3055</v>
      </c>
      <c r="L600" s="13" t="s">
        <v>3047</v>
      </c>
    </row>
    <row r="601" spans="1:12" ht="18" customHeight="1" x14ac:dyDescent="0.2">
      <c r="A601" t="s">
        <v>3042</v>
      </c>
      <c r="B601" t="s">
        <v>3043</v>
      </c>
      <c r="C601" s="81" t="s">
        <v>1729</v>
      </c>
      <c r="D601" s="89">
        <v>487</v>
      </c>
      <c r="E601" s="6">
        <v>4</v>
      </c>
      <c r="F601" s="91" t="s">
        <v>1260</v>
      </c>
      <c r="G601" s="94">
        <v>187</v>
      </c>
      <c r="H601" s="67" t="s">
        <v>3045</v>
      </c>
      <c r="I601" s="67" t="s">
        <v>3045</v>
      </c>
      <c r="J601" s="65" t="s">
        <v>3045</v>
      </c>
      <c r="K601" s="67" t="s">
        <v>3055</v>
      </c>
      <c r="L601" s="13" t="s">
        <v>3047</v>
      </c>
    </row>
    <row r="602" spans="1:12" ht="18" customHeight="1" x14ac:dyDescent="0.2">
      <c r="A602" t="s">
        <v>3042</v>
      </c>
      <c r="B602" t="s">
        <v>3043</v>
      </c>
      <c r="C602" s="81" t="s">
        <v>1729</v>
      </c>
      <c r="D602" s="89" t="s">
        <v>2748</v>
      </c>
      <c r="E602" s="6">
        <v>4</v>
      </c>
      <c r="F602" s="91" t="s">
        <v>1860</v>
      </c>
      <c r="G602" s="94">
        <v>144</v>
      </c>
      <c r="H602" s="67" t="s">
        <v>3045</v>
      </c>
      <c r="I602" s="67" t="s">
        <v>3045</v>
      </c>
      <c r="J602" s="65" t="s">
        <v>3045</v>
      </c>
      <c r="K602" s="67" t="s">
        <v>3046</v>
      </c>
      <c r="L602" s="13" t="s">
        <v>3047</v>
      </c>
    </row>
    <row r="603" spans="1:12" ht="18" customHeight="1" x14ac:dyDescent="0.2">
      <c r="A603" t="s">
        <v>3042</v>
      </c>
      <c r="B603" t="s">
        <v>3043</v>
      </c>
      <c r="C603" s="81" t="s">
        <v>1729</v>
      </c>
      <c r="D603" s="89" t="s">
        <v>2750</v>
      </c>
      <c r="E603" s="6">
        <v>4</v>
      </c>
      <c r="F603" s="91" t="s">
        <v>1860</v>
      </c>
      <c r="G603" s="94">
        <v>206</v>
      </c>
      <c r="H603" s="67" t="s">
        <v>3045</v>
      </c>
      <c r="I603" s="67" t="s">
        <v>3045</v>
      </c>
      <c r="J603" s="65" t="s">
        <v>3045</v>
      </c>
      <c r="K603" s="67" t="s">
        <v>3046</v>
      </c>
      <c r="L603" s="13" t="s">
        <v>3047</v>
      </c>
    </row>
    <row r="604" spans="1:12" ht="18" customHeight="1" x14ac:dyDescent="0.2">
      <c r="A604" t="s">
        <v>3042</v>
      </c>
      <c r="B604" t="s">
        <v>3043</v>
      </c>
      <c r="C604" s="81" t="s">
        <v>1729</v>
      </c>
      <c r="D604" s="89" t="s">
        <v>2752</v>
      </c>
      <c r="E604" s="6">
        <v>4</v>
      </c>
      <c r="F604" s="91" t="s">
        <v>1860</v>
      </c>
      <c r="G604" s="94">
        <v>134</v>
      </c>
      <c r="H604" s="67" t="s">
        <v>3045</v>
      </c>
      <c r="I604" s="67" t="s">
        <v>3045</v>
      </c>
      <c r="J604" s="65" t="s">
        <v>3045</v>
      </c>
      <c r="K604" s="67" t="s">
        <v>3046</v>
      </c>
      <c r="L604" s="13" t="s">
        <v>3047</v>
      </c>
    </row>
    <row r="605" spans="1:12" ht="18" customHeight="1" x14ac:dyDescent="0.2">
      <c r="A605" t="s">
        <v>3042</v>
      </c>
      <c r="B605" t="s">
        <v>3043</v>
      </c>
      <c r="C605" s="81" t="s">
        <v>1729</v>
      </c>
      <c r="D605" s="89" t="s">
        <v>2753</v>
      </c>
      <c r="E605" s="6">
        <v>4</v>
      </c>
      <c r="F605" s="91" t="s">
        <v>1860</v>
      </c>
      <c r="G605" s="101">
        <v>210</v>
      </c>
      <c r="H605" s="67" t="s">
        <v>3045</v>
      </c>
      <c r="I605" s="67" t="s">
        <v>3045</v>
      </c>
      <c r="J605" s="65" t="s">
        <v>3045</v>
      </c>
      <c r="K605" s="67" t="s">
        <v>3046</v>
      </c>
      <c r="L605" s="13" t="s">
        <v>3047</v>
      </c>
    </row>
    <row r="606" spans="1:12" ht="18" customHeight="1" x14ac:dyDescent="0.2">
      <c r="A606" s="45" t="s">
        <v>3042</v>
      </c>
      <c r="B606" s="45" t="s">
        <v>3043</v>
      </c>
      <c r="C606" s="119" t="s">
        <v>1729</v>
      </c>
      <c r="D606" s="123" t="s">
        <v>2754</v>
      </c>
      <c r="E606" s="23">
        <v>4</v>
      </c>
      <c r="F606" s="124" t="s">
        <v>1860</v>
      </c>
      <c r="G606" s="125">
        <v>215</v>
      </c>
      <c r="H606" s="120" t="s">
        <v>3045</v>
      </c>
      <c r="I606" s="120" t="s">
        <v>3045</v>
      </c>
      <c r="J606" s="126" t="s">
        <v>3045</v>
      </c>
      <c r="K606" s="120" t="s">
        <v>3046</v>
      </c>
      <c r="L606" s="43" t="s">
        <v>3047</v>
      </c>
    </row>
    <row r="607" spans="1:12" ht="18" customHeight="1" x14ac:dyDescent="0.2">
      <c r="C607" s="81"/>
      <c r="D607" s="89"/>
      <c r="E607" s="6"/>
      <c r="F607" s="111" t="s">
        <v>2659</v>
      </c>
      <c r="G607" s="127">
        <f>SUM(G488:G606)</f>
        <v>31653</v>
      </c>
      <c r="H607" s="67"/>
      <c r="I607" s="67"/>
      <c r="J607" s="65"/>
      <c r="K607" s="67"/>
    </row>
    <row r="608" spans="1:12" ht="18" customHeight="1" x14ac:dyDescent="0.2">
      <c r="C608" s="81"/>
      <c r="D608" s="89"/>
      <c r="E608" s="6"/>
      <c r="F608" s="91"/>
      <c r="G608" s="101"/>
      <c r="H608" s="67"/>
      <c r="I608" s="67"/>
      <c r="J608" s="65"/>
      <c r="K608" s="67"/>
    </row>
    <row r="609" spans="1:12" ht="18" customHeight="1" x14ac:dyDescent="0.2">
      <c r="A609" t="s">
        <v>3042</v>
      </c>
      <c r="B609" t="s">
        <v>3043</v>
      </c>
      <c r="C609" s="81" t="s">
        <v>1729</v>
      </c>
      <c r="D609" s="89">
        <v>500</v>
      </c>
      <c r="E609" s="6">
        <v>5</v>
      </c>
      <c r="F609" s="64" t="s">
        <v>1258</v>
      </c>
      <c r="G609" s="101">
        <v>502</v>
      </c>
      <c r="H609" s="67" t="s">
        <v>3045</v>
      </c>
      <c r="I609" s="67" t="s">
        <v>3045</v>
      </c>
      <c r="J609" s="65" t="s">
        <v>3045</v>
      </c>
      <c r="K609" s="67" t="s">
        <v>3046</v>
      </c>
      <c r="L609" s="13" t="s">
        <v>3047</v>
      </c>
    </row>
    <row r="610" spans="1:12" ht="18" customHeight="1" x14ac:dyDescent="0.2">
      <c r="A610" t="s">
        <v>3042</v>
      </c>
      <c r="B610" t="s">
        <v>3043</v>
      </c>
      <c r="C610" s="81" t="s">
        <v>1729</v>
      </c>
      <c r="D610" s="89">
        <v>501</v>
      </c>
      <c r="E610" s="6">
        <v>5</v>
      </c>
      <c r="F610" s="64" t="s">
        <v>1258</v>
      </c>
      <c r="G610" s="101">
        <v>1408</v>
      </c>
      <c r="H610" s="67" t="s">
        <v>3045</v>
      </c>
      <c r="I610" s="67" t="s">
        <v>3045</v>
      </c>
      <c r="J610" s="65" t="s">
        <v>3045</v>
      </c>
      <c r="K610" s="67" t="s">
        <v>3046</v>
      </c>
      <c r="L610" s="13" t="s">
        <v>3047</v>
      </c>
    </row>
    <row r="611" spans="1:12" ht="18" customHeight="1" x14ac:dyDescent="0.2">
      <c r="A611" t="s">
        <v>3042</v>
      </c>
      <c r="B611" t="s">
        <v>3043</v>
      </c>
      <c r="C611" s="81" t="s">
        <v>1729</v>
      </c>
      <c r="D611" s="89">
        <v>502</v>
      </c>
      <c r="E611" s="6">
        <v>5</v>
      </c>
      <c r="F611" s="64" t="s">
        <v>1840</v>
      </c>
      <c r="G611" s="101">
        <v>59</v>
      </c>
      <c r="H611" s="67" t="s">
        <v>3050</v>
      </c>
      <c r="I611" s="67" t="s">
        <v>3045</v>
      </c>
      <c r="J611" s="102">
        <v>351100</v>
      </c>
      <c r="K611" s="67" t="s">
        <v>3048</v>
      </c>
      <c r="L611" s="13" t="s">
        <v>3047</v>
      </c>
    </row>
    <row r="612" spans="1:12" ht="18" customHeight="1" x14ac:dyDescent="0.2">
      <c r="A612" t="s">
        <v>3042</v>
      </c>
      <c r="B612" t="s">
        <v>3043</v>
      </c>
      <c r="C612" s="81" t="s">
        <v>1729</v>
      </c>
      <c r="D612" s="89">
        <v>503</v>
      </c>
      <c r="E612" s="6">
        <v>5</v>
      </c>
      <c r="F612" s="64" t="s">
        <v>2032</v>
      </c>
      <c r="G612" s="101">
        <v>428</v>
      </c>
      <c r="H612" s="67" t="s">
        <v>1734</v>
      </c>
      <c r="I612" s="67" t="s">
        <v>1735</v>
      </c>
      <c r="J612" s="102">
        <v>822000</v>
      </c>
      <c r="K612" s="67" t="s">
        <v>3360</v>
      </c>
      <c r="L612" s="13" t="s">
        <v>3049</v>
      </c>
    </row>
    <row r="613" spans="1:12" ht="18" customHeight="1" x14ac:dyDescent="0.2">
      <c r="A613" t="s">
        <v>3042</v>
      </c>
      <c r="B613" t="s">
        <v>3043</v>
      </c>
      <c r="C613" s="81" t="s">
        <v>1729</v>
      </c>
      <c r="D613" s="89">
        <v>504</v>
      </c>
      <c r="E613" s="6">
        <v>5</v>
      </c>
      <c r="F613" s="64" t="s">
        <v>2033</v>
      </c>
      <c r="G613" s="101">
        <v>247</v>
      </c>
      <c r="H613" s="67" t="s">
        <v>1734</v>
      </c>
      <c r="I613" s="67" t="s">
        <v>1735</v>
      </c>
      <c r="J613" s="102">
        <v>822000</v>
      </c>
      <c r="K613" s="67" t="s">
        <v>3360</v>
      </c>
      <c r="L613" s="13" t="s">
        <v>3049</v>
      </c>
    </row>
    <row r="614" spans="1:12" ht="18" customHeight="1" x14ac:dyDescent="0.2">
      <c r="A614" t="s">
        <v>3042</v>
      </c>
      <c r="B614" t="s">
        <v>3043</v>
      </c>
      <c r="C614" s="81" t="s">
        <v>1729</v>
      </c>
      <c r="D614" s="89" t="s">
        <v>4506</v>
      </c>
      <c r="E614" s="6">
        <v>5</v>
      </c>
      <c r="F614" s="64" t="s">
        <v>2032</v>
      </c>
      <c r="G614" s="101">
        <v>174</v>
      </c>
      <c r="H614" s="67" t="s">
        <v>1734</v>
      </c>
      <c r="I614" s="67" t="s">
        <v>1735</v>
      </c>
      <c r="J614" s="102">
        <v>822000</v>
      </c>
      <c r="K614" s="67" t="s">
        <v>3360</v>
      </c>
      <c r="L614" s="13" t="s">
        <v>3049</v>
      </c>
    </row>
    <row r="615" spans="1:12" ht="18" customHeight="1" x14ac:dyDescent="0.2">
      <c r="A615" t="s">
        <v>3042</v>
      </c>
      <c r="B615" t="s">
        <v>3043</v>
      </c>
      <c r="C615" s="81" t="s">
        <v>1729</v>
      </c>
      <c r="D615" s="89">
        <v>505</v>
      </c>
      <c r="E615" s="6">
        <v>5</v>
      </c>
      <c r="F615" s="64" t="s">
        <v>2032</v>
      </c>
      <c r="G615" s="101">
        <v>322</v>
      </c>
      <c r="H615" s="67" t="s">
        <v>1734</v>
      </c>
      <c r="I615" s="67" t="s">
        <v>1735</v>
      </c>
      <c r="J615" s="102">
        <v>822000</v>
      </c>
      <c r="K615" s="67" t="s">
        <v>3360</v>
      </c>
      <c r="L615" s="13" t="s">
        <v>3049</v>
      </c>
    </row>
    <row r="616" spans="1:12" ht="18" customHeight="1" x14ac:dyDescent="0.2">
      <c r="A616" t="s">
        <v>3042</v>
      </c>
      <c r="B616" t="s">
        <v>3043</v>
      </c>
      <c r="C616" s="81" t="s">
        <v>1729</v>
      </c>
      <c r="D616" s="89" t="s">
        <v>4507</v>
      </c>
      <c r="E616" s="6">
        <v>5</v>
      </c>
      <c r="F616" s="64" t="s">
        <v>2034</v>
      </c>
      <c r="G616" s="101">
        <v>87</v>
      </c>
      <c r="H616" s="67" t="s">
        <v>1734</v>
      </c>
      <c r="I616" s="67" t="s">
        <v>1735</v>
      </c>
      <c r="J616" s="102">
        <v>822000</v>
      </c>
      <c r="K616" s="67" t="s">
        <v>3360</v>
      </c>
      <c r="L616" s="13" t="s">
        <v>3049</v>
      </c>
    </row>
    <row r="617" spans="1:12" ht="18" customHeight="1" x14ac:dyDescent="0.2">
      <c r="A617" t="s">
        <v>3042</v>
      </c>
      <c r="B617" t="s">
        <v>3043</v>
      </c>
      <c r="C617" s="81" t="s">
        <v>1729</v>
      </c>
      <c r="D617" s="89">
        <v>506</v>
      </c>
      <c r="E617" s="6">
        <v>5</v>
      </c>
      <c r="F617" s="64" t="s">
        <v>1802</v>
      </c>
      <c r="G617" s="101">
        <v>175</v>
      </c>
      <c r="H617" s="67" t="s">
        <v>3045</v>
      </c>
      <c r="I617" s="67" t="s">
        <v>3045</v>
      </c>
      <c r="J617" s="102" t="s">
        <v>3045</v>
      </c>
      <c r="K617" s="67" t="s">
        <v>3046</v>
      </c>
      <c r="L617" s="13" t="s">
        <v>3049</v>
      </c>
    </row>
    <row r="618" spans="1:12" ht="18" customHeight="1" x14ac:dyDescent="0.2">
      <c r="A618" t="s">
        <v>3042</v>
      </c>
      <c r="B618" t="s">
        <v>3043</v>
      </c>
      <c r="C618" s="81" t="s">
        <v>1729</v>
      </c>
      <c r="D618" s="89">
        <v>507</v>
      </c>
      <c r="E618" s="6">
        <v>5</v>
      </c>
      <c r="F618" s="64" t="s">
        <v>2024</v>
      </c>
      <c r="G618" s="101">
        <v>39</v>
      </c>
      <c r="H618" s="67" t="s">
        <v>1743</v>
      </c>
      <c r="I618" s="67" t="s">
        <v>3045</v>
      </c>
      <c r="J618" s="102" t="s">
        <v>713</v>
      </c>
      <c r="K618" s="67" t="s">
        <v>3052</v>
      </c>
      <c r="L618" s="13" t="s">
        <v>3047</v>
      </c>
    </row>
    <row r="619" spans="1:12" ht="18" customHeight="1" x14ac:dyDescent="0.2">
      <c r="A619" t="s">
        <v>3042</v>
      </c>
      <c r="B619" t="s">
        <v>3043</v>
      </c>
      <c r="C619" s="81" t="s">
        <v>1729</v>
      </c>
      <c r="D619" s="89" t="s">
        <v>3947</v>
      </c>
      <c r="E619" s="6">
        <v>5</v>
      </c>
      <c r="F619" s="64" t="s">
        <v>1782</v>
      </c>
      <c r="G619" s="101">
        <v>26</v>
      </c>
      <c r="H619" s="67" t="s">
        <v>3050</v>
      </c>
      <c r="I619" s="67" t="s">
        <v>3045</v>
      </c>
      <c r="J619" s="102" t="s">
        <v>712</v>
      </c>
      <c r="K619" s="67" t="s">
        <v>3048</v>
      </c>
      <c r="L619" s="13" t="s">
        <v>3047</v>
      </c>
    </row>
    <row r="620" spans="1:12" ht="18" customHeight="1" x14ac:dyDescent="0.2">
      <c r="A620" t="s">
        <v>3042</v>
      </c>
      <c r="B620" t="s">
        <v>3043</v>
      </c>
      <c r="C620" s="81" t="s">
        <v>1729</v>
      </c>
      <c r="D620" s="89">
        <v>508</v>
      </c>
      <c r="E620" s="6">
        <v>5</v>
      </c>
      <c r="F620" s="64" t="s">
        <v>1260</v>
      </c>
      <c r="G620" s="101">
        <v>120</v>
      </c>
      <c r="H620" s="67" t="s">
        <v>3045</v>
      </c>
      <c r="I620" s="67" t="s">
        <v>3045</v>
      </c>
      <c r="J620" s="102" t="s">
        <v>3045</v>
      </c>
      <c r="K620" s="67" t="s">
        <v>3055</v>
      </c>
      <c r="L620" s="13" t="s">
        <v>3047</v>
      </c>
    </row>
    <row r="621" spans="1:12" ht="18" customHeight="1" x14ac:dyDescent="0.2">
      <c r="A621" t="s">
        <v>3042</v>
      </c>
      <c r="B621" t="s">
        <v>3043</v>
      </c>
      <c r="C621" s="81" t="s">
        <v>1729</v>
      </c>
      <c r="D621" s="89">
        <v>509</v>
      </c>
      <c r="E621" s="6">
        <v>5</v>
      </c>
      <c r="F621" s="64" t="s">
        <v>2032</v>
      </c>
      <c r="G621" s="101">
        <v>515</v>
      </c>
      <c r="H621" s="67" t="s">
        <v>1734</v>
      </c>
      <c r="I621" s="67" t="s">
        <v>1735</v>
      </c>
      <c r="J621" s="102">
        <v>822000</v>
      </c>
      <c r="K621" s="67" t="s">
        <v>3360</v>
      </c>
      <c r="L621" s="13" t="s">
        <v>3049</v>
      </c>
    </row>
    <row r="622" spans="1:12" ht="18" customHeight="1" x14ac:dyDescent="0.2">
      <c r="A622" t="s">
        <v>3042</v>
      </c>
      <c r="B622" t="s">
        <v>3043</v>
      </c>
      <c r="C622" s="81" t="s">
        <v>1729</v>
      </c>
      <c r="D622" s="89" t="s">
        <v>1184</v>
      </c>
      <c r="E622" s="6">
        <v>5</v>
      </c>
      <c r="F622" s="64" t="s">
        <v>2034</v>
      </c>
      <c r="G622" s="101">
        <v>109</v>
      </c>
      <c r="H622" s="67" t="s">
        <v>1734</v>
      </c>
      <c r="I622" s="67" t="s">
        <v>1735</v>
      </c>
      <c r="J622" s="102">
        <v>822000</v>
      </c>
      <c r="K622" s="67" t="s">
        <v>2564</v>
      </c>
      <c r="L622" s="13" t="s">
        <v>3049</v>
      </c>
    </row>
    <row r="623" spans="1:12" ht="18" customHeight="1" x14ac:dyDescent="0.2">
      <c r="A623" t="s">
        <v>3042</v>
      </c>
      <c r="B623" t="s">
        <v>3043</v>
      </c>
      <c r="C623" s="81" t="s">
        <v>1729</v>
      </c>
      <c r="D623" s="89">
        <v>510</v>
      </c>
      <c r="E623" s="6">
        <v>5</v>
      </c>
      <c r="F623" s="64" t="s">
        <v>2034</v>
      </c>
      <c r="G623" s="101">
        <v>92</v>
      </c>
      <c r="H623" s="67" t="s">
        <v>1734</v>
      </c>
      <c r="I623" s="67" t="s">
        <v>1735</v>
      </c>
      <c r="J623" s="102">
        <v>822000</v>
      </c>
      <c r="K623" s="67" t="s">
        <v>2564</v>
      </c>
      <c r="L623" s="13" t="s">
        <v>3049</v>
      </c>
    </row>
    <row r="624" spans="1:12" ht="18" customHeight="1" x14ac:dyDescent="0.2">
      <c r="A624" t="s">
        <v>3042</v>
      </c>
      <c r="B624" t="s">
        <v>3043</v>
      </c>
      <c r="C624" s="81" t="s">
        <v>1729</v>
      </c>
      <c r="D624" s="89">
        <v>511</v>
      </c>
      <c r="E624" s="6">
        <v>5</v>
      </c>
      <c r="F624" s="64" t="s">
        <v>2034</v>
      </c>
      <c r="G624" s="101">
        <v>85</v>
      </c>
      <c r="H624" s="67" t="s">
        <v>1734</v>
      </c>
      <c r="I624" s="67" t="s">
        <v>1735</v>
      </c>
      <c r="J624" s="102">
        <v>822000</v>
      </c>
      <c r="K624" s="67" t="s">
        <v>2564</v>
      </c>
      <c r="L624" s="13" t="s">
        <v>3049</v>
      </c>
    </row>
    <row r="625" spans="1:12" ht="18" customHeight="1" x14ac:dyDescent="0.2">
      <c r="A625" t="s">
        <v>3042</v>
      </c>
      <c r="B625" t="s">
        <v>3043</v>
      </c>
      <c r="C625" s="81" t="s">
        <v>1729</v>
      </c>
      <c r="D625" s="89">
        <v>512</v>
      </c>
      <c r="E625" s="6">
        <v>5</v>
      </c>
      <c r="F625" s="64" t="s">
        <v>2032</v>
      </c>
      <c r="G625" s="101">
        <v>413</v>
      </c>
      <c r="H625" s="67" t="s">
        <v>1734</v>
      </c>
      <c r="I625" s="67" t="s">
        <v>1735</v>
      </c>
      <c r="J625" s="102">
        <v>822000</v>
      </c>
      <c r="K625" s="67" t="s">
        <v>3360</v>
      </c>
      <c r="L625" s="13" t="s">
        <v>3049</v>
      </c>
    </row>
    <row r="626" spans="1:12" ht="18" customHeight="1" x14ac:dyDescent="0.2">
      <c r="A626" t="s">
        <v>3042</v>
      </c>
      <c r="B626" t="s">
        <v>3043</v>
      </c>
      <c r="C626" s="81" t="s">
        <v>1729</v>
      </c>
      <c r="D626" s="89">
        <v>513</v>
      </c>
      <c r="E626" s="6">
        <v>5</v>
      </c>
      <c r="F626" s="64" t="s">
        <v>1877</v>
      </c>
      <c r="G626" s="101">
        <v>837</v>
      </c>
      <c r="H626" s="67" t="s">
        <v>1734</v>
      </c>
      <c r="I626" s="67" t="s">
        <v>1735</v>
      </c>
      <c r="J626" s="102">
        <v>831000</v>
      </c>
      <c r="K626" s="67" t="s">
        <v>3360</v>
      </c>
      <c r="L626" s="13" t="s">
        <v>3049</v>
      </c>
    </row>
    <row r="627" spans="1:12" ht="18" customHeight="1" x14ac:dyDescent="0.2">
      <c r="A627" t="s">
        <v>3042</v>
      </c>
      <c r="B627" t="s">
        <v>3043</v>
      </c>
      <c r="C627" s="81" t="s">
        <v>1729</v>
      </c>
      <c r="D627" s="89">
        <v>514</v>
      </c>
      <c r="E627" s="6">
        <v>5</v>
      </c>
      <c r="F627" s="64" t="s">
        <v>2035</v>
      </c>
      <c r="G627" s="101">
        <v>142</v>
      </c>
      <c r="H627" s="67" t="s">
        <v>1734</v>
      </c>
      <c r="I627" s="67" t="s">
        <v>1735</v>
      </c>
      <c r="J627" s="102">
        <v>824000</v>
      </c>
      <c r="K627" s="67" t="s">
        <v>2564</v>
      </c>
      <c r="L627" s="13" t="s">
        <v>3049</v>
      </c>
    </row>
    <row r="628" spans="1:12" ht="18" customHeight="1" x14ac:dyDescent="0.2">
      <c r="A628" t="s">
        <v>3042</v>
      </c>
      <c r="B628" t="s">
        <v>3043</v>
      </c>
      <c r="C628" s="81" t="s">
        <v>1729</v>
      </c>
      <c r="D628" s="89" t="s">
        <v>4181</v>
      </c>
      <c r="E628" s="6">
        <v>5</v>
      </c>
      <c r="F628" s="64" t="s">
        <v>1257</v>
      </c>
      <c r="G628" s="101">
        <v>155</v>
      </c>
      <c r="H628" s="67" t="s">
        <v>1734</v>
      </c>
      <c r="I628" s="67" t="s">
        <v>1735</v>
      </c>
      <c r="J628" s="102">
        <v>824000</v>
      </c>
      <c r="K628" s="67" t="s">
        <v>2564</v>
      </c>
      <c r="L628" s="13" t="s">
        <v>3049</v>
      </c>
    </row>
    <row r="629" spans="1:12" ht="18" customHeight="1" x14ac:dyDescent="0.2">
      <c r="A629" t="s">
        <v>3042</v>
      </c>
      <c r="B629" t="s">
        <v>3043</v>
      </c>
      <c r="C629" s="81" t="s">
        <v>1729</v>
      </c>
      <c r="D629" s="89" t="s">
        <v>4182</v>
      </c>
      <c r="E629" s="6">
        <v>5</v>
      </c>
      <c r="F629" s="64" t="s">
        <v>2036</v>
      </c>
      <c r="G629" s="101">
        <v>90</v>
      </c>
      <c r="H629" s="67" t="s">
        <v>1734</v>
      </c>
      <c r="I629" s="67" t="s">
        <v>1735</v>
      </c>
      <c r="J629" s="102">
        <v>824000</v>
      </c>
      <c r="K629" s="67" t="s">
        <v>2564</v>
      </c>
      <c r="L629" s="13" t="s">
        <v>3049</v>
      </c>
    </row>
    <row r="630" spans="1:12" ht="18" customHeight="1" x14ac:dyDescent="0.2">
      <c r="A630" t="s">
        <v>3042</v>
      </c>
      <c r="B630" t="s">
        <v>3043</v>
      </c>
      <c r="C630" s="81" t="s">
        <v>1729</v>
      </c>
      <c r="D630" s="89" t="s">
        <v>1431</v>
      </c>
      <c r="E630" s="6">
        <v>5</v>
      </c>
      <c r="F630" s="64" t="s">
        <v>2037</v>
      </c>
      <c r="G630" s="101">
        <v>138</v>
      </c>
      <c r="H630" s="67" t="s">
        <v>1734</v>
      </c>
      <c r="I630" s="67" t="s">
        <v>1735</v>
      </c>
      <c r="J630" s="102">
        <v>824000</v>
      </c>
      <c r="K630" s="67" t="s">
        <v>2564</v>
      </c>
      <c r="L630" s="13" t="s">
        <v>3049</v>
      </c>
    </row>
    <row r="631" spans="1:12" ht="18" customHeight="1" x14ac:dyDescent="0.2">
      <c r="A631" t="s">
        <v>3042</v>
      </c>
      <c r="B631" t="s">
        <v>3043</v>
      </c>
      <c r="C631" s="81" t="s">
        <v>1729</v>
      </c>
      <c r="D631" s="89" t="s">
        <v>2038</v>
      </c>
      <c r="E631" s="6">
        <v>5</v>
      </c>
      <c r="F631" s="64" t="s">
        <v>2039</v>
      </c>
      <c r="G631" s="101">
        <v>119</v>
      </c>
      <c r="H631" s="67" t="s">
        <v>1734</v>
      </c>
      <c r="I631" s="67" t="s">
        <v>1735</v>
      </c>
      <c r="J631" s="102">
        <v>824000</v>
      </c>
      <c r="K631" s="67" t="s">
        <v>2564</v>
      </c>
      <c r="L631" s="13" t="s">
        <v>3049</v>
      </c>
    </row>
    <row r="632" spans="1:12" ht="18" customHeight="1" x14ac:dyDescent="0.2">
      <c r="A632" t="s">
        <v>3042</v>
      </c>
      <c r="B632" t="s">
        <v>3043</v>
      </c>
      <c r="C632" s="81" t="s">
        <v>1729</v>
      </c>
      <c r="D632" s="89" t="s">
        <v>2040</v>
      </c>
      <c r="E632" s="6">
        <v>5</v>
      </c>
      <c r="F632" s="64" t="s">
        <v>2041</v>
      </c>
      <c r="G632" s="101">
        <v>49</v>
      </c>
      <c r="H632" s="67" t="s">
        <v>1734</v>
      </c>
      <c r="I632" s="67" t="s">
        <v>1735</v>
      </c>
      <c r="J632" s="102">
        <v>824000</v>
      </c>
      <c r="K632" s="67"/>
      <c r="L632" s="13" t="s">
        <v>3049</v>
      </c>
    </row>
    <row r="633" spans="1:12" ht="18" customHeight="1" x14ac:dyDescent="0.2">
      <c r="A633" t="s">
        <v>3042</v>
      </c>
      <c r="B633" t="s">
        <v>3043</v>
      </c>
      <c r="C633" s="81" t="s">
        <v>1729</v>
      </c>
      <c r="D633" s="89">
        <v>515</v>
      </c>
      <c r="E633" s="6">
        <v>5</v>
      </c>
      <c r="F633" s="64" t="s">
        <v>2042</v>
      </c>
      <c r="G633" s="101">
        <v>85</v>
      </c>
      <c r="H633" s="67" t="s">
        <v>1734</v>
      </c>
      <c r="I633" s="67" t="s">
        <v>1735</v>
      </c>
      <c r="J633" s="102">
        <v>824000</v>
      </c>
      <c r="K633" s="67" t="s">
        <v>2575</v>
      </c>
      <c r="L633" s="13" t="s">
        <v>3049</v>
      </c>
    </row>
    <row r="634" spans="1:12" ht="18" customHeight="1" x14ac:dyDescent="0.2">
      <c r="A634" t="s">
        <v>3042</v>
      </c>
      <c r="B634" t="s">
        <v>3043</v>
      </c>
      <c r="C634" s="81" t="s">
        <v>1729</v>
      </c>
      <c r="D634" s="89">
        <v>516</v>
      </c>
      <c r="E634" s="6">
        <v>5</v>
      </c>
      <c r="F634" s="64" t="s">
        <v>2043</v>
      </c>
      <c r="G634" s="101">
        <v>413</v>
      </c>
      <c r="H634" s="67" t="s">
        <v>1734</v>
      </c>
      <c r="I634" s="67" t="s">
        <v>1735</v>
      </c>
      <c r="J634" s="102">
        <v>824000</v>
      </c>
      <c r="K634" s="67"/>
      <c r="L634" s="13" t="s">
        <v>3049</v>
      </c>
    </row>
    <row r="635" spans="1:12" ht="18" customHeight="1" x14ac:dyDescent="0.2">
      <c r="A635" t="s">
        <v>3042</v>
      </c>
      <c r="B635" t="s">
        <v>3043</v>
      </c>
      <c r="C635" s="81" t="s">
        <v>1729</v>
      </c>
      <c r="D635" s="89" t="s">
        <v>1432</v>
      </c>
      <c r="E635" s="6">
        <v>5</v>
      </c>
      <c r="F635" s="64" t="s">
        <v>2044</v>
      </c>
      <c r="G635" s="101">
        <v>292</v>
      </c>
      <c r="H635" s="67" t="s">
        <v>1734</v>
      </c>
      <c r="I635" s="67" t="s">
        <v>1735</v>
      </c>
      <c r="J635" s="102">
        <v>824000</v>
      </c>
      <c r="K635" s="67"/>
      <c r="L635" s="13" t="s">
        <v>3049</v>
      </c>
    </row>
    <row r="636" spans="1:12" ht="18" customHeight="1" x14ac:dyDescent="0.2">
      <c r="A636" t="s">
        <v>3042</v>
      </c>
      <c r="B636" t="s">
        <v>3043</v>
      </c>
      <c r="C636" s="81" t="s">
        <v>1729</v>
      </c>
      <c r="D636" s="89">
        <v>517</v>
      </c>
      <c r="E636" s="6">
        <v>5</v>
      </c>
      <c r="F636" s="64" t="s">
        <v>2045</v>
      </c>
      <c r="G636" s="101">
        <v>102</v>
      </c>
      <c r="H636" s="67" t="s">
        <v>1734</v>
      </c>
      <c r="I636" s="67" t="s">
        <v>1735</v>
      </c>
      <c r="J636" s="102">
        <v>824000</v>
      </c>
      <c r="K636" s="67"/>
      <c r="L636" s="13" t="s">
        <v>3049</v>
      </c>
    </row>
    <row r="637" spans="1:12" ht="18" customHeight="1" x14ac:dyDescent="0.2">
      <c r="A637" t="s">
        <v>3042</v>
      </c>
      <c r="B637" t="s">
        <v>3043</v>
      </c>
      <c r="C637" s="81" t="s">
        <v>1729</v>
      </c>
      <c r="D637" s="89">
        <v>518</v>
      </c>
      <c r="E637" s="6">
        <v>5</v>
      </c>
      <c r="F637" s="64" t="s">
        <v>2046</v>
      </c>
      <c r="G637" s="101">
        <v>344</v>
      </c>
      <c r="H637" s="67" t="s">
        <v>1734</v>
      </c>
      <c r="I637" s="67" t="s">
        <v>1735</v>
      </c>
      <c r="J637" s="102">
        <v>824000</v>
      </c>
      <c r="K637" s="67" t="s">
        <v>3360</v>
      </c>
      <c r="L637" s="13" t="s">
        <v>3049</v>
      </c>
    </row>
    <row r="638" spans="1:12" ht="18" customHeight="1" x14ac:dyDescent="0.2">
      <c r="A638" t="s">
        <v>3042</v>
      </c>
      <c r="B638" t="s">
        <v>3043</v>
      </c>
      <c r="C638" s="81" t="s">
        <v>1729</v>
      </c>
      <c r="D638" s="89" t="s">
        <v>4184</v>
      </c>
      <c r="E638" s="6">
        <v>5</v>
      </c>
      <c r="F638" s="64" t="s">
        <v>2036</v>
      </c>
      <c r="G638" s="101">
        <v>76</v>
      </c>
      <c r="H638" s="67" t="s">
        <v>1734</v>
      </c>
      <c r="I638" s="67" t="s">
        <v>1735</v>
      </c>
      <c r="J638" s="102">
        <v>824000</v>
      </c>
      <c r="K638" s="67" t="s">
        <v>2564</v>
      </c>
      <c r="L638" s="13" t="s">
        <v>3049</v>
      </c>
    </row>
    <row r="639" spans="1:12" ht="18" customHeight="1" x14ac:dyDescent="0.2">
      <c r="A639" t="s">
        <v>3042</v>
      </c>
      <c r="B639" t="s">
        <v>3043</v>
      </c>
      <c r="C639" s="81" t="s">
        <v>1729</v>
      </c>
      <c r="D639" s="89">
        <v>519</v>
      </c>
      <c r="E639" s="6">
        <v>5</v>
      </c>
      <c r="F639" s="64" t="s">
        <v>2047</v>
      </c>
      <c r="G639" s="101">
        <v>344</v>
      </c>
      <c r="H639" s="67" t="s">
        <v>1734</v>
      </c>
      <c r="I639" s="67" t="s">
        <v>1735</v>
      </c>
      <c r="J639" s="102">
        <v>824000</v>
      </c>
      <c r="K639" s="67" t="s">
        <v>3360</v>
      </c>
      <c r="L639" s="13" t="s">
        <v>3049</v>
      </c>
    </row>
    <row r="640" spans="1:12" ht="18" customHeight="1" x14ac:dyDescent="0.2">
      <c r="A640" t="s">
        <v>3042</v>
      </c>
      <c r="B640" t="s">
        <v>3043</v>
      </c>
      <c r="C640" s="81" t="s">
        <v>1729</v>
      </c>
      <c r="D640" s="89" t="s">
        <v>2048</v>
      </c>
      <c r="E640" s="6">
        <v>5</v>
      </c>
      <c r="F640" s="64" t="s">
        <v>2037</v>
      </c>
      <c r="G640" s="101">
        <v>76</v>
      </c>
      <c r="H640" s="67" t="s">
        <v>1734</v>
      </c>
      <c r="I640" s="67" t="s">
        <v>1735</v>
      </c>
      <c r="J640" s="102">
        <v>824000</v>
      </c>
      <c r="K640" s="67" t="s">
        <v>2564</v>
      </c>
      <c r="L640" s="13" t="s">
        <v>3049</v>
      </c>
    </row>
    <row r="641" spans="1:12" ht="18" customHeight="1" x14ac:dyDescent="0.2">
      <c r="A641" t="s">
        <v>3042</v>
      </c>
      <c r="B641" t="s">
        <v>3043</v>
      </c>
      <c r="C641" s="81" t="s">
        <v>1729</v>
      </c>
      <c r="D641" s="89">
        <v>520</v>
      </c>
      <c r="E641" s="6">
        <v>5</v>
      </c>
      <c r="F641" s="64" t="s">
        <v>2047</v>
      </c>
      <c r="G641" s="101">
        <v>344</v>
      </c>
      <c r="H641" s="67" t="s">
        <v>1734</v>
      </c>
      <c r="I641" s="67" t="s">
        <v>1735</v>
      </c>
      <c r="J641" s="102">
        <v>824000</v>
      </c>
      <c r="K641" s="67" t="s">
        <v>3360</v>
      </c>
      <c r="L641" s="13" t="s">
        <v>3049</v>
      </c>
    </row>
    <row r="642" spans="1:12" ht="18" customHeight="1" x14ac:dyDescent="0.2">
      <c r="A642" t="s">
        <v>3042</v>
      </c>
      <c r="B642" t="s">
        <v>3043</v>
      </c>
      <c r="C642" s="81" t="s">
        <v>1729</v>
      </c>
      <c r="D642" s="89" t="s">
        <v>4229</v>
      </c>
      <c r="E642" s="6">
        <v>5</v>
      </c>
      <c r="F642" s="64" t="s">
        <v>2037</v>
      </c>
      <c r="G642" s="101">
        <v>76</v>
      </c>
      <c r="H642" s="67" t="s">
        <v>1734</v>
      </c>
      <c r="I642" s="67" t="s">
        <v>1735</v>
      </c>
      <c r="J642" s="102">
        <v>824000</v>
      </c>
      <c r="K642" s="67" t="s">
        <v>2564</v>
      </c>
      <c r="L642" s="13" t="s">
        <v>3049</v>
      </c>
    </row>
    <row r="643" spans="1:12" ht="18" customHeight="1" x14ac:dyDescent="0.2">
      <c r="A643" t="s">
        <v>3042</v>
      </c>
      <c r="B643" t="s">
        <v>3043</v>
      </c>
      <c r="C643" s="81" t="s">
        <v>1729</v>
      </c>
      <c r="D643" s="89">
        <v>521</v>
      </c>
      <c r="E643" s="6">
        <v>5</v>
      </c>
      <c r="F643" s="64" t="s">
        <v>1782</v>
      </c>
      <c r="G643" s="101">
        <v>48</v>
      </c>
      <c r="H643" s="67" t="s">
        <v>3050</v>
      </c>
      <c r="I643" s="67" t="s">
        <v>3045</v>
      </c>
      <c r="J643" s="102" t="s">
        <v>712</v>
      </c>
      <c r="K643" s="67" t="s">
        <v>3048</v>
      </c>
      <c r="L643" s="13" t="s">
        <v>3047</v>
      </c>
    </row>
    <row r="644" spans="1:12" ht="18" customHeight="1" x14ac:dyDescent="0.2">
      <c r="A644" t="s">
        <v>3042</v>
      </c>
      <c r="B644" t="s">
        <v>3043</v>
      </c>
      <c r="C644" s="81" t="s">
        <v>1729</v>
      </c>
      <c r="D644" s="89">
        <v>522</v>
      </c>
      <c r="E644" s="6">
        <v>5</v>
      </c>
      <c r="F644" s="64" t="s">
        <v>1261</v>
      </c>
      <c r="G644" s="101">
        <v>262</v>
      </c>
      <c r="H644" s="67" t="s">
        <v>3045</v>
      </c>
      <c r="I644" s="67" t="s">
        <v>3045</v>
      </c>
      <c r="J644" s="102" t="s">
        <v>3045</v>
      </c>
      <c r="K644" s="67" t="s">
        <v>3055</v>
      </c>
      <c r="L644" s="13" t="s">
        <v>3047</v>
      </c>
    </row>
    <row r="645" spans="1:12" ht="18" customHeight="1" x14ac:dyDescent="0.2">
      <c r="A645" t="s">
        <v>3042</v>
      </c>
      <c r="B645" t="s">
        <v>3043</v>
      </c>
      <c r="C645" s="81" t="s">
        <v>1729</v>
      </c>
      <c r="D645" s="89">
        <v>523</v>
      </c>
      <c r="E645" s="6">
        <v>5</v>
      </c>
      <c r="F645" s="64" t="s">
        <v>2049</v>
      </c>
      <c r="G645" s="101">
        <v>761</v>
      </c>
      <c r="H645" s="67" t="s">
        <v>1734</v>
      </c>
      <c r="I645" s="67" t="s">
        <v>1735</v>
      </c>
      <c r="J645" s="102">
        <v>824000</v>
      </c>
      <c r="K645" s="67" t="s">
        <v>3360</v>
      </c>
      <c r="L645" s="13" t="s">
        <v>3049</v>
      </c>
    </row>
    <row r="646" spans="1:12" ht="18" customHeight="1" x14ac:dyDescent="0.2">
      <c r="A646" t="s">
        <v>3042</v>
      </c>
      <c r="B646" t="s">
        <v>3043</v>
      </c>
      <c r="C646" s="81" t="s">
        <v>1729</v>
      </c>
      <c r="D646" s="89" t="s">
        <v>4187</v>
      </c>
      <c r="E646" s="6">
        <v>5</v>
      </c>
      <c r="F646" s="64" t="s">
        <v>2050</v>
      </c>
      <c r="G646" s="101">
        <v>81</v>
      </c>
      <c r="H646" s="67" t="s">
        <v>1734</v>
      </c>
      <c r="I646" s="67" t="s">
        <v>1735</v>
      </c>
      <c r="J646" s="102">
        <v>824000</v>
      </c>
      <c r="K646" s="67" t="s">
        <v>2564</v>
      </c>
      <c r="L646" s="13" t="s">
        <v>3049</v>
      </c>
    </row>
    <row r="647" spans="1:12" ht="18" customHeight="1" x14ac:dyDescent="0.2">
      <c r="A647" t="s">
        <v>3042</v>
      </c>
      <c r="B647" t="s">
        <v>3043</v>
      </c>
      <c r="C647" s="81" t="s">
        <v>1729</v>
      </c>
      <c r="D647" s="89">
        <v>524</v>
      </c>
      <c r="E647" s="6">
        <v>5</v>
      </c>
      <c r="F647" s="64" t="s">
        <v>1807</v>
      </c>
      <c r="G647" s="101">
        <v>164</v>
      </c>
      <c r="H647" s="67" t="s">
        <v>3045</v>
      </c>
      <c r="I647" s="67" t="s">
        <v>3045</v>
      </c>
      <c r="J647" s="102" t="s">
        <v>3045</v>
      </c>
      <c r="K647" s="67" t="s">
        <v>3046</v>
      </c>
      <c r="L647" s="13" t="s">
        <v>3047</v>
      </c>
    </row>
    <row r="648" spans="1:12" ht="18" customHeight="1" x14ac:dyDescent="0.2">
      <c r="A648" t="s">
        <v>3042</v>
      </c>
      <c r="B648" t="s">
        <v>3043</v>
      </c>
      <c r="C648" s="81" t="s">
        <v>1729</v>
      </c>
      <c r="D648" s="89">
        <v>525</v>
      </c>
      <c r="E648" s="6">
        <v>5</v>
      </c>
      <c r="F648" s="64" t="s">
        <v>2051</v>
      </c>
      <c r="G648" s="101">
        <v>121</v>
      </c>
      <c r="H648" s="67" t="s">
        <v>1734</v>
      </c>
      <c r="I648" s="67" t="s">
        <v>1735</v>
      </c>
      <c r="J648" s="102">
        <v>824000</v>
      </c>
      <c r="K648" s="67" t="s">
        <v>3360</v>
      </c>
      <c r="L648" s="13" t="s">
        <v>3049</v>
      </c>
    </row>
    <row r="649" spans="1:12" ht="18" customHeight="1" x14ac:dyDescent="0.2">
      <c r="A649" t="s">
        <v>3042</v>
      </c>
      <c r="B649" t="s">
        <v>3043</v>
      </c>
      <c r="C649" s="81" t="s">
        <v>1729</v>
      </c>
      <c r="D649" s="89">
        <v>526</v>
      </c>
      <c r="E649" s="6">
        <v>5</v>
      </c>
      <c r="F649" s="64" t="s">
        <v>2051</v>
      </c>
      <c r="G649" s="101">
        <v>127</v>
      </c>
      <c r="H649" s="67" t="s">
        <v>1734</v>
      </c>
      <c r="I649" s="67" t="s">
        <v>1735</v>
      </c>
      <c r="J649" s="102">
        <v>824000</v>
      </c>
      <c r="K649" s="67" t="s">
        <v>3360</v>
      </c>
      <c r="L649" s="13" t="s">
        <v>3049</v>
      </c>
    </row>
    <row r="650" spans="1:12" ht="18" customHeight="1" x14ac:dyDescent="0.2">
      <c r="A650" t="s">
        <v>3042</v>
      </c>
      <c r="B650" t="s">
        <v>3043</v>
      </c>
      <c r="C650" s="81" t="s">
        <v>1729</v>
      </c>
      <c r="D650" s="89">
        <v>527</v>
      </c>
      <c r="E650" s="6">
        <v>5</v>
      </c>
      <c r="F650" s="64" t="s">
        <v>1257</v>
      </c>
      <c r="G650" s="101">
        <v>343</v>
      </c>
      <c r="H650" s="67" t="s">
        <v>1734</v>
      </c>
      <c r="I650" s="67" t="s">
        <v>1735</v>
      </c>
      <c r="J650" s="102">
        <v>811000</v>
      </c>
      <c r="K650" s="67" t="s">
        <v>3367</v>
      </c>
      <c r="L650" s="13" t="s">
        <v>3049</v>
      </c>
    </row>
    <row r="651" spans="1:12" ht="18" customHeight="1" x14ac:dyDescent="0.2">
      <c r="A651" t="s">
        <v>3042</v>
      </c>
      <c r="B651" t="s">
        <v>3043</v>
      </c>
      <c r="C651" s="81" t="s">
        <v>1729</v>
      </c>
      <c r="D651" s="89">
        <v>528</v>
      </c>
      <c r="E651" s="6">
        <v>5</v>
      </c>
      <c r="F651" s="64" t="s">
        <v>2052</v>
      </c>
      <c r="G651" s="101">
        <v>65</v>
      </c>
      <c r="H651" s="67" t="s">
        <v>1734</v>
      </c>
      <c r="I651" s="67" t="s">
        <v>1735</v>
      </c>
      <c r="J651" s="102">
        <v>811000</v>
      </c>
      <c r="K651" s="67" t="s">
        <v>3367</v>
      </c>
      <c r="L651" s="13" t="s">
        <v>3049</v>
      </c>
    </row>
    <row r="652" spans="1:12" ht="18" customHeight="1" x14ac:dyDescent="0.2">
      <c r="A652" t="s">
        <v>3042</v>
      </c>
      <c r="B652" t="s">
        <v>3043</v>
      </c>
      <c r="C652" s="81" t="s">
        <v>1729</v>
      </c>
      <c r="D652" s="89" t="s">
        <v>1246</v>
      </c>
      <c r="E652" s="6">
        <v>5</v>
      </c>
      <c r="F652" s="64" t="s">
        <v>2053</v>
      </c>
      <c r="G652" s="101">
        <v>92</v>
      </c>
      <c r="H652" s="67" t="s">
        <v>1734</v>
      </c>
      <c r="I652" s="67" t="s">
        <v>1735</v>
      </c>
      <c r="J652" s="102">
        <v>811000</v>
      </c>
      <c r="K652" s="67" t="s">
        <v>3367</v>
      </c>
      <c r="L652" s="13" t="s">
        <v>3049</v>
      </c>
    </row>
    <row r="653" spans="1:12" ht="18" customHeight="1" x14ac:dyDescent="0.2">
      <c r="A653" t="s">
        <v>3042</v>
      </c>
      <c r="B653" t="s">
        <v>3043</v>
      </c>
      <c r="C653" s="81" t="s">
        <v>1729</v>
      </c>
      <c r="D653" s="89" t="s">
        <v>1247</v>
      </c>
      <c r="E653" s="6">
        <v>5</v>
      </c>
      <c r="F653" s="64" t="s">
        <v>2054</v>
      </c>
      <c r="G653" s="101">
        <v>99</v>
      </c>
      <c r="H653" s="67" t="s">
        <v>1734</v>
      </c>
      <c r="I653" s="67" t="s">
        <v>1735</v>
      </c>
      <c r="J653" s="102">
        <v>811000</v>
      </c>
      <c r="K653" s="67" t="s">
        <v>3367</v>
      </c>
      <c r="L653" s="13" t="s">
        <v>3049</v>
      </c>
    </row>
    <row r="654" spans="1:12" ht="18" customHeight="1" x14ac:dyDescent="0.2">
      <c r="A654" t="s">
        <v>3042</v>
      </c>
      <c r="B654" t="s">
        <v>3043</v>
      </c>
      <c r="C654" s="81" t="s">
        <v>1729</v>
      </c>
      <c r="D654" s="89" t="s">
        <v>1248</v>
      </c>
      <c r="E654" s="6">
        <v>5</v>
      </c>
      <c r="F654" s="64" t="s">
        <v>1877</v>
      </c>
      <c r="G654" s="101">
        <v>278</v>
      </c>
      <c r="H654" s="67" t="s">
        <v>1734</v>
      </c>
      <c r="I654" s="67" t="s">
        <v>1735</v>
      </c>
      <c r="J654" s="102">
        <v>811000</v>
      </c>
      <c r="K654" s="67" t="s">
        <v>3360</v>
      </c>
      <c r="L654" s="13" t="s">
        <v>3049</v>
      </c>
    </row>
    <row r="655" spans="1:12" ht="18" customHeight="1" x14ac:dyDescent="0.2">
      <c r="A655" t="s">
        <v>3042</v>
      </c>
      <c r="B655" t="s">
        <v>3043</v>
      </c>
      <c r="C655" s="81" t="s">
        <v>1729</v>
      </c>
      <c r="D655" s="89" t="s">
        <v>1249</v>
      </c>
      <c r="E655" s="6">
        <v>5</v>
      </c>
      <c r="F655" s="64" t="s">
        <v>2054</v>
      </c>
      <c r="G655" s="101">
        <v>115</v>
      </c>
      <c r="H655" s="67" t="s">
        <v>1734</v>
      </c>
      <c r="I655" s="67" t="s">
        <v>1735</v>
      </c>
      <c r="J655" s="102">
        <v>811000</v>
      </c>
      <c r="K655" s="67" t="s">
        <v>3360</v>
      </c>
      <c r="L655" s="13" t="s">
        <v>3049</v>
      </c>
    </row>
    <row r="656" spans="1:12" ht="18" customHeight="1" x14ac:dyDescent="0.2">
      <c r="A656" t="s">
        <v>3042</v>
      </c>
      <c r="B656" t="s">
        <v>3043</v>
      </c>
      <c r="C656" s="81" t="s">
        <v>1729</v>
      </c>
      <c r="D656" s="89">
        <v>529</v>
      </c>
      <c r="E656" s="6">
        <v>5</v>
      </c>
      <c r="F656" s="64" t="s">
        <v>1818</v>
      </c>
      <c r="G656" s="101">
        <v>268</v>
      </c>
      <c r="H656" s="67" t="s">
        <v>1734</v>
      </c>
      <c r="I656" s="67" t="s">
        <v>1735</v>
      </c>
      <c r="J656" s="102">
        <v>824000</v>
      </c>
      <c r="K656" s="67" t="s">
        <v>2564</v>
      </c>
      <c r="L656" s="13" t="s">
        <v>3049</v>
      </c>
    </row>
    <row r="657" spans="1:12" ht="18" customHeight="1" x14ac:dyDescent="0.2">
      <c r="A657" t="s">
        <v>3042</v>
      </c>
      <c r="B657" t="s">
        <v>3043</v>
      </c>
      <c r="C657" s="81" t="s">
        <v>1729</v>
      </c>
      <c r="D657" s="89" t="s">
        <v>2055</v>
      </c>
      <c r="E657" s="6">
        <v>5</v>
      </c>
      <c r="F657" s="64" t="s">
        <v>2056</v>
      </c>
      <c r="G657" s="101">
        <v>107</v>
      </c>
      <c r="H657" s="67" t="s">
        <v>1734</v>
      </c>
      <c r="I657" s="67" t="s">
        <v>1735</v>
      </c>
      <c r="J657" s="102">
        <v>824000</v>
      </c>
      <c r="K657" s="67" t="s">
        <v>2564</v>
      </c>
      <c r="L657" s="13" t="s">
        <v>3049</v>
      </c>
    </row>
    <row r="658" spans="1:12" ht="18" customHeight="1" x14ac:dyDescent="0.2">
      <c r="A658" t="s">
        <v>3042</v>
      </c>
      <c r="B658" t="s">
        <v>3043</v>
      </c>
      <c r="C658" s="81" t="s">
        <v>1729</v>
      </c>
      <c r="D658" s="89" t="s">
        <v>1445</v>
      </c>
      <c r="E658" s="6">
        <v>5</v>
      </c>
      <c r="F658" s="64" t="s">
        <v>2037</v>
      </c>
      <c r="G658" s="101">
        <v>236</v>
      </c>
      <c r="H658" s="67" t="s">
        <v>1734</v>
      </c>
      <c r="I658" s="67" t="s">
        <v>1735</v>
      </c>
      <c r="J658" s="102">
        <v>824000</v>
      </c>
      <c r="K658" s="67" t="s">
        <v>2564</v>
      </c>
      <c r="L658" s="13" t="s">
        <v>3049</v>
      </c>
    </row>
    <row r="659" spans="1:12" ht="18" customHeight="1" x14ac:dyDescent="0.2">
      <c r="A659" t="s">
        <v>3042</v>
      </c>
      <c r="B659" t="s">
        <v>3043</v>
      </c>
      <c r="C659" s="81" t="s">
        <v>1729</v>
      </c>
      <c r="D659" s="89" t="s">
        <v>1469</v>
      </c>
      <c r="E659" s="6">
        <v>5</v>
      </c>
      <c r="F659" s="64" t="s">
        <v>1995</v>
      </c>
      <c r="G659" s="101">
        <v>225</v>
      </c>
      <c r="H659" s="67" t="s">
        <v>1734</v>
      </c>
      <c r="I659" s="67" t="s">
        <v>1735</v>
      </c>
      <c r="J659" s="102">
        <v>824000</v>
      </c>
      <c r="K659" s="67" t="s">
        <v>2911</v>
      </c>
      <c r="L659" s="13" t="s">
        <v>3049</v>
      </c>
    </row>
    <row r="660" spans="1:12" ht="18" customHeight="1" x14ac:dyDescent="0.2">
      <c r="A660" t="s">
        <v>3042</v>
      </c>
      <c r="B660" t="s">
        <v>3043</v>
      </c>
      <c r="C660" s="81" t="s">
        <v>1729</v>
      </c>
      <c r="D660" s="89">
        <v>530</v>
      </c>
      <c r="E660" s="6">
        <v>5</v>
      </c>
      <c r="F660" s="64" t="s">
        <v>1746</v>
      </c>
      <c r="G660" s="101">
        <v>965</v>
      </c>
      <c r="H660" s="67" t="s">
        <v>3050</v>
      </c>
      <c r="I660" s="67" t="s">
        <v>3045</v>
      </c>
      <c r="J660" s="102">
        <v>351100</v>
      </c>
      <c r="K660" s="67" t="s">
        <v>3048</v>
      </c>
      <c r="L660" s="13" t="s">
        <v>3047</v>
      </c>
    </row>
    <row r="661" spans="1:12" ht="18" customHeight="1" x14ac:dyDescent="0.2">
      <c r="A661" t="s">
        <v>3042</v>
      </c>
      <c r="B661" t="s">
        <v>3043</v>
      </c>
      <c r="C661" s="81" t="s">
        <v>1729</v>
      </c>
      <c r="D661" s="89">
        <v>531</v>
      </c>
      <c r="E661" s="6">
        <v>5</v>
      </c>
      <c r="F661" s="64" t="s">
        <v>1924</v>
      </c>
      <c r="G661" s="101">
        <v>100</v>
      </c>
      <c r="H661" s="67" t="s">
        <v>1734</v>
      </c>
      <c r="I661" s="67" t="s">
        <v>1735</v>
      </c>
      <c r="J661" s="102">
        <v>824000</v>
      </c>
      <c r="K661" s="67" t="s">
        <v>3367</v>
      </c>
      <c r="L661" s="13" t="s">
        <v>3049</v>
      </c>
    </row>
    <row r="662" spans="1:12" ht="18" customHeight="1" x14ac:dyDescent="0.2">
      <c r="A662" t="s">
        <v>3042</v>
      </c>
      <c r="B662" t="s">
        <v>3043</v>
      </c>
      <c r="C662" s="81" t="s">
        <v>1729</v>
      </c>
      <c r="D662" s="89">
        <v>532</v>
      </c>
      <c r="E662" s="6">
        <v>5</v>
      </c>
      <c r="F662" s="64" t="s">
        <v>1256</v>
      </c>
      <c r="G662" s="101">
        <v>42</v>
      </c>
      <c r="H662" s="67" t="s">
        <v>1734</v>
      </c>
      <c r="I662" s="67" t="s">
        <v>1735</v>
      </c>
      <c r="J662" s="102">
        <v>824000</v>
      </c>
      <c r="K662" s="67" t="s">
        <v>3367</v>
      </c>
      <c r="L662" s="13" t="s">
        <v>3049</v>
      </c>
    </row>
    <row r="663" spans="1:12" ht="18" customHeight="1" x14ac:dyDescent="0.2">
      <c r="A663" t="s">
        <v>3042</v>
      </c>
      <c r="B663" t="s">
        <v>3043</v>
      </c>
      <c r="C663" s="81" t="s">
        <v>1729</v>
      </c>
      <c r="D663" s="89">
        <v>533</v>
      </c>
      <c r="E663" s="6">
        <v>5</v>
      </c>
      <c r="F663" s="64" t="s">
        <v>1256</v>
      </c>
      <c r="G663" s="101">
        <v>93</v>
      </c>
      <c r="H663" s="67" t="s">
        <v>1734</v>
      </c>
      <c r="I663" s="67" t="s">
        <v>1735</v>
      </c>
      <c r="J663" s="102">
        <v>824000</v>
      </c>
      <c r="K663" s="67" t="s">
        <v>3367</v>
      </c>
      <c r="L663" s="13" t="s">
        <v>3049</v>
      </c>
    </row>
    <row r="664" spans="1:12" ht="18" customHeight="1" x14ac:dyDescent="0.2">
      <c r="A664" t="s">
        <v>3042</v>
      </c>
      <c r="B664" t="s">
        <v>3043</v>
      </c>
      <c r="C664" s="81" t="s">
        <v>1729</v>
      </c>
      <c r="D664" s="89">
        <v>549</v>
      </c>
      <c r="E664" s="6">
        <v>5</v>
      </c>
      <c r="F664" s="64" t="s">
        <v>1258</v>
      </c>
      <c r="G664" s="101">
        <v>649</v>
      </c>
      <c r="H664" s="67" t="s">
        <v>3045</v>
      </c>
      <c r="I664" s="67" t="s">
        <v>3045</v>
      </c>
      <c r="J664" s="102" t="s">
        <v>3045</v>
      </c>
      <c r="K664" s="67" t="s">
        <v>3046</v>
      </c>
      <c r="L664" s="13" t="s">
        <v>3047</v>
      </c>
    </row>
    <row r="665" spans="1:12" ht="18" customHeight="1" x14ac:dyDescent="0.2">
      <c r="A665" t="s">
        <v>3042</v>
      </c>
      <c r="B665" t="s">
        <v>3043</v>
      </c>
      <c r="C665" s="81" t="s">
        <v>1729</v>
      </c>
      <c r="D665" s="95">
        <v>550</v>
      </c>
      <c r="E665" s="6">
        <v>5</v>
      </c>
      <c r="F665" s="103" t="s">
        <v>1870</v>
      </c>
      <c r="G665" s="104">
        <v>1338</v>
      </c>
      <c r="H665" s="67" t="s">
        <v>1734</v>
      </c>
      <c r="I665" s="67" t="s">
        <v>3045</v>
      </c>
      <c r="J665" s="105">
        <v>701000</v>
      </c>
      <c r="K665" s="67" t="s">
        <v>2152</v>
      </c>
      <c r="L665" s="13" t="s">
        <v>3049</v>
      </c>
    </row>
    <row r="666" spans="1:12" ht="18" customHeight="1" x14ac:dyDescent="0.2">
      <c r="A666" t="s">
        <v>3042</v>
      </c>
      <c r="B666" t="s">
        <v>3043</v>
      </c>
      <c r="C666" s="81" t="s">
        <v>1729</v>
      </c>
      <c r="D666" s="89">
        <v>551</v>
      </c>
      <c r="E666" s="6">
        <v>5</v>
      </c>
      <c r="F666" s="64" t="s">
        <v>1818</v>
      </c>
      <c r="G666" s="101">
        <v>143</v>
      </c>
      <c r="H666" s="67" t="s">
        <v>1734</v>
      </c>
      <c r="I666" s="67" t="s">
        <v>1735</v>
      </c>
      <c r="J666" s="102">
        <v>823000</v>
      </c>
      <c r="K666" s="67" t="s">
        <v>2564</v>
      </c>
      <c r="L666" s="13" t="s">
        <v>3049</v>
      </c>
    </row>
    <row r="667" spans="1:12" ht="18" customHeight="1" x14ac:dyDescent="0.2">
      <c r="A667" t="s">
        <v>3042</v>
      </c>
      <c r="B667" t="s">
        <v>3043</v>
      </c>
      <c r="C667" s="81" t="s">
        <v>1729</v>
      </c>
      <c r="D667" s="89" t="s">
        <v>2057</v>
      </c>
      <c r="E667" s="6">
        <v>5</v>
      </c>
      <c r="F667" s="64" t="s">
        <v>2286</v>
      </c>
      <c r="G667" s="101">
        <v>97</v>
      </c>
      <c r="H667" s="67" t="s">
        <v>1734</v>
      </c>
      <c r="I667" s="67" t="s">
        <v>1735</v>
      </c>
      <c r="J667" s="102">
        <v>823000</v>
      </c>
      <c r="K667" s="67" t="s">
        <v>2564</v>
      </c>
      <c r="L667" s="13" t="s">
        <v>3049</v>
      </c>
    </row>
    <row r="668" spans="1:12" ht="18" customHeight="1" x14ac:dyDescent="0.2">
      <c r="A668" t="s">
        <v>3042</v>
      </c>
      <c r="B668" t="s">
        <v>3043</v>
      </c>
      <c r="C668" s="81" t="s">
        <v>1729</v>
      </c>
      <c r="D668" s="89" t="s">
        <v>2058</v>
      </c>
      <c r="E668" s="6">
        <v>5</v>
      </c>
      <c r="F668" s="64" t="s">
        <v>2287</v>
      </c>
      <c r="G668" s="101">
        <v>141</v>
      </c>
      <c r="H668" s="67" t="s">
        <v>1734</v>
      </c>
      <c r="I668" s="67" t="s">
        <v>1735</v>
      </c>
      <c r="J668" s="102">
        <v>823000</v>
      </c>
      <c r="K668" s="67" t="s">
        <v>2911</v>
      </c>
      <c r="L668" s="13" t="s">
        <v>3049</v>
      </c>
    </row>
    <row r="669" spans="1:12" ht="18" customHeight="1" x14ac:dyDescent="0.2">
      <c r="A669" t="s">
        <v>3042</v>
      </c>
      <c r="B669" t="s">
        <v>3043</v>
      </c>
      <c r="C669" s="81" t="s">
        <v>1729</v>
      </c>
      <c r="D669" s="98" t="s">
        <v>2288</v>
      </c>
      <c r="E669" s="6">
        <v>5</v>
      </c>
      <c r="F669" s="106" t="s">
        <v>1995</v>
      </c>
      <c r="G669" s="107">
        <v>227</v>
      </c>
      <c r="H669" s="67"/>
      <c r="I669" s="67"/>
      <c r="J669" s="108"/>
      <c r="K669" s="67"/>
      <c r="L669" s="13" t="s">
        <v>3049</v>
      </c>
    </row>
    <row r="670" spans="1:12" ht="18" customHeight="1" x14ac:dyDescent="0.2">
      <c r="A670" t="s">
        <v>3042</v>
      </c>
      <c r="B670" t="s">
        <v>3043</v>
      </c>
      <c r="C670" s="81" t="s">
        <v>1729</v>
      </c>
      <c r="D670" s="89" t="s">
        <v>2289</v>
      </c>
      <c r="E670" s="6">
        <v>5</v>
      </c>
      <c r="F670" s="64" t="s">
        <v>2290</v>
      </c>
      <c r="G670" s="101">
        <v>108</v>
      </c>
      <c r="H670" s="67" t="s">
        <v>1734</v>
      </c>
      <c r="I670" s="67" t="s">
        <v>1735</v>
      </c>
      <c r="J670" s="102">
        <v>823000</v>
      </c>
      <c r="K670" s="67" t="s">
        <v>2911</v>
      </c>
      <c r="L670" s="13" t="s">
        <v>3049</v>
      </c>
    </row>
    <row r="671" spans="1:12" ht="18" customHeight="1" x14ac:dyDescent="0.2">
      <c r="A671" t="s">
        <v>3042</v>
      </c>
      <c r="B671" t="s">
        <v>3043</v>
      </c>
      <c r="C671" s="81" t="s">
        <v>1729</v>
      </c>
      <c r="D671" s="89">
        <v>552</v>
      </c>
      <c r="E671" s="6">
        <v>5</v>
      </c>
      <c r="F671" s="64" t="s">
        <v>2059</v>
      </c>
      <c r="G671" s="101">
        <v>392</v>
      </c>
      <c r="H671" s="67" t="s">
        <v>1734</v>
      </c>
      <c r="I671" s="67" t="s">
        <v>1735</v>
      </c>
      <c r="J671" s="102">
        <v>823000</v>
      </c>
      <c r="K671" s="67" t="s">
        <v>3360</v>
      </c>
      <c r="L671" s="13" t="s">
        <v>3049</v>
      </c>
    </row>
    <row r="672" spans="1:12" ht="18" customHeight="1" x14ac:dyDescent="0.2">
      <c r="A672" t="s">
        <v>3042</v>
      </c>
      <c r="B672" t="s">
        <v>3043</v>
      </c>
      <c r="C672" s="81" t="s">
        <v>1729</v>
      </c>
      <c r="D672" s="89" t="s">
        <v>2060</v>
      </c>
      <c r="E672" s="6">
        <v>5</v>
      </c>
      <c r="F672" s="64" t="s">
        <v>2061</v>
      </c>
      <c r="G672" s="101">
        <v>174</v>
      </c>
      <c r="H672" s="67" t="s">
        <v>1734</v>
      </c>
      <c r="I672" s="67" t="s">
        <v>1735</v>
      </c>
      <c r="J672" s="102">
        <v>823000</v>
      </c>
      <c r="K672" s="67" t="s">
        <v>3360</v>
      </c>
      <c r="L672" s="13" t="s">
        <v>3049</v>
      </c>
    </row>
    <row r="673" spans="1:12" ht="18" customHeight="1" x14ac:dyDescent="0.2">
      <c r="A673" t="s">
        <v>3042</v>
      </c>
      <c r="B673" t="s">
        <v>3043</v>
      </c>
      <c r="C673" s="81" t="s">
        <v>1729</v>
      </c>
      <c r="D673" s="89">
        <v>553</v>
      </c>
      <c r="E673" s="6">
        <v>5</v>
      </c>
      <c r="F673" s="64" t="s">
        <v>2062</v>
      </c>
      <c r="G673" s="101">
        <v>155</v>
      </c>
      <c r="H673" s="67" t="s">
        <v>1734</v>
      </c>
      <c r="I673" s="67" t="s">
        <v>1735</v>
      </c>
      <c r="J673" s="102">
        <v>823000</v>
      </c>
      <c r="K673" s="67" t="s">
        <v>2564</v>
      </c>
      <c r="L673" s="13" t="s">
        <v>3049</v>
      </c>
    </row>
    <row r="674" spans="1:12" ht="18" customHeight="1" x14ac:dyDescent="0.2">
      <c r="A674" t="s">
        <v>3042</v>
      </c>
      <c r="B674" t="s">
        <v>3043</v>
      </c>
      <c r="C674" s="81" t="s">
        <v>1729</v>
      </c>
      <c r="D674" s="89">
        <v>554</v>
      </c>
      <c r="E674" s="6">
        <v>5</v>
      </c>
      <c r="F674" s="64" t="s">
        <v>1258</v>
      </c>
      <c r="G674" s="101">
        <v>461</v>
      </c>
      <c r="H674" s="67" t="s">
        <v>3045</v>
      </c>
      <c r="I674" s="67" t="s">
        <v>3045</v>
      </c>
      <c r="J674" s="102" t="s">
        <v>3045</v>
      </c>
      <c r="K674" s="67" t="s">
        <v>3046</v>
      </c>
      <c r="L674" s="13" t="s">
        <v>3047</v>
      </c>
    </row>
    <row r="675" spans="1:12" ht="18" customHeight="1" x14ac:dyDescent="0.2">
      <c r="A675" t="s">
        <v>3042</v>
      </c>
      <c r="B675" t="s">
        <v>3043</v>
      </c>
      <c r="C675" s="81" t="s">
        <v>1729</v>
      </c>
      <c r="D675" s="89">
        <v>555</v>
      </c>
      <c r="E675" s="6">
        <v>5</v>
      </c>
      <c r="F675" s="64" t="s">
        <v>2063</v>
      </c>
      <c r="G675" s="101">
        <v>490</v>
      </c>
      <c r="H675" s="67" t="s">
        <v>1734</v>
      </c>
      <c r="I675" s="67" t="s">
        <v>1735</v>
      </c>
      <c r="J675" s="102">
        <v>823000</v>
      </c>
      <c r="K675" s="67" t="s">
        <v>3360</v>
      </c>
      <c r="L675" s="13" t="s">
        <v>3049</v>
      </c>
    </row>
    <row r="676" spans="1:12" ht="18" customHeight="1" x14ac:dyDescent="0.2">
      <c r="A676" t="s">
        <v>3042</v>
      </c>
      <c r="B676" t="s">
        <v>3043</v>
      </c>
      <c r="C676" s="81" t="s">
        <v>1729</v>
      </c>
      <c r="D676" s="89">
        <v>556</v>
      </c>
      <c r="E676" s="6">
        <v>5</v>
      </c>
      <c r="F676" s="64" t="s">
        <v>2064</v>
      </c>
      <c r="G676" s="101">
        <v>442</v>
      </c>
      <c r="H676" s="67" t="s">
        <v>1734</v>
      </c>
      <c r="I676" s="67" t="s">
        <v>1735</v>
      </c>
      <c r="J676" s="102">
        <v>823000</v>
      </c>
      <c r="K676" s="67" t="s">
        <v>3360</v>
      </c>
      <c r="L676" s="13" t="s">
        <v>3049</v>
      </c>
    </row>
    <row r="677" spans="1:12" ht="18" customHeight="1" x14ac:dyDescent="0.2">
      <c r="A677" t="s">
        <v>3042</v>
      </c>
      <c r="B677" t="s">
        <v>3043</v>
      </c>
      <c r="C677" s="81" t="s">
        <v>1729</v>
      </c>
      <c r="D677" s="89" t="s">
        <v>4220</v>
      </c>
      <c r="E677" s="6">
        <v>5</v>
      </c>
      <c r="F677" s="64" t="s">
        <v>2065</v>
      </c>
      <c r="G677" s="101">
        <v>93</v>
      </c>
      <c r="H677" s="67" t="s">
        <v>1734</v>
      </c>
      <c r="I677" s="67" t="s">
        <v>1735</v>
      </c>
      <c r="J677" s="102">
        <v>823000</v>
      </c>
      <c r="K677" s="67" t="s">
        <v>2564</v>
      </c>
      <c r="L677" s="13" t="s">
        <v>3049</v>
      </c>
    </row>
    <row r="678" spans="1:12" ht="18" customHeight="1" x14ac:dyDescent="0.2">
      <c r="A678" t="s">
        <v>3042</v>
      </c>
      <c r="B678" t="s">
        <v>3043</v>
      </c>
      <c r="C678" s="81" t="s">
        <v>1729</v>
      </c>
      <c r="D678" s="89">
        <v>557</v>
      </c>
      <c r="E678" s="6">
        <v>5</v>
      </c>
      <c r="F678" s="64" t="s">
        <v>2066</v>
      </c>
      <c r="G678" s="101">
        <v>461</v>
      </c>
      <c r="H678" s="67" t="s">
        <v>1734</v>
      </c>
      <c r="I678" s="67" t="s">
        <v>1735</v>
      </c>
      <c r="J678" s="102">
        <v>823000</v>
      </c>
      <c r="K678" s="67" t="s">
        <v>3360</v>
      </c>
      <c r="L678" s="13" t="s">
        <v>3049</v>
      </c>
    </row>
    <row r="679" spans="1:12" ht="18" customHeight="1" x14ac:dyDescent="0.2">
      <c r="A679" t="s">
        <v>3042</v>
      </c>
      <c r="B679" t="s">
        <v>3043</v>
      </c>
      <c r="C679" s="81" t="s">
        <v>1729</v>
      </c>
      <c r="D679" s="89" t="s">
        <v>2067</v>
      </c>
      <c r="E679" s="6">
        <v>5</v>
      </c>
      <c r="F679" s="64" t="s">
        <v>2068</v>
      </c>
      <c r="G679" s="101">
        <v>93</v>
      </c>
      <c r="H679" s="67" t="s">
        <v>1734</v>
      </c>
      <c r="I679" s="67" t="s">
        <v>1735</v>
      </c>
      <c r="J679" s="102">
        <v>823000</v>
      </c>
      <c r="K679" s="67" t="s">
        <v>2564</v>
      </c>
      <c r="L679" s="13" t="s">
        <v>3049</v>
      </c>
    </row>
    <row r="680" spans="1:12" ht="18" customHeight="1" x14ac:dyDescent="0.2">
      <c r="A680" t="s">
        <v>3042</v>
      </c>
      <c r="B680" t="s">
        <v>3043</v>
      </c>
      <c r="C680" s="81" t="s">
        <v>1729</v>
      </c>
      <c r="D680" s="89">
        <v>558</v>
      </c>
      <c r="E680" s="6">
        <v>5</v>
      </c>
      <c r="F680" s="64" t="s">
        <v>1258</v>
      </c>
      <c r="G680" s="101">
        <v>382</v>
      </c>
      <c r="H680" s="67" t="s">
        <v>3045</v>
      </c>
      <c r="I680" s="67" t="s">
        <v>3045</v>
      </c>
      <c r="J680" s="102" t="s">
        <v>3045</v>
      </c>
      <c r="K680" s="67" t="s">
        <v>3046</v>
      </c>
      <c r="L680" s="13" t="s">
        <v>3047</v>
      </c>
    </row>
    <row r="681" spans="1:12" ht="18" customHeight="1" x14ac:dyDescent="0.2">
      <c r="A681" t="s">
        <v>3042</v>
      </c>
      <c r="B681" t="s">
        <v>3043</v>
      </c>
      <c r="C681" s="81" t="s">
        <v>1729</v>
      </c>
      <c r="D681" s="89">
        <v>559</v>
      </c>
      <c r="E681" s="6">
        <v>5</v>
      </c>
      <c r="F681" s="64" t="s">
        <v>1968</v>
      </c>
      <c r="G681" s="101">
        <v>565</v>
      </c>
      <c r="H681" s="67" t="s">
        <v>1734</v>
      </c>
      <c r="I681" s="67" t="s">
        <v>1735</v>
      </c>
      <c r="J681" s="102">
        <v>823000</v>
      </c>
      <c r="K681" s="67" t="s">
        <v>3367</v>
      </c>
      <c r="L681" s="13" t="s">
        <v>3049</v>
      </c>
    </row>
    <row r="682" spans="1:12" ht="18" customHeight="1" x14ac:dyDescent="0.2">
      <c r="A682" t="s">
        <v>3042</v>
      </c>
      <c r="B682" t="s">
        <v>3043</v>
      </c>
      <c r="C682" s="81" t="s">
        <v>1729</v>
      </c>
      <c r="D682" s="89" t="s">
        <v>2069</v>
      </c>
      <c r="E682" s="6">
        <v>5</v>
      </c>
      <c r="F682" s="64" t="s">
        <v>2070</v>
      </c>
      <c r="G682" s="101">
        <v>106</v>
      </c>
      <c r="H682" s="67" t="s">
        <v>1734</v>
      </c>
      <c r="I682" s="67" t="s">
        <v>1735</v>
      </c>
      <c r="J682" s="102">
        <v>823000</v>
      </c>
      <c r="K682" s="67" t="s">
        <v>3360</v>
      </c>
      <c r="L682" s="13" t="s">
        <v>3049</v>
      </c>
    </row>
    <row r="683" spans="1:12" ht="18" customHeight="1" x14ac:dyDescent="0.2">
      <c r="A683" t="s">
        <v>3042</v>
      </c>
      <c r="B683" t="s">
        <v>3043</v>
      </c>
      <c r="C683" s="81" t="s">
        <v>1729</v>
      </c>
      <c r="D683" s="89">
        <v>560</v>
      </c>
      <c r="E683" s="6">
        <v>5</v>
      </c>
      <c r="F683" s="64" t="s">
        <v>2066</v>
      </c>
      <c r="G683" s="101">
        <v>1664</v>
      </c>
      <c r="H683" s="67" t="s">
        <v>1734</v>
      </c>
      <c r="I683" s="67" t="s">
        <v>1735</v>
      </c>
      <c r="J683" s="102">
        <v>823000</v>
      </c>
      <c r="K683" s="67" t="s">
        <v>3360</v>
      </c>
      <c r="L683" s="13" t="s">
        <v>3049</v>
      </c>
    </row>
    <row r="684" spans="1:12" ht="18" customHeight="1" x14ac:dyDescent="0.2">
      <c r="A684" t="s">
        <v>3042</v>
      </c>
      <c r="B684" t="s">
        <v>3043</v>
      </c>
      <c r="C684" s="81" t="s">
        <v>1729</v>
      </c>
      <c r="D684" s="89">
        <v>561</v>
      </c>
      <c r="E684" s="6">
        <v>5</v>
      </c>
      <c r="F684" s="64" t="s">
        <v>2071</v>
      </c>
      <c r="G684" s="101">
        <v>838</v>
      </c>
      <c r="H684" s="67" t="s">
        <v>1734</v>
      </c>
      <c r="I684" s="67" t="s">
        <v>1735</v>
      </c>
      <c r="J684" s="102">
        <v>823000</v>
      </c>
      <c r="K684" s="67" t="s">
        <v>3360</v>
      </c>
      <c r="L684" s="13" t="s">
        <v>3049</v>
      </c>
    </row>
    <row r="685" spans="1:12" ht="18" customHeight="1" x14ac:dyDescent="0.2">
      <c r="A685" t="s">
        <v>3042</v>
      </c>
      <c r="B685" t="s">
        <v>3043</v>
      </c>
      <c r="C685" s="81" t="s">
        <v>1729</v>
      </c>
      <c r="D685" s="89">
        <v>562</v>
      </c>
      <c r="E685" s="6">
        <v>5</v>
      </c>
      <c r="F685" s="64" t="s">
        <v>2072</v>
      </c>
      <c r="G685" s="101">
        <v>220</v>
      </c>
      <c r="H685" s="67" t="s">
        <v>1734</v>
      </c>
      <c r="I685" s="67" t="s">
        <v>1735</v>
      </c>
      <c r="J685" s="102">
        <v>823000</v>
      </c>
      <c r="K685" s="67" t="s">
        <v>3360</v>
      </c>
      <c r="L685" s="13" t="s">
        <v>3049</v>
      </c>
    </row>
    <row r="686" spans="1:12" ht="18" customHeight="1" x14ac:dyDescent="0.2">
      <c r="A686" t="s">
        <v>3042</v>
      </c>
      <c r="B686" t="s">
        <v>3043</v>
      </c>
      <c r="C686" s="81" t="s">
        <v>1729</v>
      </c>
      <c r="D686" s="89" t="s">
        <v>4221</v>
      </c>
      <c r="E686" s="6">
        <v>5</v>
      </c>
      <c r="F686" s="64" t="s">
        <v>2072</v>
      </c>
      <c r="G686" s="101">
        <v>426</v>
      </c>
      <c r="H686" s="67" t="s">
        <v>1734</v>
      </c>
      <c r="I686" s="67" t="s">
        <v>1735</v>
      </c>
      <c r="J686" s="102">
        <v>823000</v>
      </c>
      <c r="K686" s="67" t="s">
        <v>3360</v>
      </c>
      <c r="L686" s="13" t="s">
        <v>3049</v>
      </c>
    </row>
    <row r="687" spans="1:12" ht="18" customHeight="1" x14ac:dyDescent="0.2">
      <c r="A687" t="s">
        <v>3042</v>
      </c>
      <c r="B687" t="s">
        <v>3043</v>
      </c>
      <c r="C687" s="81" t="s">
        <v>1729</v>
      </c>
      <c r="D687" s="89" t="s">
        <v>2073</v>
      </c>
      <c r="E687" s="6">
        <v>5</v>
      </c>
      <c r="F687" s="64" t="s">
        <v>2074</v>
      </c>
      <c r="G687" s="101">
        <v>173</v>
      </c>
      <c r="H687" s="67" t="s">
        <v>1734</v>
      </c>
      <c r="I687" s="67" t="s">
        <v>1735</v>
      </c>
      <c r="J687" s="102">
        <v>823000</v>
      </c>
      <c r="K687" s="67" t="s">
        <v>2564</v>
      </c>
      <c r="L687" s="13" t="s">
        <v>3049</v>
      </c>
    </row>
    <row r="688" spans="1:12" ht="18" customHeight="1" x14ac:dyDescent="0.2">
      <c r="A688" t="s">
        <v>3042</v>
      </c>
      <c r="B688" t="s">
        <v>3043</v>
      </c>
      <c r="C688" s="81" t="s">
        <v>1729</v>
      </c>
      <c r="D688" s="89">
        <v>563</v>
      </c>
      <c r="E688" s="6">
        <v>5</v>
      </c>
      <c r="F688" s="64" t="s">
        <v>2075</v>
      </c>
      <c r="G688" s="101">
        <v>571</v>
      </c>
      <c r="H688" s="67" t="s">
        <v>1734</v>
      </c>
      <c r="I688" s="67" t="s">
        <v>1735</v>
      </c>
      <c r="J688" s="102">
        <v>823000</v>
      </c>
      <c r="K688" s="67" t="s">
        <v>3360</v>
      </c>
      <c r="L688" s="13" t="s">
        <v>3049</v>
      </c>
    </row>
    <row r="689" spans="1:12" ht="18" customHeight="1" x14ac:dyDescent="0.2">
      <c r="A689" t="s">
        <v>3042</v>
      </c>
      <c r="B689" t="s">
        <v>3043</v>
      </c>
      <c r="C689" s="81" t="s">
        <v>1729</v>
      </c>
      <c r="D689" s="89">
        <v>564</v>
      </c>
      <c r="E689" s="6">
        <v>5</v>
      </c>
      <c r="F689" s="64" t="s">
        <v>1258</v>
      </c>
      <c r="G689" s="101">
        <v>1378</v>
      </c>
      <c r="H689" s="67" t="s">
        <v>3045</v>
      </c>
      <c r="I689" s="67" t="s">
        <v>3045</v>
      </c>
      <c r="J689" s="102" t="s">
        <v>3045</v>
      </c>
      <c r="K689" s="67" t="s">
        <v>3046</v>
      </c>
      <c r="L689" s="13" t="s">
        <v>3047</v>
      </c>
    </row>
    <row r="690" spans="1:12" ht="18" customHeight="1" x14ac:dyDescent="0.2">
      <c r="A690" t="s">
        <v>3042</v>
      </c>
      <c r="B690" t="s">
        <v>3043</v>
      </c>
      <c r="C690" s="81" t="s">
        <v>1729</v>
      </c>
      <c r="D690" s="89">
        <v>565</v>
      </c>
      <c r="E690" s="6">
        <v>5</v>
      </c>
      <c r="F690" s="64" t="s">
        <v>2076</v>
      </c>
      <c r="G690" s="101">
        <v>453</v>
      </c>
      <c r="H690" s="67" t="s">
        <v>1734</v>
      </c>
      <c r="I690" s="67" t="s">
        <v>1735</v>
      </c>
      <c r="J690" s="102">
        <v>823000</v>
      </c>
      <c r="K690" s="67" t="s">
        <v>3360</v>
      </c>
      <c r="L690" s="13" t="s">
        <v>3049</v>
      </c>
    </row>
    <row r="691" spans="1:12" ht="18" customHeight="1" x14ac:dyDescent="0.2">
      <c r="A691" t="s">
        <v>3042</v>
      </c>
      <c r="B691" t="s">
        <v>3043</v>
      </c>
      <c r="C691" s="81" t="s">
        <v>1729</v>
      </c>
      <c r="D691" s="89">
        <v>566</v>
      </c>
      <c r="E691" s="6">
        <v>5</v>
      </c>
      <c r="F691" s="64" t="s">
        <v>2077</v>
      </c>
      <c r="G691" s="101">
        <v>125</v>
      </c>
      <c r="H691" s="67" t="s">
        <v>1734</v>
      </c>
      <c r="I691" s="67" t="s">
        <v>1735</v>
      </c>
      <c r="J691" s="102">
        <v>823000</v>
      </c>
      <c r="K691" s="67" t="s">
        <v>2564</v>
      </c>
      <c r="L691" s="13" t="s">
        <v>3049</v>
      </c>
    </row>
    <row r="692" spans="1:12" ht="18" customHeight="1" x14ac:dyDescent="0.2">
      <c r="A692" t="s">
        <v>3042</v>
      </c>
      <c r="B692" t="s">
        <v>3043</v>
      </c>
      <c r="C692" s="81" t="s">
        <v>1729</v>
      </c>
      <c r="D692" s="89">
        <v>567</v>
      </c>
      <c r="E692" s="6">
        <v>5</v>
      </c>
      <c r="F692" s="64" t="s">
        <v>2078</v>
      </c>
      <c r="G692" s="101">
        <v>139</v>
      </c>
      <c r="H692" s="67" t="s">
        <v>1734</v>
      </c>
      <c r="I692" s="67" t="s">
        <v>1735</v>
      </c>
      <c r="J692" s="102">
        <v>823000</v>
      </c>
      <c r="K692" s="67" t="s">
        <v>2564</v>
      </c>
      <c r="L692" s="13" t="s">
        <v>3049</v>
      </c>
    </row>
    <row r="693" spans="1:12" ht="18" customHeight="1" x14ac:dyDescent="0.2">
      <c r="A693" t="s">
        <v>3042</v>
      </c>
      <c r="B693" t="s">
        <v>3043</v>
      </c>
      <c r="C693" s="81" t="s">
        <v>1729</v>
      </c>
      <c r="D693" s="89">
        <v>568</v>
      </c>
      <c r="E693" s="6">
        <v>5</v>
      </c>
      <c r="F693" s="64" t="s">
        <v>1256</v>
      </c>
      <c r="G693" s="101">
        <v>139</v>
      </c>
      <c r="H693" s="67" t="s">
        <v>1734</v>
      </c>
      <c r="I693" s="67" t="s">
        <v>1735</v>
      </c>
      <c r="J693" s="102">
        <v>823000</v>
      </c>
      <c r="K693" s="67"/>
      <c r="L693" s="13" t="s">
        <v>3049</v>
      </c>
    </row>
    <row r="694" spans="1:12" ht="18" customHeight="1" x14ac:dyDescent="0.2">
      <c r="A694" t="s">
        <v>3042</v>
      </c>
      <c r="B694" t="s">
        <v>3043</v>
      </c>
      <c r="C694" s="81" t="s">
        <v>1729</v>
      </c>
      <c r="D694" s="89">
        <v>569</v>
      </c>
      <c r="E694" s="6">
        <v>5</v>
      </c>
      <c r="F694" s="64" t="s">
        <v>1807</v>
      </c>
      <c r="G694" s="101">
        <v>85</v>
      </c>
      <c r="H694" s="67" t="s">
        <v>3045</v>
      </c>
      <c r="I694" s="67" t="s">
        <v>3045</v>
      </c>
      <c r="J694" s="102" t="s">
        <v>3045</v>
      </c>
      <c r="K694" s="67" t="s">
        <v>3046</v>
      </c>
      <c r="L694" s="13" t="s">
        <v>3047</v>
      </c>
    </row>
    <row r="695" spans="1:12" ht="18" customHeight="1" x14ac:dyDescent="0.2">
      <c r="A695" t="s">
        <v>3042</v>
      </c>
      <c r="B695" t="s">
        <v>3043</v>
      </c>
      <c r="C695" s="81" t="s">
        <v>1729</v>
      </c>
      <c r="D695" s="89">
        <v>570</v>
      </c>
      <c r="E695" s="6">
        <v>5</v>
      </c>
      <c r="F695" s="64" t="s">
        <v>2024</v>
      </c>
      <c r="G695" s="101">
        <v>52</v>
      </c>
      <c r="H695" s="67" t="s">
        <v>1743</v>
      </c>
      <c r="I695" s="67" t="s">
        <v>3045</v>
      </c>
      <c r="J695" s="102">
        <v>433000</v>
      </c>
      <c r="K695" s="67" t="s">
        <v>3052</v>
      </c>
      <c r="L695" s="13" t="s">
        <v>3047</v>
      </c>
    </row>
    <row r="696" spans="1:12" ht="18" customHeight="1" x14ac:dyDescent="0.2">
      <c r="A696" t="s">
        <v>3042</v>
      </c>
      <c r="B696" t="s">
        <v>3043</v>
      </c>
      <c r="C696" s="81" t="s">
        <v>1729</v>
      </c>
      <c r="D696" s="89">
        <v>571</v>
      </c>
      <c r="E696" s="6">
        <v>5</v>
      </c>
      <c r="F696" s="64" t="s">
        <v>1840</v>
      </c>
      <c r="G696" s="101">
        <v>65</v>
      </c>
      <c r="H696" s="67" t="s">
        <v>3050</v>
      </c>
      <c r="I696" s="67" t="s">
        <v>3045</v>
      </c>
      <c r="J696" s="102">
        <v>351100</v>
      </c>
      <c r="K696" s="67" t="s">
        <v>3048</v>
      </c>
      <c r="L696" s="13" t="s">
        <v>3047</v>
      </c>
    </row>
    <row r="697" spans="1:12" ht="18" customHeight="1" x14ac:dyDescent="0.2">
      <c r="A697" t="s">
        <v>3042</v>
      </c>
      <c r="B697" t="s">
        <v>3043</v>
      </c>
      <c r="C697" s="81" t="s">
        <v>1729</v>
      </c>
      <c r="D697" s="89">
        <v>572</v>
      </c>
      <c r="E697" s="6">
        <v>5</v>
      </c>
      <c r="F697" s="64" t="s">
        <v>1807</v>
      </c>
      <c r="G697" s="101">
        <v>49</v>
      </c>
      <c r="H697" s="67" t="s">
        <v>3045</v>
      </c>
      <c r="I697" s="67" t="s">
        <v>3045</v>
      </c>
      <c r="J697" s="102" t="s">
        <v>3045</v>
      </c>
      <c r="K697" s="67" t="s">
        <v>3046</v>
      </c>
      <c r="L697" s="13" t="s">
        <v>3047</v>
      </c>
    </row>
    <row r="698" spans="1:12" ht="18" customHeight="1" x14ac:dyDescent="0.2">
      <c r="A698" t="s">
        <v>3042</v>
      </c>
      <c r="B698" t="s">
        <v>3043</v>
      </c>
      <c r="C698" s="81" t="s">
        <v>1729</v>
      </c>
      <c r="D698" s="95">
        <v>573</v>
      </c>
      <c r="E698" s="6">
        <v>5</v>
      </c>
      <c r="F698" s="103" t="s">
        <v>1257</v>
      </c>
      <c r="G698" s="104">
        <v>116</v>
      </c>
      <c r="H698" s="67" t="s">
        <v>1734</v>
      </c>
      <c r="I698" s="67" t="s">
        <v>1735</v>
      </c>
      <c r="J698" s="105">
        <v>701000</v>
      </c>
      <c r="K698" s="67" t="s">
        <v>2564</v>
      </c>
      <c r="L698" s="13" t="s">
        <v>3049</v>
      </c>
    </row>
    <row r="699" spans="1:12" ht="18" customHeight="1" x14ac:dyDescent="0.2">
      <c r="A699" t="s">
        <v>3042</v>
      </c>
      <c r="B699" t="s">
        <v>3043</v>
      </c>
      <c r="C699" s="81" t="s">
        <v>1729</v>
      </c>
      <c r="D699" s="95" t="s">
        <v>2079</v>
      </c>
      <c r="E699" s="6">
        <v>5</v>
      </c>
      <c r="F699" s="103" t="s">
        <v>1257</v>
      </c>
      <c r="G699" s="104">
        <v>127</v>
      </c>
      <c r="H699" s="67" t="s">
        <v>1734</v>
      </c>
      <c r="I699" s="67" t="s">
        <v>1735</v>
      </c>
      <c r="J699" s="105">
        <v>701000</v>
      </c>
      <c r="K699" s="67" t="s">
        <v>2564</v>
      </c>
      <c r="L699" s="13" t="s">
        <v>3049</v>
      </c>
    </row>
    <row r="700" spans="1:12" ht="18" customHeight="1" x14ac:dyDescent="0.2">
      <c r="A700" t="s">
        <v>3042</v>
      </c>
      <c r="B700" t="s">
        <v>3043</v>
      </c>
      <c r="C700" s="81" t="s">
        <v>1729</v>
      </c>
      <c r="D700" s="89">
        <v>574</v>
      </c>
      <c r="E700" s="6">
        <v>5</v>
      </c>
      <c r="F700" s="64" t="s">
        <v>1818</v>
      </c>
      <c r="G700" s="101">
        <v>267</v>
      </c>
      <c r="H700" s="67" t="s">
        <v>1734</v>
      </c>
      <c r="I700" s="67" t="s">
        <v>1735</v>
      </c>
      <c r="J700" s="102">
        <v>811000</v>
      </c>
      <c r="K700" s="67" t="s">
        <v>2564</v>
      </c>
      <c r="L700" s="13" t="s">
        <v>3049</v>
      </c>
    </row>
    <row r="701" spans="1:12" ht="18" customHeight="1" x14ac:dyDescent="0.2">
      <c r="A701" t="s">
        <v>3042</v>
      </c>
      <c r="B701" t="s">
        <v>3043</v>
      </c>
      <c r="C701" s="81" t="s">
        <v>1729</v>
      </c>
      <c r="D701" s="89" t="s">
        <v>2080</v>
      </c>
      <c r="E701" s="6">
        <v>5</v>
      </c>
      <c r="F701" s="64" t="s">
        <v>1995</v>
      </c>
      <c r="G701" s="101">
        <v>166</v>
      </c>
      <c r="H701" s="67" t="s">
        <v>1734</v>
      </c>
      <c r="I701" s="67" t="s">
        <v>1735</v>
      </c>
      <c r="J701" s="102">
        <v>811000</v>
      </c>
      <c r="K701" s="67" t="s">
        <v>2911</v>
      </c>
      <c r="L701" s="13" t="s">
        <v>3049</v>
      </c>
    </row>
    <row r="702" spans="1:12" ht="18" customHeight="1" x14ac:dyDescent="0.2">
      <c r="A702" t="s">
        <v>3042</v>
      </c>
      <c r="B702" t="s">
        <v>3043</v>
      </c>
      <c r="C702" s="81" t="s">
        <v>1729</v>
      </c>
      <c r="D702" s="89" t="s">
        <v>2081</v>
      </c>
      <c r="E702" s="6">
        <v>5</v>
      </c>
      <c r="F702" s="64" t="s">
        <v>1257</v>
      </c>
      <c r="G702" s="101">
        <v>192</v>
      </c>
      <c r="H702" s="67" t="s">
        <v>1734</v>
      </c>
      <c r="I702" s="67" t="s">
        <v>1735</v>
      </c>
      <c r="J702" s="102">
        <v>811000</v>
      </c>
      <c r="K702" s="67" t="s">
        <v>2564</v>
      </c>
      <c r="L702" s="13" t="s">
        <v>3049</v>
      </c>
    </row>
    <row r="703" spans="1:12" ht="18" customHeight="1" x14ac:dyDescent="0.2">
      <c r="A703" t="s">
        <v>3042</v>
      </c>
      <c r="B703" t="s">
        <v>3043</v>
      </c>
      <c r="C703" s="81" t="s">
        <v>1729</v>
      </c>
      <c r="D703" s="89" t="s">
        <v>2082</v>
      </c>
      <c r="E703" s="6">
        <v>5</v>
      </c>
      <c r="F703" s="64" t="s">
        <v>1257</v>
      </c>
      <c r="G703" s="101">
        <v>143</v>
      </c>
      <c r="H703" s="67" t="s">
        <v>1734</v>
      </c>
      <c r="I703" s="67" t="s">
        <v>1735</v>
      </c>
      <c r="J703" s="102">
        <v>811000</v>
      </c>
      <c r="K703" s="67" t="s">
        <v>2564</v>
      </c>
      <c r="L703" s="13" t="s">
        <v>3049</v>
      </c>
    </row>
    <row r="704" spans="1:12" ht="18" customHeight="1" x14ac:dyDescent="0.2">
      <c r="A704" t="s">
        <v>3042</v>
      </c>
      <c r="B704" t="s">
        <v>3043</v>
      </c>
      <c r="C704" s="81" t="s">
        <v>1729</v>
      </c>
      <c r="D704" s="89" t="s">
        <v>2083</v>
      </c>
      <c r="E704" s="6">
        <v>5</v>
      </c>
      <c r="F704" s="64" t="s">
        <v>1257</v>
      </c>
      <c r="G704" s="101">
        <v>116</v>
      </c>
      <c r="H704" s="67" t="s">
        <v>1734</v>
      </c>
      <c r="I704" s="67" t="s">
        <v>1735</v>
      </c>
      <c r="J704" s="102">
        <v>811000</v>
      </c>
      <c r="K704" s="67" t="s">
        <v>2564</v>
      </c>
      <c r="L704" s="13" t="s">
        <v>3049</v>
      </c>
    </row>
    <row r="705" spans="1:12" ht="18" customHeight="1" x14ac:dyDescent="0.2">
      <c r="A705" t="s">
        <v>3042</v>
      </c>
      <c r="B705" t="s">
        <v>3043</v>
      </c>
      <c r="C705" s="81" t="s">
        <v>1729</v>
      </c>
      <c r="D705" s="89" t="s">
        <v>2084</v>
      </c>
      <c r="E705" s="6">
        <v>5</v>
      </c>
      <c r="F705" s="64" t="s">
        <v>1257</v>
      </c>
      <c r="G705" s="101">
        <v>115</v>
      </c>
      <c r="H705" s="67" t="s">
        <v>1734</v>
      </c>
      <c r="I705" s="67" t="s">
        <v>1735</v>
      </c>
      <c r="J705" s="102">
        <v>811000</v>
      </c>
      <c r="K705" s="67" t="s">
        <v>2564</v>
      </c>
      <c r="L705" s="13" t="s">
        <v>3049</v>
      </c>
    </row>
    <row r="706" spans="1:12" ht="18" customHeight="1" x14ac:dyDescent="0.2">
      <c r="A706" t="s">
        <v>3042</v>
      </c>
      <c r="B706" t="s">
        <v>3043</v>
      </c>
      <c r="C706" s="81" t="s">
        <v>1729</v>
      </c>
      <c r="D706" s="89" t="s">
        <v>2085</v>
      </c>
      <c r="E706" s="6">
        <v>5</v>
      </c>
      <c r="F706" s="64" t="s">
        <v>2086</v>
      </c>
      <c r="G706" s="101">
        <v>602</v>
      </c>
      <c r="H706" s="67" t="s">
        <v>1734</v>
      </c>
      <c r="I706" s="67" t="s">
        <v>1735</v>
      </c>
      <c r="J706" s="102">
        <v>811000</v>
      </c>
      <c r="K706" s="67" t="s">
        <v>2575</v>
      </c>
      <c r="L706" s="13" t="s">
        <v>3049</v>
      </c>
    </row>
    <row r="707" spans="1:12" ht="18" customHeight="1" x14ac:dyDescent="0.2">
      <c r="A707" t="s">
        <v>3042</v>
      </c>
      <c r="B707" t="s">
        <v>3043</v>
      </c>
      <c r="C707" s="81" t="s">
        <v>1729</v>
      </c>
      <c r="D707" s="89" t="s">
        <v>2087</v>
      </c>
      <c r="E707" s="6">
        <v>5</v>
      </c>
      <c r="F707" s="64" t="s">
        <v>1809</v>
      </c>
      <c r="G707" s="101">
        <v>98</v>
      </c>
      <c r="H707" s="67" t="s">
        <v>1734</v>
      </c>
      <c r="I707" s="67" t="s">
        <v>1735</v>
      </c>
      <c r="J707" s="102">
        <v>811000</v>
      </c>
      <c r="K707" s="67" t="s">
        <v>2575</v>
      </c>
      <c r="L707" s="13" t="s">
        <v>3049</v>
      </c>
    </row>
    <row r="708" spans="1:12" ht="18" customHeight="1" x14ac:dyDescent="0.2">
      <c r="A708" t="s">
        <v>3042</v>
      </c>
      <c r="B708" t="s">
        <v>3043</v>
      </c>
      <c r="C708" s="81" t="s">
        <v>1729</v>
      </c>
      <c r="D708" s="89">
        <v>575</v>
      </c>
      <c r="E708" s="6">
        <v>5</v>
      </c>
      <c r="F708" s="64" t="s">
        <v>2065</v>
      </c>
      <c r="G708" s="101">
        <v>159</v>
      </c>
      <c r="H708" s="67" t="s">
        <v>1734</v>
      </c>
      <c r="I708" s="67" t="s">
        <v>1735</v>
      </c>
      <c r="J708" s="102">
        <v>823000</v>
      </c>
      <c r="K708" s="67" t="s">
        <v>2564</v>
      </c>
      <c r="L708" s="13" t="s">
        <v>3049</v>
      </c>
    </row>
    <row r="709" spans="1:12" ht="18" customHeight="1" x14ac:dyDescent="0.2">
      <c r="A709" t="s">
        <v>3042</v>
      </c>
      <c r="B709" t="s">
        <v>3043</v>
      </c>
      <c r="C709" s="81" t="s">
        <v>1729</v>
      </c>
      <c r="D709" s="89">
        <v>584</v>
      </c>
      <c r="E709" s="6">
        <v>5</v>
      </c>
      <c r="F709" s="64" t="s">
        <v>1809</v>
      </c>
      <c r="G709" s="101">
        <v>245</v>
      </c>
      <c r="H709" s="67"/>
      <c r="I709" s="67"/>
      <c r="J709" s="102"/>
      <c r="K709" s="67"/>
    </row>
    <row r="710" spans="1:12" ht="18" customHeight="1" x14ac:dyDescent="0.2">
      <c r="A710" t="s">
        <v>3042</v>
      </c>
      <c r="B710" t="s">
        <v>3043</v>
      </c>
      <c r="C710" s="81" t="s">
        <v>1729</v>
      </c>
      <c r="D710" s="89">
        <v>584</v>
      </c>
      <c r="E710" s="6">
        <v>5</v>
      </c>
      <c r="F710" s="64" t="s">
        <v>1746</v>
      </c>
      <c r="G710" s="101">
        <v>1436</v>
      </c>
      <c r="H710" s="67" t="s">
        <v>3050</v>
      </c>
      <c r="I710" s="67" t="s">
        <v>3045</v>
      </c>
      <c r="J710" s="102">
        <v>351100</v>
      </c>
      <c r="K710" s="67" t="s">
        <v>3048</v>
      </c>
      <c r="L710" s="13" t="s">
        <v>3049</v>
      </c>
    </row>
    <row r="711" spans="1:12" ht="18" customHeight="1" x14ac:dyDescent="0.2">
      <c r="A711" t="s">
        <v>3042</v>
      </c>
      <c r="B711" t="s">
        <v>3043</v>
      </c>
      <c r="C711" s="81" t="s">
        <v>1729</v>
      </c>
      <c r="D711" s="89" t="s">
        <v>2088</v>
      </c>
      <c r="E711" s="6">
        <v>5</v>
      </c>
      <c r="F711" s="64" t="s">
        <v>1782</v>
      </c>
      <c r="G711" s="101">
        <v>28</v>
      </c>
      <c r="H711" s="67" t="s">
        <v>3050</v>
      </c>
      <c r="I711" s="67" t="s">
        <v>3045</v>
      </c>
      <c r="J711" s="102">
        <v>351000</v>
      </c>
      <c r="K711" s="67" t="s">
        <v>3048</v>
      </c>
      <c r="L711" s="13" t="s">
        <v>3049</v>
      </c>
    </row>
    <row r="712" spans="1:12" ht="18" customHeight="1" x14ac:dyDescent="0.2">
      <c r="A712" t="s">
        <v>3042</v>
      </c>
      <c r="B712" t="s">
        <v>3043</v>
      </c>
      <c r="C712" s="81" t="s">
        <v>1729</v>
      </c>
      <c r="D712" s="89">
        <v>585</v>
      </c>
      <c r="E712" s="6">
        <v>5</v>
      </c>
      <c r="F712" s="64" t="s">
        <v>1740</v>
      </c>
      <c r="G712" s="101">
        <v>78</v>
      </c>
      <c r="H712" s="67" t="s">
        <v>3050</v>
      </c>
      <c r="I712" s="67" t="s">
        <v>3045</v>
      </c>
      <c r="J712" s="102">
        <v>352000</v>
      </c>
      <c r="K712" s="67" t="s">
        <v>3054</v>
      </c>
      <c r="L712" s="13" t="s">
        <v>3047</v>
      </c>
    </row>
    <row r="713" spans="1:12" ht="18" customHeight="1" x14ac:dyDescent="0.2">
      <c r="A713" t="s">
        <v>3042</v>
      </c>
      <c r="B713" t="s">
        <v>3043</v>
      </c>
      <c r="C713" s="81" t="s">
        <v>1729</v>
      </c>
      <c r="D713" s="89">
        <v>586</v>
      </c>
      <c r="E713" s="6">
        <v>5</v>
      </c>
      <c r="F713" s="64" t="s">
        <v>1261</v>
      </c>
      <c r="G713" s="101">
        <v>141</v>
      </c>
      <c r="H713" s="67" t="s">
        <v>3045</v>
      </c>
      <c r="I713" s="67" t="s">
        <v>3045</v>
      </c>
      <c r="J713" s="102" t="s">
        <v>3045</v>
      </c>
      <c r="K713" s="67" t="s">
        <v>3055</v>
      </c>
      <c r="L713" s="13" t="s">
        <v>3047</v>
      </c>
    </row>
    <row r="714" spans="1:12" ht="18" customHeight="1" x14ac:dyDescent="0.2">
      <c r="A714" t="s">
        <v>3042</v>
      </c>
      <c r="B714" t="s">
        <v>3043</v>
      </c>
      <c r="C714" s="81" t="s">
        <v>1729</v>
      </c>
      <c r="D714" s="89">
        <v>587</v>
      </c>
      <c r="E714" s="6">
        <v>5</v>
      </c>
      <c r="F714" s="64" t="s">
        <v>1260</v>
      </c>
      <c r="G714" s="101">
        <v>198</v>
      </c>
      <c r="H714" s="67" t="s">
        <v>3045</v>
      </c>
      <c r="I714" s="67" t="s">
        <v>3045</v>
      </c>
      <c r="J714" s="102" t="s">
        <v>3045</v>
      </c>
      <c r="K714" s="67" t="s">
        <v>3055</v>
      </c>
      <c r="L714" s="13" t="s">
        <v>3047</v>
      </c>
    </row>
    <row r="715" spans="1:12" ht="18" customHeight="1" x14ac:dyDescent="0.2">
      <c r="A715" t="s">
        <v>3042</v>
      </c>
      <c r="B715" t="s">
        <v>3043</v>
      </c>
      <c r="C715" s="81" t="s">
        <v>1729</v>
      </c>
      <c r="D715" s="89" t="s">
        <v>2785</v>
      </c>
      <c r="E715" s="6">
        <v>5</v>
      </c>
      <c r="F715" s="64" t="s">
        <v>1860</v>
      </c>
      <c r="G715" s="101">
        <v>200</v>
      </c>
      <c r="H715" s="67" t="s">
        <v>3045</v>
      </c>
      <c r="I715" s="67" t="s">
        <v>3045</v>
      </c>
      <c r="J715" s="102" t="s">
        <v>3045</v>
      </c>
      <c r="K715" s="67" t="s">
        <v>3046</v>
      </c>
      <c r="L715" s="13" t="s">
        <v>3047</v>
      </c>
    </row>
    <row r="716" spans="1:12" ht="18" customHeight="1" x14ac:dyDescent="0.2">
      <c r="A716" t="s">
        <v>3042</v>
      </c>
      <c r="B716" t="s">
        <v>3043</v>
      </c>
      <c r="C716" s="81" t="s">
        <v>1729</v>
      </c>
      <c r="D716" s="89" t="s">
        <v>2786</v>
      </c>
      <c r="E716" s="6">
        <v>5</v>
      </c>
      <c r="F716" s="64" t="s">
        <v>1860</v>
      </c>
      <c r="G716" s="101">
        <v>218</v>
      </c>
      <c r="H716" s="67" t="s">
        <v>3045</v>
      </c>
      <c r="I716" s="67" t="s">
        <v>3045</v>
      </c>
      <c r="J716" s="102" t="s">
        <v>3045</v>
      </c>
      <c r="K716" s="67" t="s">
        <v>3046</v>
      </c>
      <c r="L716" s="13" t="s">
        <v>3047</v>
      </c>
    </row>
    <row r="717" spans="1:12" ht="18" customHeight="1" x14ac:dyDescent="0.2">
      <c r="A717" t="s">
        <v>3042</v>
      </c>
      <c r="B717" t="s">
        <v>3043</v>
      </c>
      <c r="C717" s="81" t="s">
        <v>1729</v>
      </c>
      <c r="D717" s="89" t="s">
        <v>2787</v>
      </c>
      <c r="E717" s="6">
        <v>5</v>
      </c>
      <c r="F717" s="64" t="s">
        <v>1860</v>
      </c>
      <c r="G717" s="101">
        <v>133</v>
      </c>
      <c r="H717" s="67" t="s">
        <v>3045</v>
      </c>
      <c r="I717" s="67" t="s">
        <v>3045</v>
      </c>
      <c r="J717" s="102" t="s">
        <v>3045</v>
      </c>
      <c r="K717" s="67" t="s">
        <v>3046</v>
      </c>
      <c r="L717" s="13" t="s">
        <v>3047</v>
      </c>
    </row>
    <row r="718" spans="1:12" ht="18" customHeight="1" x14ac:dyDescent="0.2">
      <c r="A718" t="s">
        <v>3042</v>
      </c>
      <c r="B718" t="s">
        <v>3043</v>
      </c>
      <c r="C718" s="81" t="s">
        <v>1729</v>
      </c>
      <c r="D718" s="89" t="s">
        <v>2788</v>
      </c>
      <c r="E718" s="6">
        <v>5</v>
      </c>
      <c r="F718" s="64" t="s">
        <v>1860</v>
      </c>
      <c r="G718" s="101">
        <v>221</v>
      </c>
      <c r="H718" s="67" t="s">
        <v>3045</v>
      </c>
      <c r="I718" s="67" t="s">
        <v>3045</v>
      </c>
      <c r="J718" s="102" t="s">
        <v>3045</v>
      </c>
      <c r="K718" s="67" t="s">
        <v>3046</v>
      </c>
      <c r="L718" s="13" t="s">
        <v>3047</v>
      </c>
    </row>
    <row r="719" spans="1:12" ht="18" customHeight="1" x14ac:dyDescent="0.2">
      <c r="A719" t="s">
        <v>3042</v>
      </c>
      <c r="B719" t="s">
        <v>3043</v>
      </c>
      <c r="C719" s="81" t="s">
        <v>1729</v>
      </c>
      <c r="D719" s="89" t="s">
        <v>2789</v>
      </c>
      <c r="E719" s="6">
        <v>5</v>
      </c>
      <c r="F719" s="91" t="s">
        <v>1860</v>
      </c>
      <c r="G719" s="101">
        <v>224</v>
      </c>
      <c r="H719" s="67" t="s">
        <v>3045</v>
      </c>
      <c r="I719" s="67" t="s">
        <v>3045</v>
      </c>
      <c r="J719" s="102" t="s">
        <v>3045</v>
      </c>
      <c r="K719" s="67" t="s">
        <v>3046</v>
      </c>
      <c r="L719" s="13" t="s">
        <v>3047</v>
      </c>
    </row>
    <row r="720" spans="1:12" ht="18" customHeight="1" x14ac:dyDescent="0.2">
      <c r="C720" s="81"/>
      <c r="D720" s="89"/>
      <c r="E720" s="6"/>
      <c r="F720" s="111" t="s">
        <v>2659</v>
      </c>
      <c r="G720" s="101">
        <f>SUM(G609:G719)</f>
        <v>31192</v>
      </c>
      <c r="H720" s="67"/>
      <c r="I720" s="67"/>
      <c r="J720" s="102"/>
      <c r="K720" s="67"/>
    </row>
    <row r="721" spans="1:12" ht="18" customHeight="1" x14ac:dyDescent="0.2">
      <c r="C721" s="81"/>
      <c r="D721" s="89"/>
      <c r="E721" s="6"/>
      <c r="F721" s="91"/>
      <c r="G721" s="101"/>
      <c r="H721" s="67"/>
      <c r="I721" s="67"/>
      <c r="J721" s="102"/>
      <c r="K721" s="67"/>
    </row>
    <row r="722" spans="1:12" ht="18" customHeight="1" x14ac:dyDescent="0.2">
      <c r="A722" t="s">
        <v>3042</v>
      </c>
      <c r="B722" t="s">
        <v>3043</v>
      </c>
      <c r="C722" s="81" t="s">
        <v>1729</v>
      </c>
      <c r="D722" s="89">
        <v>601</v>
      </c>
      <c r="E722" s="6">
        <v>6</v>
      </c>
      <c r="F722" s="91" t="s">
        <v>1258</v>
      </c>
      <c r="G722" s="101">
        <v>628</v>
      </c>
      <c r="H722" s="67" t="s">
        <v>1734</v>
      </c>
      <c r="I722" s="67" t="s">
        <v>1735</v>
      </c>
      <c r="J722" s="102">
        <v>821000</v>
      </c>
      <c r="K722" s="67" t="s">
        <v>3046</v>
      </c>
      <c r="L722" s="13" t="s">
        <v>3047</v>
      </c>
    </row>
    <row r="723" spans="1:12" ht="18" customHeight="1" x14ac:dyDescent="0.2">
      <c r="A723" t="s">
        <v>3042</v>
      </c>
      <c r="B723" t="s">
        <v>3043</v>
      </c>
      <c r="C723" s="81" t="s">
        <v>1729</v>
      </c>
      <c r="D723" s="89">
        <v>602</v>
      </c>
      <c r="E723" s="6">
        <v>6</v>
      </c>
      <c r="F723" s="91" t="s">
        <v>2089</v>
      </c>
      <c r="G723" s="101">
        <v>262</v>
      </c>
      <c r="H723" s="67" t="s">
        <v>1734</v>
      </c>
      <c r="I723" s="67" t="s">
        <v>1735</v>
      </c>
      <c r="J723" s="102">
        <v>821000</v>
      </c>
      <c r="K723" s="67">
        <v>570</v>
      </c>
      <c r="L723" s="13" t="s">
        <v>3049</v>
      </c>
    </row>
    <row r="724" spans="1:12" ht="18" customHeight="1" x14ac:dyDescent="0.2">
      <c r="A724" t="s">
        <v>3042</v>
      </c>
      <c r="B724" t="s">
        <v>3043</v>
      </c>
      <c r="C724" s="81" t="s">
        <v>1729</v>
      </c>
      <c r="D724" s="89">
        <v>603</v>
      </c>
      <c r="E724" s="6">
        <v>6</v>
      </c>
      <c r="F724" s="91" t="s">
        <v>2089</v>
      </c>
      <c r="G724" s="101">
        <v>268</v>
      </c>
      <c r="H724" s="67" t="s">
        <v>1734</v>
      </c>
      <c r="I724" s="67" t="s">
        <v>1735</v>
      </c>
      <c r="J724" s="102">
        <v>821000</v>
      </c>
      <c r="K724" s="67">
        <v>570</v>
      </c>
      <c r="L724" s="13" t="s">
        <v>3049</v>
      </c>
    </row>
    <row r="725" spans="1:12" ht="18" customHeight="1" x14ac:dyDescent="0.2">
      <c r="A725" t="s">
        <v>3042</v>
      </c>
      <c r="B725" t="s">
        <v>3043</v>
      </c>
      <c r="C725" s="81" t="s">
        <v>1729</v>
      </c>
      <c r="D725" s="89">
        <v>604</v>
      </c>
      <c r="E725" s="6">
        <v>6</v>
      </c>
      <c r="F725" s="91" t="s">
        <v>2089</v>
      </c>
      <c r="G725" s="101">
        <v>264</v>
      </c>
      <c r="H725" s="67" t="s">
        <v>1734</v>
      </c>
      <c r="I725" s="67" t="s">
        <v>1735</v>
      </c>
      <c r="J725" s="102">
        <v>821000</v>
      </c>
      <c r="K725" s="67">
        <v>570</v>
      </c>
      <c r="L725" s="13" t="s">
        <v>3049</v>
      </c>
    </row>
    <row r="726" spans="1:12" ht="18" customHeight="1" x14ac:dyDescent="0.2">
      <c r="A726" t="s">
        <v>3042</v>
      </c>
      <c r="B726" t="s">
        <v>3043</v>
      </c>
      <c r="C726" s="81" t="s">
        <v>1729</v>
      </c>
      <c r="D726" s="89">
        <v>605</v>
      </c>
      <c r="E726" s="6">
        <v>6</v>
      </c>
      <c r="F726" s="91" t="s">
        <v>2089</v>
      </c>
      <c r="G726" s="101">
        <v>534</v>
      </c>
      <c r="H726" s="67" t="s">
        <v>1734</v>
      </c>
      <c r="I726" s="67" t="s">
        <v>1735</v>
      </c>
      <c r="J726" s="102">
        <v>821000</v>
      </c>
      <c r="K726" s="67">
        <v>570</v>
      </c>
      <c r="L726" s="13" t="s">
        <v>3049</v>
      </c>
    </row>
    <row r="727" spans="1:12" ht="18" customHeight="1" x14ac:dyDescent="0.2">
      <c r="A727" t="s">
        <v>3042</v>
      </c>
      <c r="B727" t="s">
        <v>3043</v>
      </c>
      <c r="C727" s="81" t="s">
        <v>1729</v>
      </c>
      <c r="D727" s="89">
        <v>606</v>
      </c>
      <c r="E727" s="6">
        <v>6</v>
      </c>
      <c r="F727" s="91" t="s">
        <v>3182</v>
      </c>
      <c r="G727" s="197" t="s">
        <v>3183</v>
      </c>
      <c r="H727" s="67" t="s">
        <v>1734</v>
      </c>
      <c r="I727" s="67" t="s">
        <v>1735</v>
      </c>
      <c r="J727" s="102">
        <v>821000</v>
      </c>
      <c r="K727" s="67">
        <v>570</v>
      </c>
      <c r="L727" s="13" t="s">
        <v>3049</v>
      </c>
    </row>
    <row r="728" spans="1:12" ht="18" customHeight="1" x14ac:dyDescent="0.2">
      <c r="A728" t="s">
        <v>3042</v>
      </c>
      <c r="B728" t="s">
        <v>3043</v>
      </c>
      <c r="C728" s="81" t="s">
        <v>1729</v>
      </c>
      <c r="D728" s="89">
        <v>607</v>
      </c>
      <c r="E728" s="6">
        <v>6</v>
      </c>
      <c r="F728" s="91" t="s">
        <v>3179</v>
      </c>
      <c r="G728" s="101">
        <v>615</v>
      </c>
      <c r="H728" s="67" t="s">
        <v>1734</v>
      </c>
      <c r="I728" s="67" t="s">
        <v>1735</v>
      </c>
      <c r="J728" s="102">
        <v>821000</v>
      </c>
      <c r="K728" s="67">
        <v>570</v>
      </c>
      <c r="L728" s="13" t="s">
        <v>3049</v>
      </c>
    </row>
    <row r="729" spans="1:12" ht="18" customHeight="1" x14ac:dyDescent="0.2">
      <c r="A729" t="s">
        <v>3042</v>
      </c>
      <c r="B729" t="s">
        <v>3043</v>
      </c>
      <c r="C729" s="81" t="s">
        <v>1729</v>
      </c>
      <c r="D729" s="89">
        <v>608</v>
      </c>
      <c r="E729" s="6">
        <v>6</v>
      </c>
      <c r="F729" s="91" t="s">
        <v>3180</v>
      </c>
      <c r="G729" s="101">
        <v>833</v>
      </c>
      <c r="H729" s="67" t="s">
        <v>1734</v>
      </c>
      <c r="I729" s="67" t="s">
        <v>1735</v>
      </c>
      <c r="J729" s="102">
        <v>821000</v>
      </c>
      <c r="K729" s="67" t="s">
        <v>3181</v>
      </c>
      <c r="L729" s="13" t="s">
        <v>3049</v>
      </c>
    </row>
    <row r="730" spans="1:12" ht="18" customHeight="1" x14ac:dyDescent="0.2">
      <c r="A730" t="s">
        <v>3042</v>
      </c>
      <c r="B730" t="s">
        <v>3043</v>
      </c>
      <c r="C730" s="81" t="s">
        <v>1729</v>
      </c>
      <c r="D730" s="89" t="s">
        <v>3177</v>
      </c>
      <c r="E730" s="6">
        <v>6</v>
      </c>
      <c r="F730" s="91" t="s">
        <v>3178</v>
      </c>
      <c r="G730" s="101">
        <v>833</v>
      </c>
      <c r="H730" s="67" t="s">
        <v>1734</v>
      </c>
      <c r="I730" s="67" t="s">
        <v>1735</v>
      </c>
      <c r="J730" s="102" t="s">
        <v>3976</v>
      </c>
      <c r="K730" s="67" t="s">
        <v>3181</v>
      </c>
    </row>
    <row r="731" spans="1:12" ht="18" customHeight="1" x14ac:dyDescent="0.2">
      <c r="A731" t="s">
        <v>3042</v>
      </c>
      <c r="B731" t="s">
        <v>3043</v>
      </c>
      <c r="C731" s="81" t="s">
        <v>1729</v>
      </c>
      <c r="D731" s="89">
        <v>609</v>
      </c>
      <c r="E731" s="6">
        <v>6</v>
      </c>
      <c r="F731" s="91" t="s">
        <v>1746</v>
      </c>
      <c r="G731" s="101">
        <v>502</v>
      </c>
      <c r="H731" s="67" t="s">
        <v>3050</v>
      </c>
      <c r="I731" s="67" t="s">
        <v>3045</v>
      </c>
      <c r="J731" s="102">
        <v>351100</v>
      </c>
      <c r="K731" s="67" t="s">
        <v>3048</v>
      </c>
      <c r="L731" s="13" t="s">
        <v>3047</v>
      </c>
    </row>
    <row r="732" spans="1:12" ht="18" customHeight="1" x14ac:dyDescent="0.2">
      <c r="A732" t="s">
        <v>3042</v>
      </c>
      <c r="B732" t="s">
        <v>3043</v>
      </c>
      <c r="C732" s="81" t="s">
        <v>1729</v>
      </c>
      <c r="D732" s="89">
        <v>610</v>
      </c>
      <c r="E732" s="6">
        <v>6</v>
      </c>
      <c r="F732" s="91" t="s">
        <v>1805</v>
      </c>
      <c r="G732" s="101">
        <v>45</v>
      </c>
      <c r="H732" s="67" t="s">
        <v>1734</v>
      </c>
      <c r="I732" s="67" t="s">
        <v>1735</v>
      </c>
      <c r="J732" s="102">
        <v>821000</v>
      </c>
      <c r="K732" s="67" t="s">
        <v>3055</v>
      </c>
      <c r="L732" s="13" t="s">
        <v>3047</v>
      </c>
    </row>
    <row r="733" spans="1:12" ht="18" customHeight="1" x14ac:dyDescent="0.2">
      <c r="A733" t="s">
        <v>3042</v>
      </c>
      <c r="B733" t="s">
        <v>3043</v>
      </c>
      <c r="C733" s="81" t="s">
        <v>1729</v>
      </c>
      <c r="D733" s="89" t="s">
        <v>2091</v>
      </c>
      <c r="E733" s="6">
        <v>6</v>
      </c>
      <c r="F733" s="91" t="s">
        <v>1740</v>
      </c>
      <c r="G733" s="101">
        <v>21</v>
      </c>
      <c r="H733" s="67" t="s">
        <v>3050</v>
      </c>
      <c r="I733" s="67" t="s">
        <v>3045</v>
      </c>
      <c r="J733" s="102">
        <v>362000</v>
      </c>
      <c r="K733" s="67" t="s">
        <v>3054</v>
      </c>
      <c r="L733" s="13" t="s">
        <v>3047</v>
      </c>
    </row>
    <row r="734" spans="1:12" ht="18" customHeight="1" x14ac:dyDescent="0.2">
      <c r="A734" t="s">
        <v>3042</v>
      </c>
      <c r="B734" t="s">
        <v>3043</v>
      </c>
      <c r="C734" s="81" t="s">
        <v>1729</v>
      </c>
      <c r="D734" s="89">
        <v>611</v>
      </c>
      <c r="E734" s="6">
        <v>6</v>
      </c>
      <c r="F734" s="91" t="s">
        <v>2090</v>
      </c>
      <c r="G734" s="101">
        <v>72</v>
      </c>
      <c r="H734" s="67" t="s">
        <v>1734</v>
      </c>
      <c r="I734" s="67" t="s">
        <v>1735</v>
      </c>
      <c r="J734" s="102">
        <v>821000</v>
      </c>
      <c r="K734" s="67">
        <v>575</v>
      </c>
      <c r="L734" s="13" t="s">
        <v>3049</v>
      </c>
    </row>
    <row r="735" spans="1:12" ht="18" customHeight="1" x14ac:dyDescent="0.2">
      <c r="A735" t="s">
        <v>3042</v>
      </c>
      <c r="B735" t="s">
        <v>3043</v>
      </c>
      <c r="C735" s="81" t="s">
        <v>1729</v>
      </c>
      <c r="D735" s="89">
        <v>612</v>
      </c>
      <c r="E735" s="6">
        <v>6</v>
      </c>
      <c r="F735" s="91" t="s">
        <v>1256</v>
      </c>
      <c r="G735" s="101">
        <v>112</v>
      </c>
      <c r="H735" s="67" t="s">
        <v>1734</v>
      </c>
      <c r="I735" s="67" t="s">
        <v>1735</v>
      </c>
      <c r="J735" s="102">
        <v>821000</v>
      </c>
      <c r="K735" s="67">
        <v>575</v>
      </c>
      <c r="L735" s="13" t="s">
        <v>3049</v>
      </c>
    </row>
    <row r="736" spans="1:12" ht="18" customHeight="1" x14ac:dyDescent="0.2">
      <c r="A736" t="s">
        <v>3042</v>
      </c>
      <c r="B736" t="s">
        <v>3043</v>
      </c>
      <c r="C736" s="81" t="s">
        <v>1729</v>
      </c>
      <c r="D736" s="89">
        <v>613</v>
      </c>
      <c r="E736" s="6">
        <v>6</v>
      </c>
      <c r="F736" s="91" t="s">
        <v>1256</v>
      </c>
      <c r="G736" s="101">
        <v>84</v>
      </c>
      <c r="H736" s="67" t="s">
        <v>1734</v>
      </c>
      <c r="I736" s="67" t="s">
        <v>1735</v>
      </c>
      <c r="J736" s="102">
        <v>821000</v>
      </c>
      <c r="K736" s="67">
        <v>575</v>
      </c>
      <c r="L736" s="13" t="s">
        <v>3049</v>
      </c>
    </row>
    <row r="737" spans="1:12" ht="18" customHeight="1" x14ac:dyDescent="0.2">
      <c r="A737" t="s">
        <v>3042</v>
      </c>
      <c r="B737" t="s">
        <v>3043</v>
      </c>
      <c r="C737" s="81" t="s">
        <v>1729</v>
      </c>
      <c r="D737" s="89">
        <v>614</v>
      </c>
      <c r="E737" s="6">
        <v>6</v>
      </c>
      <c r="F737" s="91" t="s">
        <v>1256</v>
      </c>
      <c r="G737" s="101">
        <v>270</v>
      </c>
      <c r="H737" s="67" t="s">
        <v>1734</v>
      </c>
      <c r="I737" s="67" t="s">
        <v>1735</v>
      </c>
      <c r="J737" s="102">
        <v>821000</v>
      </c>
      <c r="K737" s="67">
        <v>575</v>
      </c>
      <c r="L737" s="13" t="s">
        <v>3049</v>
      </c>
    </row>
    <row r="738" spans="1:12" ht="18" customHeight="1" x14ac:dyDescent="0.2">
      <c r="A738" t="s">
        <v>3042</v>
      </c>
      <c r="B738" t="s">
        <v>3043</v>
      </c>
      <c r="C738" s="81" t="s">
        <v>1729</v>
      </c>
      <c r="D738" s="89">
        <v>650</v>
      </c>
      <c r="E738" s="6">
        <v>6</v>
      </c>
      <c r="F738" s="91" t="s">
        <v>1258</v>
      </c>
      <c r="G738" s="101">
        <v>898</v>
      </c>
      <c r="H738" s="67" t="s">
        <v>1734</v>
      </c>
      <c r="I738" s="67" t="s">
        <v>1735</v>
      </c>
      <c r="J738" s="102">
        <v>821000</v>
      </c>
      <c r="K738" s="67" t="s">
        <v>3046</v>
      </c>
      <c r="L738" s="13" t="s">
        <v>3047</v>
      </c>
    </row>
    <row r="739" spans="1:12" ht="18" customHeight="1" x14ac:dyDescent="0.2">
      <c r="A739" t="s">
        <v>3042</v>
      </c>
      <c r="B739" t="s">
        <v>3043</v>
      </c>
      <c r="C739" s="81" t="s">
        <v>1729</v>
      </c>
      <c r="D739" s="89">
        <v>651</v>
      </c>
      <c r="E739" s="6">
        <v>6</v>
      </c>
      <c r="F739" s="91" t="s">
        <v>2089</v>
      </c>
      <c r="G739" s="101">
        <v>165</v>
      </c>
      <c r="H739" s="67" t="s">
        <v>1734</v>
      </c>
      <c r="I739" s="67" t="s">
        <v>1735</v>
      </c>
      <c r="J739" s="102">
        <v>821000</v>
      </c>
      <c r="K739" s="67">
        <v>570</v>
      </c>
      <c r="L739" s="13" t="s">
        <v>3049</v>
      </c>
    </row>
    <row r="740" spans="1:12" ht="18" customHeight="1" x14ac:dyDescent="0.2">
      <c r="A740" t="s">
        <v>3042</v>
      </c>
      <c r="B740" t="s">
        <v>3043</v>
      </c>
      <c r="C740" s="81" t="s">
        <v>1729</v>
      </c>
      <c r="D740" s="89">
        <v>652</v>
      </c>
      <c r="E740" s="6">
        <v>6</v>
      </c>
      <c r="F740" s="91" t="s">
        <v>2089</v>
      </c>
      <c r="G740" s="101">
        <v>120</v>
      </c>
      <c r="H740" s="67" t="s">
        <v>1734</v>
      </c>
      <c r="I740" s="67" t="s">
        <v>1735</v>
      </c>
      <c r="J740" s="102">
        <v>821000</v>
      </c>
      <c r="K740" s="67">
        <v>570</v>
      </c>
      <c r="L740" s="13" t="s">
        <v>3049</v>
      </c>
    </row>
    <row r="741" spans="1:12" ht="18" customHeight="1" x14ac:dyDescent="0.2">
      <c r="A741" t="s">
        <v>3042</v>
      </c>
      <c r="B741" t="s">
        <v>3043</v>
      </c>
      <c r="C741" s="81" t="s">
        <v>1729</v>
      </c>
      <c r="D741" s="89">
        <v>653</v>
      </c>
      <c r="E741" s="6">
        <v>6</v>
      </c>
      <c r="F741" s="91" t="s">
        <v>2089</v>
      </c>
      <c r="G741" s="101">
        <v>64</v>
      </c>
      <c r="H741" s="67" t="s">
        <v>1734</v>
      </c>
      <c r="I741" s="67" t="s">
        <v>1735</v>
      </c>
      <c r="J741" s="102">
        <v>821000</v>
      </c>
      <c r="K741" s="67">
        <v>570</v>
      </c>
      <c r="L741" s="13" t="s">
        <v>3049</v>
      </c>
    </row>
    <row r="742" spans="1:12" ht="18" customHeight="1" x14ac:dyDescent="0.2">
      <c r="A742" t="s">
        <v>3042</v>
      </c>
      <c r="B742" t="s">
        <v>3043</v>
      </c>
      <c r="C742" s="81" t="s">
        <v>1729</v>
      </c>
      <c r="D742" s="89">
        <v>654</v>
      </c>
      <c r="E742" s="6">
        <v>6</v>
      </c>
      <c r="F742" s="91" t="s">
        <v>2092</v>
      </c>
      <c r="G742" s="101">
        <v>84</v>
      </c>
      <c r="H742" s="67" t="s">
        <v>1734</v>
      </c>
      <c r="I742" s="67" t="s">
        <v>1735</v>
      </c>
      <c r="J742" s="102">
        <v>821000</v>
      </c>
      <c r="K742" s="67">
        <v>575</v>
      </c>
      <c r="L742" s="13" t="s">
        <v>3049</v>
      </c>
    </row>
    <row r="743" spans="1:12" ht="18" customHeight="1" x14ac:dyDescent="0.2">
      <c r="A743" t="s">
        <v>3042</v>
      </c>
      <c r="B743" t="s">
        <v>3043</v>
      </c>
      <c r="C743" s="81" t="s">
        <v>1729</v>
      </c>
      <c r="D743" s="89">
        <v>655</v>
      </c>
      <c r="E743" s="6">
        <v>6</v>
      </c>
      <c r="F743" s="91" t="s">
        <v>1256</v>
      </c>
      <c r="G743" s="101">
        <v>232</v>
      </c>
      <c r="H743" s="67" t="s">
        <v>1734</v>
      </c>
      <c r="I743" s="67" t="s">
        <v>1735</v>
      </c>
      <c r="J743" s="102">
        <v>821000</v>
      </c>
      <c r="K743" s="67">
        <v>575</v>
      </c>
      <c r="L743" s="13" t="s">
        <v>3049</v>
      </c>
    </row>
    <row r="744" spans="1:12" ht="18" customHeight="1" x14ac:dyDescent="0.2">
      <c r="A744" t="s">
        <v>3042</v>
      </c>
      <c r="B744" t="s">
        <v>3043</v>
      </c>
      <c r="C744" s="81" t="s">
        <v>1729</v>
      </c>
      <c r="D744" s="89">
        <v>656</v>
      </c>
      <c r="E744" s="6">
        <v>6</v>
      </c>
      <c r="F744" s="91" t="s">
        <v>1256</v>
      </c>
      <c r="G744" s="101">
        <v>48</v>
      </c>
      <c r="H744" s="67" t="s">
        <v>1734</v>
      </c>
      <c r="I744" s="67" t="s">
        <v>1735</v>
      </c>
      <c r="J744" s="102">
        <v>821000</v>
      </c>
      <c r="K744" s="67">
        <v>575</v>
      </c>
      <c r="L744" s="13" t="s">
        <v>3049</v>
      </c>
    </row>
    <row r="745" spans="1:12" ht="18" customHeight="1" x14ac:dyDescent="0.2">
      <c r="A745" t="s">
        <v>3042</v>
      </c>
      <c r="B745" t="s">
        <v>3043</v>
      </c>
      <c r="C745" s="81" t="s">
        <v>1729</v>
      </c>
      <c r="D745" s="89">
        <v>657</v>
      </c>
      <c r="E745" s="6">
        <v>6</v>
      </c>
      <c r="F745" s="91" t="s">
        <v>1802</v>
      </c>
      <c r="G745" s="101">
        <v>89</v>
      </c>
      <c r="H745" s="67" t="s">
        <v>1734</v>
      </c>
      <c r="I745" s="67" t="s">
        <v>1735</v>
      </c>
      <c r="J745" s="102">
        <v>821000</v>
      </c>
      <c r="K745" s="67" t="s">
        <v>3046</v>
      </c>
      <c r="L745" s="13" t="s">
        <v>3047</v>
      </c>
    </row>
    <row r="746" spans="1:12" ht="18" customHeight="1" x14ac:dyDescent="0.2">
      <c r="A746" t="s">
        <v>3042</v>
      </c>
      <c r="B746" t="s">
        <v>3043</v>
      </c>
      <c r="C746" s="81" t="s">
        <v>1729</v>
      </c>
      <c r="D746" s="89">
        <v>658</v>
      </c>
      <c r="E746" s="6">
        <v>6</v>
      </c>
      <c r="F746" s="91" t="s">
        <v>2093</v>
      </c>
      <c r="G746" s="101">
        <v>517</v>
      </c>
      <c r="H746" s="67" t="s">
        <v>1734</v>
      </c>
      <c r="I746" s="67" t="s">
        <v>1735</v>
      </c>
      <c r="J746" s="102">
        <v>821000</v>
      </c>
      <c r="K746" s="67">
        <v>570</v>
      </c>
      <c r="L746" s="13" t="s">
        <v>3049</v>
      </c>
    </row>
    <row r="747" spans="1:12" s="82" customFormat="1" ht="18" customHeight="1" x14ac:dyDescent="0.2">
      <c r="A747" s="82" t="s">
        <v>3042</v>
      </c>
      <c r="B747" s="82" t="s">
        <v>3043</v>
      </c>
      <c r="C747" s="134" t="s">
        <v>1729</v>
      </c>
      <c r="D747" s="89" t="s">
        <v>4139</v>
      </c>
      <c r="E747" s="19">
        <v>6</v>
      </c>
      <c r="F747" s="91" t="s">
        <v>1860</v>
      </c>
      <c r="G747" s="101" t="s">
        <v>3184</v>
      </c>
      <c r="H747" s="92" t="s">
        <v>3045</v>
      </c>
      <c r="I747" s="92" t="s">
        <v>3045</v>
      </c>
      <c r="J747" s="135" t="s">
        <v>3045</v>
      </c>
      <c r="K747" s="92" t="s">
        <v>3046</v>
      </c>
      <c r="L747" s="83" t="s">
        <v>3047</v>
      </c>
    </row>
    <row r="748" spans="1:12" s="82" customFormat="1" ht="18" customHeight="1" x14ac:dyDescent="0.2">
      <c r="C748" s="134"/>
      <c r="D748" s="89"/>
      <c r="E748" s="19"/>
      <c r="F748" s="111" t="s">
        <v>2659</v>
      </c>
      <c r="G748" s="101">
        <f>SUM(G722:G747)</f>
        <v>7560</v>
      </c>
      <c r="H748" s="92"/>
      <c r="I748" s="92"/>
      <c r="J748" s="135"/>
      <c r="K748" s="92"/>
      <c r="L748" s="83"/>
    </row>
    <row r="749" spans="1:12" ht="18" customHeight="1" x14ac:dyDescent="0.2">
      <c r="A749" s="82"/>
      <c r="B749" s="82"/>
      <c r="C749" s="134"/>
      <c r="D749" s="89"/>
      <c r="E749" s="19"/>
      <c r="F749" s="91"/>
      <c r="G749" s="101"/>
      <c r="H749" s="92"/>
      <c r="I749" s="92"/>
      <c r="J749" s="135"/>
      <c r="K749" s="92"/>
      <c r="L749" s="83"/>
    </row>
    <row r="750" spans="1:12" s="136" customFormat="1" ht="18" customHeight="1" x14ac:dyDescent="0.2">
      <c r="D750" s="137"/>
      <c r="E750" s="137"/>
      <c r="F750" s="138" t="s">
        <v>4042</v>
      </c>
      <c r="G750" s="139">
        <f>G748+G720+G607+G486+G374+G249+G65</f>
        <v>197218</v>
      </c>
      <c r="H750" s="137"/>
      <c r="I750" s="137"/>
      <c r="J750" s="137"/>
      <c r="K750" s="137"/>
      <c r="L750" s="137"/>
    </row>
  </sheetData>
  <phoneticPr fontId="8" type="noConversion"/>
  <pageMargins left="0.75" right="0.75" top="1" bottom="1" header="0.5" footer="0.5"/>
  <pageSetup orientation="portrait" r:id="rId1"/>
  <headerFooter alignWithMargins="0">
    <oddHeader>&amp;LAttachment E&amp;CCREIGHTON UNIVERSITY 
&amp;A SQ. FT.</oddHeader>
    <oddFooter>Page &amp;P&amp;R&amp;A</oddFooter>
  </headerFooter>
  <ignoredErrors>
    <ignoredError sqref="H727" numberStoredAsText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92"/>
  <sheetViews>
    <sheetView workbookViewId="0">
      <pane ySplit="2" topLeftCell="A3" activePane="bottomLeft" state="frozen"/>
      <selection pane="bottomLeft" activeCell="I10" sqref="I10"/>
    </sheetView>
  </sheetViews>
  <sheetFormatPr defaultRowHeight="12.75" x14ac:dyDescent="0.2"/>
  <cols>
    <col min="1" max="1" width="0.28515625" customWidth="1"/>
    <col min="2" max="2" width="9.140625" hidden="1" customWidth="1"/>
    <col min="4" max="4" width="11.5703125" style="13" bestFit="1" customWidth="1"/>
    <col min="5" max="5" width="9.140625" style="13"/>
    <col min="6" max="6" width="21.7109375" customWidth="1"/>
    <col min="7" max="7" width="15.7109375" style="13" bestFit="1" customWidth="1"/>
    <col min="8" max="8" width="12" style="13" bestFit="1" customWidth="1"/>
    <col min="9" max="12" width="9.140625" style="13"/>
  </cols>
  <sheetData>
    <row r="1" spans="1:12" s="59" customFormat="1" ht="18" customHeight="1" x14ac:dyDescent="0.2">
      <c r="A1" s="77"/>
      <c r="B1" s="77"/>
      <c r="C1" s="12" t="s">
        <v>3025</v>
      </c>
      <c r="D1" s="78" t="s">
        <v>3028</v>
      </c>
      <c r="E1" s="78" t="s">
        <v>3029</v>
      </c>
      <c r="F1" s="10" t="s">
        <v>3030</v>
      </c>
      <c r="G1" s="11" t="s">
        <v>3031</v>
      </c>
      <c r="H1" s="68"/>
      <c r="I1" s="68"/>
      <c r="J1" s="68"/>
      <c r="K1" s="68"/>
      <c r="L1" s="68"/>
    </row>
    <row r="2" spans="1:12" ht="18" customHeight="1" x14ac:dyDescent="0.2">
      <c r="C2" s="4" t="s">
        <v>3025</v>
      </c>
      <c r="D2" s="2" t="s">
        <v>4520</v>
      </c>
      <c r="E2" s="2"/>
      <c r="F2" s="1" t="s">
        <v>4521</v>
      </c>
      <c r="G2" s="3" t="s">
        <v>2122</v>
      </c>
      <c r="H2" s="79"/>
      <c r="I2" s="79"/>
      <c r="J2" s="79"/>
      <c r="K2" s="79"/>
      <c r="L2" s="79"/>
    </row>
    <row r="3" spans="1:12" ht="12.75" customHeight="1" x14ac:dyDescent="0.2">
      <c r="C3" s="8" t="s">
        <v>4795</v>
      </c>
      <c r="D3" s="6" t="s">
        <v>3745</v>
      </c>
      <c r="E3" s="6" t="s">
        <v>3044</v>
      </c>
      <c r="F3" s="5" t="s">
        <v>2311</v>
      </c>
      <c r="G3" s="7">
        <v>142</v>
      </c>
      <c r="H3" s="67"/>
      <c r="I3" s="67"/>
      <c r="J3" s="67"/>
      <c r="K3" s="67"/>
      <c r="L3" s="67"/>
    </row>
    <row r="4" spans="1:12" x14ac:dyDescent="0.2">
      <c r="C4" s="8" t="s">
        <v>4795</v>
      </c>
      <c r="D4" s="13" t="s">
        <v>3766</v>
      </c>
      <c r="E4" s="13" t="s">
        <v>3044</v>
      </c>
      <c r="F4" t="s">
        <v>2311</v>
      </c>
      <c r="G4" s="13">
        <v>309</v>
      </c>
      <c r="H4" s="67"/>
      <c r="I4" s="67"/>
      <c r="J4" s="67"/>
      <c r="L4" s="67"/>
    </row>
    <row r="5" spans="1:12" x14ac:dyDescent="0.2">
      <c r="C5" s="8" t="s">
        <v>4795</v>
      </c>
      <c r="D5" s="13" t="s">
        <v>4796</v>
      </c>
      <c r="E5" s="13" t="s">
        <v>3044</v>
      </c>
      <c r="F5" t="s">
        <v>4797</v>
      </c>
      <c r="G5" s="13">
        <v>331</v>
      </c>
    </row>
    <row r="6" spans="1:12" x14ac:dyDescent="0.2">
      <c r="C6" s="8" t="s">
        <v>4795</v>
      </c>
      <c r="D6" s="13" t="s">
        <v>3768</v>
      </c>
      <c r="E6" s="13" t="s">
        <v>3044</v>
      </c>
      <c r="F6" t="s">
        <v>4798</v>
      </c>
      <c r="G6" s="13">
        <v>100</v>
      </c>
      <c r="H6" s="67"/>
      <c r="I6" s="67"/>
    </row>
    <row r="7" spans="1:12" x14ac:dyDescent="0.2">
      <c r="C7" s="8" t="s">
        <v>4795</v>
      </c>
      <c r="D7" s="13" t="s">
        <v>3769</v>
      </c>
      <c r="E7" s="13" t="s">
        <v>3044</v>
      </c>
      <c r="F7" t="s">
        <v>2275</v>
      </c>
      <c r="G7" s="13">
        <v>241</v>
      </c>
      <c r="H7" s="67"/>
      <c r="I7" s="67"/>
      <c r="J7" s="67"/>
    </row>
    <row r="8" spans="1:12" x14ac:dyDescent="0.2">
      <c r="C8" s="8" t="s">
        <v>4795</v>
      </c>
      <c r="D8" s="13" t="s">
        <v>3770</v>
      </c>
      <c r="E8" s="13" t="s">
        <v>3044</v>
      </c>
      <c r="F8" t="s">
        <v>4799</v>
      </c>
      <c r="G8" s="13">
        <v>1480</v>
      </c>
      <c r="H8" s="67"/>
      <c r="I8" s="67"/>
      <c r="J8" s="67"/>
    </row>
    <row r="9" spans="1:12" x14ac:dyDescent="0.2">
      <c r="C9" s="8" t="s">
        <v>4795</v>
      </c>
      <c r="D9" s="13" t="s">
        <v>4800</v>
      </c>
      <c r="E9" s="13" t="s">
        <v>3044</v>
      </c>
      <c r="F9" t="s">
        <v>2160</v>
      </c>
      <c r="G9" s="13">
        <v>162</v>
      </c>
      <c r="H9" s="67"/>
      <c r="I9" s="67"/>
      <c r="J9" s="67"/>
    </row>
    <row r="10" spans="1:12" x14ac:dyDescent="0.2">
      <c r="C10" s="8" t="s">
        <v>4795</v>
      </c>
      <c r="D10" s="13" t="s">
        <v>4801</v>
      </c>
      <c r="E10" s="13" t="s">
        <v>3044</v>
      </c>
      <c r="F10" t="s">
        <v>2393</v>
      </c>
      <c r="G10" s="13">
        <v>119</v>
      </c>
      <c r="H10" s="67"/>
      <c r="I10" s="67"/>
      <c r="J10" s="67"/>
    </row>
    <row r="11" spans="1:12" x14ac:dyDescent="0.2">
      <c r="C11" s="8" t="s">
        <v>4795</v>
      </c>
      <c r="D11" s="110">
        <v>100</v>
      </c>
      <c r="E11" s="6">
        <v>1</v>
      </c>
      <c r="F11" s="5" t="s">
        <v>2311</v>
      </c>
      <c r="G11" s="13">
        <v>277</v>
      </c>
      <c r="H11" s="67"/>
      <c r="I11" s="67"/>
      <c r="J11" s="67"/>
    </row>
    <row r="12" spans="1:12" x14ac:dyDescent="0.2">
      <c r="C12" s="8" t="s">
        <v>4795</v>
      </c>
      <c r="D12" s="13">
        <v>101</v>
      </c>
      <c r="E12" s="13">
        <v>1</v>
      </c>
      <c r="F12" t="s">
        <v>2843</v>
      </c>
      <c r="G12" s="13">
        <v>170</v>
      </c>
      <c r="H12" s="67"/>
      <c r="I12" s="67"/>
      <c r="J12" s="67"/>
    </row>
    <row r="13" spans="1:12" x14ac:dyDescent="0.2">
      <c r="C13" s="8" t="s">
        <v>4795</v>
      </c>
      <c r="D13" s="13">
        <v>102</v>
      </c>
      <c r="E13" s="13">
        <v>1</v>
      </c>
      <c r="F13" t="s">
        <v>2136</v>
      </c>
      <c r="G13" s="13">
        <v>118</v>
      </c>
      <c r="H13" s="67"/>
      <c r="I13" s="67"/>
      <c r="J13" s="67"/>
    </row>
    <row r="14" spans="1:12" x14ac:dyDescent="0.2">
      <c r="C14" s="8" t="s">
        <v>4795</v>
      </c>
      <c r="D14" s="13">
        <v>103</v>
      </c>
      <c r="E14" s="13">
        <v>1</v>
      </c>
      <c r="F14" t="s">
        <v>2136</v>
      </c>
      <c r="G14" s="13">
        <v>128</v>
      </c>
      <c r="H14" s="67"/>
      <c r="I14" s="67"/>
      <c r="J14" s="67"/>
    </row>
    <row r="15" spans="1:12" x14ac:dyDescent="0.2">
      <c r="C15" s="8" t="s">
        <v>4795</v>
      </c>
      <c r="D15" s="13">
        <v>104</v>
      </c>
      <c r="E15" s="13">
        <v>1</v>
      </c>
      <c r="F15" t="s">
        <v>2311</v>
      </c>
      <c r="G15" s="13">
        <v>57</v>
      </c>
      <c r="H15" s="67"/>
      <c r="I15" s="67"/>
      <c r="J15" s="67"/>
    </row>
    <row r="16" spans="1:12" x14ac:dyDescent="0.2">
      <c r="C16" s="8" t="s">
        <v>4795</v>
      </c>
      <c r="D16" s="13">
        <v>105</v>
      </c>
      <c r="E16" s="13">
        <v>1</v>
      </c>
      <c r="F16" t="s">
        <v>4802</v>
      </c>
      <c r="G16" s="13">
        <v>105</v>
      </c>
      <c r="H16" s="67"/>
      <c r="I16" s="67"/>
      <c r="J16" s="67"/>
    </row>
    <row r="17" spans="3:10" x14ac:dyDescent="0.2">
      <c r="C17" s="8" t="s">
        <v>4795</v>
      </c>
      <c r="D17" s="13" t="s">
        <v>2144</v>
      </c>
      <c r="E17" s="13">
        <v>1</v>
      </c>
      <c r="F17" t="s">
        <v>2934</v>
      </c>
      <c r="G17" s="13">
        <v>12</v>
      </c>
      <c r="H17" s="67"/>
      <c r="I17" s="67"/>
      <c r="J17" s="67"/>
    </row>
    <row r="18" spans="3:10" x14ac:dyDescent="0.2">
      <c r="C18" s="8" t="s">
        <v>4795</v>
      </c>
      <c r="D18" s="13">
        <v>106</v>
      </c>
      <c r="E18" s="13">
        <v>1</v>
      </c>
      <c r="F18" t="s">
        <v>2311</v>
      </c>
      <c r="G18" s="13">
        <v>181</v>
      </c>
      <c r="H18" s="67"/>
      <c r="I18" s="67"/>
      <c r="J18" s="67"/>
    </row>
    <row r="19" spans="3:10" x14ac:dyDescent="0.2">
      <c r="C19" s="8" t="s">
        <v>4795</v>
      </c>
      <c r="D19" s="13">
        <v>107</v>
      </c>
      <c r="E19" s="13">
        <v>1</v>
      </c>
      <c r="F19" t="s">
        <v>4728</v>
      </c>
      <c r="G19" s="13">
        <v>120</v>
      </c>
      <c r="H19" s="67"/>
      <c r="I19" s="67"/>
      <c r="J19" s="67"/>
    </row>
    <row r="20" spans="3:10" x14ac:dyDescent="0.2">
      <c r="C20" s="8" t="s">
        <v>4795</v>
      </c>
      <c r="D20" s="13">
        <v>108</v>
      </c>
      <c r="E20" s="13">
        <v>1</v>
      </c>
      <c r="F20" t="s">
        <v>3869</v>
      </c>
      <c r="G20" s="13">
        <v>182</v>
      </c>
    </row>
    <row r="21" spans="3:10" x14ac:dyDescent="0.2">
      <c r="C21" s="8" t="s">
        <v>4795</v>
      </c>
      <c r="D21" s="13">
        <v>109</v>
      </c>
      <c r="E21" s="13">
        <v>1</v>
      </c>
      <c r="F21" t="s">
        <v>3051</v>
      </c>
      <c r="G21" s="13">
        <v>193</v>
      </c>
    </row>
    <row r="22" spans="3:10" x14ac:dyDescent="0.2">
      <c r="C22" s="8" t="s">
        <v>4795</v>
      </c>
      <c r="D22" s="13">
        <v>110</v>
      </c>
      <c r="E22" s="13">
        <v>1</v>
      </c>
      <c r="F22" t="s">
        <v>2934</v>
      </c>
      <c r="G22" s="13">
        <v>80</v>
      </c>
    </row>
    <row r="23" spans="3:10" x14ac:dyDescent="0.2">
      <c r="C23" s="8" t="s">
        <v>4795</v>
      </c>
      <c r="D23" s="13">
        <v>111</v>
      </c>
      <c r="E23" s="13">
        <v>1</v>
      </c>
      <c r="F23" t="s">
        <v>4803</v>
      </c>
      <c r="G23" s="13">
        <v>1193</v>
      </c>
      <c r="H23" s="67"/>
      <c r="I23" s="67"/>
      <c r="J23" s="67"/>
    </row>
    <row r="24" spans="3:10" x14ac:dyDescent="0.2">
      <c r="C24" s="8" t="s">
        <v>4795</v>
      </c>
      <c r="D24" s="13" t="s">
        <v>3416</v>
      </c>
      <c r="E24" s="13">
        <v>1</v>
      </c>
      <c r="F24" t="s">
        <v>4804</v>
      </c>
      <c r="G24" s="13">
        <v>73</v>
      </c>
      <c r="H24" s="67"/>
      <c r="I24" s="67"/>
      <c r="J24" s="67"/>
    </row>
    <row r="25" spans="3:10" x14ac:dyDescent="0.2">
      <c r="C25" s="8" t="s">
        <v>4795</v>
      </c>
      <c r="D25" s="13" t="s">
        <v>3417</v>
      </c>
      <c r="E25" s="13">
        <v>1</v>
      </c>
      <c r="F25" t="s">
        <v>2294</v>
      </c>
      <c r="G25" s="13">
        <v>395</v>
      </c>
      <c r="H25" s="67"/>
      <c r="I25" s="67"/>
      <c r="J25" s="67"/>
    </row>
    <row r="26" spans="3:10" x14ac:dyDescent="0.2">
      <c r="C26" s="8" t="s">
        <v>4795</v>
      </c>
      <c r="D26" s="13" t="s">
        <v>3898</v>
      </c>
      <c r="E26" s="13">
        <v>1</v>
      </c>
      <c r="F26" t="s">
        <v>2136</v>
      </c>
      <c r="G26" s="13">
        <v>39</v>
      </c>
      <c r="H26" s="67"/>
      <c r="I26" s="67"/>
      <c r="J26" s="67"/>
    </row>
    <row r="27" spans="3:10" x14ac:dyDescent="0.2">
      <c r="C27" s="8" t="s">
        <v>4795</v>
      </c>
      <c r="D27" s="13" t="s">
        <v>3899</v>
      </c>
      <c r="E27" s="13">
        <v>1</v>
      </c>
      <c r="F27" t="s">
        <v>3053</v>
      </c>
      <c r="G27" s="13">
        <v>52</v>
      </c>
    </row>
    <row r="28" spans="3:10" x14ac:dyDescent="0.2">
      <c r="C28" s="8" t="s">
        <v>4795</v>
      </c>
      <c r="D28" s="13">
        <v>112</v>
      </c>
      <c r="E28" s="13">
        <v>1</v>
      </c>
      <c r="F28" t="s">
        <v>4804</v>
      </c>
      <c r="G28" s="13">
        <v>73</v>
      </c>
      <c r="H28" s="67"/>
      <c r="I28" s="67"/>
      <c r="J28" s="67"/>
    </row>
    <row r="29" spans="3:10" x14ac:dyDescent="0.2">
      <c r="C29" s="8" t="s">
        <v>4795</v>
      </c>
      <c r="D29" s="13">
        <v>113</v>
      </c>
      <c r="E29" s="13">
        <v>1</v>
      </c>
      <c r="F29" t="s">
        <v>3776</v>
      </c>
      <c r="G29" s="13">
        <v>109</v>
      </c>
      <c r="H29" s="67"/>
      <c r="I29" s="67"/>
      <c r="J29" s="67"/>
    </row>
    <row r="30" spans="3:10" x14ac:dyDescent="0.2">
      <c r="C30" s="8" t="s">
        <v>4795</v>
      </c>
      <c r="D30" s="13">
        <v>114</v>
      </c>
      <c r="E30" s="13">
        <v>1</v>
      </c>
      <c r="F30" t="s">
        <v>3779</v>
      </c>
      <c r="G30" s="13">
        <v>93</v>
      </c>
      <c r="H30" s="67"/>
      <c r="I30" s="67"/>
      <c r="J30" s="67"/>
    </row>
    <row r="31" spans="3:10" x14ac:dyDescent="0.2">
      <c r="C31" s="8" t="s">
        <v>4795</v>
      </c>
      <c r="D31" s="13">
        <v>115</v>
      </c>
      <c r="E31" s="13">
        <v>1</v>
      </c>
      <c r="F31" t="s">
        <v>4805</v>
      </c>
      <c r="G31" s="13">
        <v>116</v>
      </c>
      <c r="H31" s="67"/>
      <c r="I31" s="67"/>
      <c r="J31" s="67"/>
    </row>
    <row r="32" spans="3:10" x14ac:dyDescent="0.2">
      <c r="C32" s="8" t="s">
        <v>4795</v>
      </c>
      <c r="D32" s="13">
        <v>116</v>
      </c>
      <c r="E32" s="13">
        <v>1</v>
      </c>
      <c r="F32" t="s">
        <v>4226</v>
      </c>
      <c r="G32" s="13">
        <v>336</v>
      </c>
      <c r="H32" s="67"/>
      <c r="I32" s="67"/>
      <c r="J32" s="67"/>
    </row>
    <row r="33" spans="3:10" x14ac:dyDescent="0.2">
      <c r="C33" s="8" t="s">
        <v>4795</v>
      </c>
      <c r="D33" s="13" t="s">
        <v>4806</v>
      </c>
      <c r="E33" s="13">
        <v>1</v>
      </c>
      <c r="F33" t="s">
        <v>2657</v>
      </c>
      <c r="G33" s="13">
        <v>126</v>
      </c>
      <c r="H33" s="67"/>
      <c r="I33" s="67"/>
      <c r="J33" s="67"/>
    </row>
    <row r="34" spans="3:10" x14ac:dyDescent="0.2">
      <c r="C34" s="8" t="s">
        <v>4795</v>
      </c>
      <c r="D34" s="13" t="s">
        <v>4672</v>
      </c>
      <c r="E34" s="13">
        <v>1</v>
      </c>
      <c r="F34" t="s">
        <v>2657</v>
      </c>
      <c r="G34" s="13">
        <v>119</v>
      </c>
      <c r="H34" s="67"/>
      <c r="I34" s="67"/>
      <c r="J34" s="67"/>
    </row>
    <row r="35" spans="3:10" x14ac:dyDescent="0.2">
      <c r="C35" s="8" t="s">
        <v>4795</v>
      </c>
      <c r="D35" s="13" t="s">
        <v>4807</v>
      </c>
      <c r="E35" s="13">
        <v>1</v>
      </c>
      <c r="F35" t="s">
        <v>2657</v>
      </c>
      <c r="G35" s="13">
        <v>119</v>
      </c>
      <c r="H35" s="67"/>
      <c r="I35" s="67"/>
      <c r="J35" s="67"/>
    </row>
    <row r="36" spans="3:10" x14ac:dyDescent="0.2">
      <c r="C36" s="8" t="s">
        <v>4795</v>
      </c>
      <c r="D36" s="13" t="s">
        <v>4808</v>
      </c>
      <c r="E36" s="13">
        <v>1</v>
      </c>
      <c r="F36" t="s">
        <v>2279</v>
      </c>
      <c r="G36" s="13">
        <v>31</v>
      </c>
      <c r="H36" s="67"/>
      <c r="I36" s="67"/>
      <c r="J36" s="67"/>
    </row>
    <row r="37" spans="3:10" x14ac:dyDescent="0.2">
      <c r="C37" s="8" t="s">
        <v>4795</v>
      </c>
      <c r="D37" s="13" t="s">
        <v>4809</v>
      </c>
      <c r="E37" s="13">
        <v>1</v>
      </c>
      <c r="F37" t="s">
        <v>2277</v>
      </c>
      <c r="G37" s="13">
        <v>53</v>
      </c>
      <c r="H37" s="67"/>
      <c r="I37" s="67"/>
      <c r="J37" s="67"/>
    </row>
    <row r="38" spans="3:10" x14ac:dyDescent="0.2">
      <c r="C38" s="8" t="s">
        <v>4795</v>
      </c>
      <c r="D38" s="13" t="s">
        <v>4810</v>
      </c>
      <c r="E38" s="13">
        <v>1</v>
      </c>
      <c r="F38" t="s">
        <v>2277</v>
      </c>
      <c r="G38" s="13">
        <v>37</v>
      </c>
      <c r="H38" s="67"/>
      <c r="I38" s="67"/>
      <c r="J38" s="67"/>
    </row>
    <row r="39" spans="3:10" x14ac:dyDescent="0.2">
      <c r="C39" s="8" t="s">
        <v>4795</v>
      </c>
      <c r="D39" s="13" t="s">
        <v>4811</v>
      </c>
      <c r="E39" s="13">
        <v>1</v>
      </c>
      <c r="F39" t="s">
        <v>4812</v>
      </c>
      <c r="G39" s="13">
        <v>13</v>
      </c>
      <c r="H39" s="67"/>
      <c r="I39" s="67"/>
      <c r="J39" s="67"/>
    </row>
    <row r="40" spans="3:10" x14ac:dyDescent="0.2">
      <c r="C40" s="8" t="s">
        <v>4795</v>
      </c>
      <c r="D40" s="13">
        <v>117</v>
      </c>
      <c r="E40" s="13">
        <v>1</v>
      </c>
      <c r="F40" t="s">
        <v>4226</v>
      </c>
      <c r="G40" s="13">
        <v>336</v>
      </c>
      <c r="H40" s="67"/>
      <c r="I40" s="67"/>
      <c r="J40" s="67"/>
    </row>
    <row r="41" spans="3:10" x14ac:dyDescent="0.2">
      <c r="C41" s="8" t="s">
        <v>4795</v>
      </c>
      <c r="D41" s="13" t="s">
        <v>2283</v>
      </c>
      <c r="E41" s="13">
        <v>1</v>
      </c>
      <c r="F41" t="s">
        <v>2657</v>
      </c>
      <c r="G41" s="13">
        <v>126</v>
      </c>
      <c r="H41" s="67"/>
      <c r="I41" s="67"/>
      <c r="J41" s="67"/>
    </row>
    <row r="42" spans="3:10" x14ac:dyDescent="0.2">
      <c r="C42" s="8" t="s">
        <v>4795</v>
      </c>
      <c r="D42" s="13" t="s">
        <v>2291</v>
      </c>
      <c r="E42" s="13">
        <v>1</v>
      </c>
      <c r="F42" t="s">
        <v>2657</v>
      </c>
      <c r="G42" s="13">
        <v>161</v>
      </c>
      <c r="H42" s="67"/>
      <c r="I42" s="67"/>
      <c r="J42" s="67"/>
    </row>
    <row r="43" spans="3:10" x14ac:dyDescent="0.2">
      <c r="C43" s="8" t="s">
        <v>4795</v>
      </c>
      <c r="D43" s="13" t="s">
        <v>4708</v>
      </c>
      <c r="E43" s="13">
        <v>1</v>
      </c>
      <c r="F43" t="s">
        <v>2657</v>
      </c>
      <c r="G43" s="13">
        <v>119</v>
      </c>
      <c r="H43" s="67"/>
      <c r="I43" s="67"/>
      <c r="J43" s="67"/>
    </row>
    <row r="44" spans="3:10" x14ac:dyDescent="0.2">
      <c r="C44" s="8" t="s">
        <v>4795</v>
      </c>
      <c r="D44" s="13" t="s">
        <v>4709</v>
      </c>
      <c r="E44" s="13">
        <v>1</v>
      </c>
      <c r="F44" t="s">
        <v>2279</v>
      </c>
      <c r="G44" s="13">
        <v>31</v>
      </c>
      <c r="H44" s="67"/>
      <c r="I44" s="67"/>
      <c r="J44" s="67"/>
    </row>
    <row r="45" spans="3:10" x14ac:dyDescent="0.2">
      <c r="C45" s="8" t="s">
        <v>4795</v>
      </c>
      <c r="D45" s="13" t="s">
        <v>4710</v>
      </c>
      <c r="E45" s="13">
        <v>1</v>
      </c>
      <c r="F45" t="s">
        <v>2277</v>
      </c>
      <c r="G45" s="13">
        <v>53</v>
      </c>
      <c r="H45" s="67"/>
      <c r="I45" s="67"/>
      <c r="J45" s="67"/>
    </row>
    <row r="46" spans="3:10" x14ac:dyDescent="0.2">
      <c r="C46" s="8" t="s">
        <v>4795</v>
      </c>
      <c r="D46" s="13" t="s">
        <v>4711</v>
      </c>
      <c r="E46" s="13">
        <v>1</v>
      </c>
      <c r="F46" t="s">
        <v>2277</v>
      </c>
      <c r="G46" s="13">
        <v>37</v>
      </c>
      <c r="H46" s="67"/>
      <c r="I46" s="67"/>
      <c r="J46" s="67"/>
    </row>
    <row r="47" spans="3:10" x14ac:dyDescent="0.2">
      <c r="C47" s="8" t="s">
        <v>4795</v>
      </c>
      <c r="D47" s="13" t="s">
        <v>4813</v>
      </c>
      <c r="E47" s="13">
        <v>1</v>
      </c>
      <c r="F47" t="s">
        <v>4812</v>
      </c>
      <c r="G47" s="13">
        <v>13</v>
      </c>
      <c r="H47" s="67"/>
      <c r="I47" s="67"/>
      <c r="J47" s="67"/>
    </row>
    <row r="48" spans="3:10" x14ac:dyDescent="0.2">
      <c r="C48" s="8" t="s">
        <v>4795</v>
      </c>
      <c r="D48" s="13">
        <v>118</v>
      </c>
      <c r="E48" s="13">
        <v>1</v>
      </c>
      <c r="F48" t="s">
        <v>4226</v>
      </c>
      <c r="G48" s="13">
        <v>336</v>
      </c>
      <c r="H48" s="67"/>
      <c r="I48" s="67"/>
      <c r="J48" s="67"/>
    </row>
    <row r="49" spans="3:10" x14ac:dyDescent="0.2">
      <c r="C49" s="8" t="s">
        <v>4795</v>
      </c>
      <c r="D49" s="13" t="s">
        <v>2295</v>
      </c>
      <c r="E49" s="13">
        <v>1</v>
      </c>
      <c r="F49" t="s">
        <v>2657</v>
      </c>
      <c r="G49" s="13">
        <v>126</v>
      </c>
      <c r="H49" s="67"/>
      <c r="I49" s="67"/>
      <c r="J49" s="67"/>
    </row>
    <row r="50" spans="3:10" x14ac:dyDescent="0.2">
      <c r="C50" s="8" t="s">
        <v>4795</v>
      </c>
      <c r="D50" s="13" t="s">
        <v>3056</v>
      </c>
      <c r="E50" s="13">
        <v>1</v>
      </c>
      <c r="F50" t="s">
        <v>2657</v>
      </c>
      <c r="G50" s="13">
        <v>119</v>
      </c>
      <c r="H50" s="67"/>
      <c r="I50" s="67"/>
      <c r="J50" s="67"/>
    </row>
    <row r="51" spans="3:10" x14ac:dyDescent="0.2">
      <c r="C51" s="8" t="s">
        <v>4795</v>
      </c>
      <c r="D51" s="13" t="s">
        <v>3057</v>
      </c>
      <c r="E51" s="13">
        <v>1</v>
      </c>
      <c r="F51" t="s">
        <v>2657</v>
      </c>
      <c r="G51" s="13">
        <v>119</v>
      </c>
      <c r="H51" s="67"/>
      <c r="I51" s="67"/>
      <c r="J51" s="67"/>
    </row>
    <row r="52" spans="3:10" x14ac:dyDescent="0.2">
      <c r="C52" s="8" t="s">
        <v>4795</v>
      </c>
      <c r="D52" s="13" t="s">
        <v>3058</v>
      </c>
      <c r="E52" s="13">
        <v>1</v>
      </c>
      <c r="F52" t="s">
        <v>2279</v>
      </c>
      <c r="G52" s="13">
        <v>31</v>
      </c>
      <c r="H52" s="67"/>
      <c r="I52" s="67"/>
      <c r="J52" s="67"/>
    </row>
    <row r="53" spans="3:10" x14ac:dyDescent="0.2">
      <c r="C53" s="8" t="s">
        <v>4795</v>
      </c>
      <c r="D53" s="13" t="s">
        <v>3059</v>
      </c>
      <c r="E53" s="13">
        <v>1</v>
      </c>
      <c r="F53" t="s">
        <v>2277</v>
      </c>
      <c r="G53" s="13">
        <v>53</v>
      </c>
      <c r="H53" s="67"/>
      <c r="I53" s="67"/>
      <c r="J53" s="67"/>
    </row>
    <row r="54" spans="3:10" x14ac:dyDescent="0.2">
      <c r="C54" s="8" t="s">
        <v>4795</v>
      </c>
      <c r="D54" s="13" t="s">
        <v>3233</v>
      </c>
      <c r="E54" s="13">
        <v>1</v>
      </c>
      <c r="F54" t="s">
        <v>2277</v>
      </c>
      <c r="G54" s="13">
        <v>37</v>
      </c>
      <c r="H54" s="67"/>
      <c r="I54" s="67"/>
      <c r="J54" s="67"/>
    </row>
    <row r="55" spans="3:10" x14ac:dyDescent="0.2">
      <c r="C55" s="8" t="s">
        <v>4795</v>
      </c>
      <c r="D55" s="13" t="s">
        <v>4814</v>
      </c>
      <c r="E55" s="13">
        <v>1</v>
      </c>
      <c r="F55" t="s">
        <v>4812</v>
      </c>
      <c r="G55" s="13">
        <v>13</v>
      </c>
      <c r="H55" s="67"/>
      <c r="I55" s="67"/>
      <c r="J55" s="67"/>
    </row>
    <row r="56" spans="3:10" x14ac:dyDescent="0.2">
      <c r="C56" s="8" t="s">
        <v>4795</v>
      </c>
      <c r="D56" s="13">
        <v>119</v>
      </c>
      <c r="E56" s="13">
        <v>1</v>
      </c>
      <c r="F56" t="s">
        <v>4226</v>
      </c>
      <c r="G56" s="13">
        <v>336</v>
      </c>
      <c r="H56" s="67"/>
      <c r="I56" s="67"/>
      <c r="J56" s="67"/>
    </row>
    <row r="57" spans="3:10" x14ac:dyDescent="0.2">
      <c r="C57" s="8" t="s">
        <v>4795</v>
      </c>
      <c r="D57" s="13" t="s">
        <v>643</v>
      </c>
      <c r="E57" s="13">
        <v>1</v>
      </c>
      <c r="F57" t="s">
        <v>2657</v>
      </c>
      <c r="G57" s="13">
        <v>126</v>
      </c>
      <c r="H57" s="67"/>
      <c r="I57" s="67"/>
      <c r="J57" s="67"/>
    </row>
    <row r="58" spans="3:10" x14ac:dyDescent="0.2">
      <c r="C58" s="8" t="s">
        <v>4795</v>
      </c>
      <c r="D58" s="13" t="s">
        <v>4815</v>
      </c>
      <c r="E58" s="13">
        <v>1</v>
      </c>
      <c r="F58" t="s">
        <v>2657</v>
      </c>
      <c r="G58" s="13">
        <v>119</v>
      </c>
      <c r="H58" s="67"/>
      <c r="I58" s="67"/>
      <c r="J58" s="67"/>
    </row>
    <row r="59" spans="3:10" x14ac:dyDescent="0.2">
      <c r="C59" s="8" t="s">
        <v>4795</v>
      </c>
      <c r="D59" s="13" t="s">
        <v>4816</v>
      </c>
      <c r="E59" s="13">
        <v>1</v>
      </c>
      <c r="F59" t="s">
        <v>2657</v>
      </c>
      <c r="G59" s="13">
        <v>161</v>
      </c>
      <c r="H59" s="67"/>
      <c r="I59" s="67"/>
      <c r="J59" s="67"/>
    </row>
    <row r="60" spans="3:10" x14ac:dyDescent="0.2">
      <c r="C60" s="8" t="s">
        <v>4795</v>
      </c>
      <c r="D60" s="13" t="s">
        <v>4817</v>
      </c>
      <c r="E60" s="13">
        <v>1</v>
      </c>
      <c r="F60" t="s">
        <v>2279</v>
      </c>
      <c r="G60" s="13">
        <v>31</v>
      </c>
      <c r="H60" s="67"/>
      <c r="I60" s="67"/>
      <c r="J60" s="67"/>
    </row>
    <row r="61" spans="3:10" x14ac:dyDescent="0.2">
      <c r="C61" s="8" t="s">
        <v>4795</v>
      </c>
      <c r="D61" s="13" t="s">
        <v>4818</v>
      </c>
      <c r="E61" s="13">
        <v>1</v>
      </c>
      <c r="F61" t="s">
        <v>2277</v>
      </c>
      <c r="G61" s="13">
        <v>53</v>
      </c>
      <c r="H61" s="67"/>
      <c r="I61" s="67"/>
      <c r="J61" s="67"/>
    </row>
    <row r="62" spans="3:10" x14ac:dyDescent="0.2">
      <c r="C62" s="8" t="s">
        <v>4795</v>
      </c>
      <c r="D62" s="13" t="s">
        <v>4819</v>
      </c>
      <c r="E62" s="13">
        <v>1</v>
      </c>
      <c r="F62" t="s">
        <v>2277</v>
      </c>
      <c r="G62" s="13">
        <v>37</v>
      </c>
      <c r="H62" s="67"/>
      <c r="I62" s="67"/>
      <c r="J62" s="67"/>
    </row>
    <row r="63" spans="3:10" x14ac:dyDescent="0.2">
      <c r="C63" s="8" t="s">
        <v>4795</v>
      </c>
      <c r="D63" s="13" t="s">
        <v>4820</v>
      </c>
      <c r="E63" s="13">
        <v>1</v>
      </c>
      <c r="F63" t="s">
        <v>4812</v>
      </c>
      <c r="G63" s="13">
        <v>13</v>
      </c>
      <c r="H63" s="67"/>
      <c r="I63" s="67"/>
      <c r="J63" s="67"/>
    </row>
    <row r="64" spans="3:10" x14ac:dyDescent="0.2">
      <c r="C64" s="8" t="s">
        <v>4795</v>
      </c>
      <c r="D64" s="13">
        <v>120</v>
      </c>
      <c r="E64" s="13">
        <v>1</v>
      </c>
      <c r="F64" t="s">
        <v>4226</v>
      </c>
      <c r="G64" s="13">
        <v>336</v>
      </c>
      <c r="H64" s="67"/>
      <c r="I64" s="67"/>
      <c r="J64" s="67"/>
    </row>
    <row r="65" spans="3:10" x14ac:dyDescent="0.2">
      <c r="C65" s="8" t="s">
        <v>4795</v>
      </c>
      <c r="D65" s="13" t="s">
        <v>4228</v>
      </c>
      <c r="E65" s="13">
        <v>1</v>
      </c>
      <c r="F65" t="s">
        <v>2657</v>
      </c>
      <c r="G65" s="13">
        <v>126</v>
      </c>
      <c r="H65" s="67"/>
      <c r="I65" s="67"/>
      <c r="J65" s="67"/>
    </row>
    <row r="66" spans="3:10" x14ac:dyDescent="0.2">
      <c r="C66" s="8" t="s">
        <v>4795</v>
      </c>
      <c r="D66" s="13" t="s">
        <v>4673</v>
      </c>
      <c r="E66" s="13">
        <v>1</v>
      </c>
      <c r="F66" t="s">
        <v>2657</v>
      </c>
      <c r="G66" s="13">
        <v>119</v>
      </c>
      <c r="H66" s="67"/>
      <c r="I66" s="67"/>
      <c r="J66" s="67"/>
    </row>
    <row r="67" spans="3:10" x14ac:dyDescent="0.2">
      <c r="C67" s="8" t="s">
        <v>4795</v>
      </c>
      <c r="D67" s="13" t="s">
        <v>890</v>
      </c>
      <c r="E67" s="13">
        <v>1</v>
      </c>
      <c r="F67" t="s">
        <v>2657</v>
      </c>
      <c r="G67" s="13">
        <v>119</v>
      </c>
      <c r="H67" s="67"/>
      <c r="I67" s="67"/>
      <c r="J67" s="67"/>
    </row>
    <row r="68" spans="3:10" x14ac:dyDescent="0.2">
      <c r="C68" s="8" t="s">
        <v>4795</v>
      </c>
      <c r="D68" s="13" t="s">
        <v>4821</v>
      </c>
      <c r="E68" s="13">
        <v>1</v>
      </c>
      <c r="F68" t="s">
        <v>2279</v>
      </c>
      <c r="G68" s="13">
        <v>31</v>
      </c>
      <c r="H68" s="67"/>
      <c r="I68" s="67"/>
      <c r="J68" s="67"/>
    </row>
    <row r="69" spans="3:10" x14ac:dyDescent="0.2">
      <c r="C69" s="8" t="s">
        <v>4795</v>
      </c>
      <c r="D69" s="13" t="s">
        <v>3234</v>
      </c>
      <c r="E69" s="13">
        <v>1</v>
      </c>
      <c r="F69" t="s">
        <v>2277</v>
      </c>
      <c r="G69" s="13">
        <v>53</v>
      </c>
      <c r="H69" s="67"/>
      <c r="I69" s="67"/>
      <c r="J69" s="67"/>
    </row>
    <row r="70" spans="3:10" x14ac:dyDescent="0.2">
      <c r="C70" s="8" t="s">
        <v>4795</v>
      </c>
      <c r="D70" s="13" t="s">
        <v>4822</v>
      </c>
      <c r="E70" s="13">
        <v>1</v>
      </c>
      <c r="F70" t="s">
        <v>2277</v>
      </c>
      <c r="G70" s="13">
        <v>37</v>
      </c>
      <c r="H70" s="67"/>
      <c r="I70" s="67"/>
      <c r="J70" s="67"/>
    </row>
    <row r="71" spans="3:10" x14ac:dyDescent="0.2">
      <c r="C71" s="8" t="s">
        <v>4795</v>
      </c>
      <c r="D71" s="13" t="s">
        <v>3235</v>
      </c>
      <c r="E71" s="13">
        <v>1</v>
      </c>
      <c r="F71" t="s">
        <v>4812</v>
      </c>
      <c r="G71" s="13">
        <v>13</v>
      </c>
      <c r="H71" s="67"/>
      <c r="I71" s="67"/>
      <c r="J71" s="67"/>
    </row>
    <row r="72" spans="3:10" x14ac:dyDescent="0.2">
      <c r="C72" s="8" t="s">
        <v>4795</v>
      </c>
      <c r="D72" s="13">
        <v>121</v>
      </c>
      <c r="E72" s="13">
        <v>1</v>
      </c>
      <c r="F72" t="s">
        <v>2311</v>
      </c>
      <c r="G72" s="13">
        <v>184</v>
      </c>
      <c r="H72" s="67"/>
      <c r="I72" s="67"/>
      <c r="J72" s="67"/>
    </row>
    <row r="73" spans="3:10" x14ac:dyDescent="0.2">
      <c r="C73" s="8" t="s">
        <v>4795</v>
      </c>
      <c r="D73" s="13">
        <v>122</v>
      </c>
      <c r="E73" s="13">
        <v>1</v>
      </c>
      <c r="F73" t="s">
        <v>4226</v>
      </c>
      <c r="G73" s="13">
        <v>514</v>
      </c>
      <c r="H73" s="67"/>
      <c r="I73" s="67"/>
      <c r="J73" s="67"/>
    </row>
    <row r="74" spans="3:10" x14ac:dyDescent="0.2">
      <c r="C74" s="8" t="s">
        <v>4795</v>
      </c>
      <c r="D74" s="13" t="s">
        <v>2303</v>
      </c>
      <c r="E74" s="13">
        <v>1</v>
      </c>
      <c r="F74" t="s">
        <v>2657</v>
      </c>
      <c r="G74" s="13">
        <v>114</v>
      </c>
      <c r="H74" s="67"/>
      <c r="I74" s="67"/>
      <c r="J74" s="67"/>
    </row>
    <row r="75" spans="3:10" x14ac:dyDescent="0.2">
      <c r="C75" s="8" t="s">
        <v>4795</v>
      </c>
      <c r="D75" s="13" t="s">
        <v>4823</v>
      </c>
      <c r="E75" s="13">
        <v>1</v>
      </c>
      <c r="F75" t="s">
        <v>2657</v>
      </c>
      <c r="G75" s="13">
        <v>156</v>
      </c>
      <c r="H75" s="67"/>
      <c r="I75" s="67"/>
      <c r="J75" s="67"/>
    </row>
    <row r="76" spans="3:10" x14ac:dyDescent="0.2">
      <c r="C76" s="8" t="s">
        <v>4795</v>
      </c>
      <c r="D76" s="13" t="s">
        <v>4824</v>
      </c>
      <c r="E76" s="13">
        <v>1</v>
      </c>
      <c r="F76" t="s">
        <v>2657</v>
      </c>
      <c r="G76" s="13">
        <v>144</v>
      </c>
      <c r="H76" s="67"/>
      <c r="I76" s="67"/>
      <c r="J76" s="67"/>
    </row>
    <row r="77" spans="3:10" x14ac:dyDescent="0.2">
      <c r="C77" s="8" t="s">
        <v>4795</v>
      </c>
      <c r="D77" s="13" t="s">
        <v>4825</v>
      </c>
      <c r="E77" s="13">
        <v>1</v>
      </c>
      <c r="F77" t="s">
        <v>2279</v>
      </c>
      <c r="G77" s="13">
        <v>11</v>
      </c>
      <c r="H77" s="67"/>
      <c r="I77" s="67"/>
      <c r="J77" s="67"/>
    </row>
    <row r="78" spans="3:10" x14ac:dyDescent="0.2">
      <c r="C78" s="8" t="s">
        <v>4795</v>
      </c>
      <c r="D78" s="13" t="s">
        <v>4826</v>
      </c>
      <c r="E78" s="13">
        <v>1</v>
      </c>
      <c r="F78" t="s">
        <v>2277</v>
      </c>
      <c r="G78" s="13">
        <v>58</v>
      </c>
      <c r="H78" s="67"/>
      <c r="I78" s="67"/>
      <c r="J78" s="67"/>
    </row>
    <row r="79" spans="3:10" x14ac:dyDescent="0.2">
      <c r="C79" s="8" t="s">
        <v>4795</v>
      </c>
      <c r="D79" s="13" t="s">
        <v>4827</v>
      </c>
      <c r="E79" s="13">
        <v>1</v>
      </c>
      <c r="F79" t="s">
        <v>2277</v>
      </c>
      <c r="G79" s="13">
        <v>67</v>
      </c>
      <c r="H79" s="67"/>
      <c r="I79" s="67"/>
      <c r="J79" s="67"/>
    </row>
    <row r="80" spans="3:10" x14ac:dyDescent="0.2">
      <c r="C80" s="8" t="s">
        <v>4795</v>
      </c>
      <c r="D80" s="13" t="s">
        <v>4828</v>
      </c>
      <c r="E80" s="13">
        <v>1</v>
      </c>
      <c r="F80" t="s">
        <v>4812</v>
      </c>
      <c r="G80" s="13">
        <v>10</v>
      </c>
      <c r="H80" s="67"/>
      <c r="I80" s="67"/>
      <c r="J80" s="67"/>
    </row>
    <row r="81" spans="3:10" x14ac:dyDescent="0.2">
      <c r="C81" s="8" t="s">
        <v>4795</v>
      </c>
      <c r="D81" s="13">
        <v>123</v>
      </c>
      <c r="E81" s="13">
        <v>1</v>
      </c>
      <c r="F81" t="s">
        <v>2171</v>
      </c>
      <c r="G81" s="13">
        <v>232</v>
      </c>
      <c r="H81" s="67"/>
      <c r="I81" s="67"/>
      <c r="J81" s="67"/>
    </row>
    <row r="82" spans="3:10" x14ac:dyDescent="0.2">
      <c r="C82" s="8" t="s">
        <v>4795</v>
      </c>
      <c r="D82" s="13">
        <v>130</v>
      </c>
      <c r="E82" s="13">
        <v>1</v>
      </c>
      <c r="F82" t="s">
        <v>4226</v>
      </c>
      <c r="G82" s="13">
        <v>336</v>
      </c>
      <c r="H82" s="67"/>
      <c r="I82" s="67"/>
      <c r="J82" s="67"/>
    </row>
    <row r="83" spans="3:10" x14ac:dyDescent="0.2">
      <c r="C83" s="8" t="s">
        <v>4795</v>
      </c>
      <c r="D83" s="13" t="s">
        <v>2335</v>
      </c>
      <c r="E83" s="13">
        <v>1</v>
      </c>
      <c r="F83" t="s">
        <v>2657</v>
      </c>
      <c r="G83" s="13">
        <v>122</v>
      </c>
      <c r="H83" s="67"/>
      <c r="I83" s="67"/>
      <c r="J83" s="67"/>
    </row>
    <row r="84" spans="3:10" x14ac:dyDescent="0.2">
      <c r="C84" s="8" t="s">
        <v>4795</v>
      </c>
      <c r="D84" s="13" t="s">
        <v>2336</v>
      </c>
      <c r="E84" s="13">
        <v>1</v>
      </c>
      <c r="F84" t="s">
        <v>2657</v>
      </c>
      <c r="G84" s="13">
        <v>115</v>
      </c>
      <c r="H84" s="67"/>
      <c r="I84" s="67"/>
      <c r="J84" s="67"/>
    </row>
    <row r="85" spans="3:10" x14ac:dyDescent="0.2">
      <c r="C85" s="8" t="s">
        <v>4795</v>
      </c>
      <c r="D85" s="13" t="s">
        <v>4298</v>
      </c>
      <c r="E85" s="13">
        <v>1</v>
      </c>
      <c r="F85" t="s">
        <v>2657</v>
      </c>
      <c r="G85" s="13">
        <v>118</v>
      </c>
      <c r="H85" s="67"/>
      <c r="I85" s="67"/>
      <c r="J85" s="67"/>
    </row>
    <row r="86" spans="3:10" x14ac:dyDescent="0.2">
      <c r="C86" s="8" t="s">
        <v>4795</v>
      </c>
      <c r="D86" s="13" t="s">
        <v>4299</v>
      </c>
      <c r="E86" s="13">
        <v>1</v>
      </c>
      <c r="F86" t="s">
        <v>2279</v>
      </c>
      <c r="G86" s="13">
        <v>31</v>
      </c>
      <c r="H86" s="67"/>
      <c r="I86" s="67"/>
      <c r="J86" s="67"/>
    </row>
    <row r="87" spans="3:10" x14ac:dyDescent="0.2">
      <c r="C87" s="8" t="s">
        <v>4795</v>
      </c>
      <c r="D87" s="13" t="s">
        <v>4300</v>
      </c>
      <c r="E87" s="13">
        <v>1</v>
      </c>
      <c r="F87" t="s">
        <v>2277</v>
      </c>
      <c r="G87" s="13">
        <v>51</v>
      </c>
      <c r="H87" s="67"/>
      <c r="I87" s="67"/>
      <c r="J87" s="67"/>
    </row>
    <row r="88" spans="3:10" x14ac:dyDescent="0.2">
      <c r="C88" s="8" t="s">
        <v>4795</v>
      </c>
      <c r="D88" s="13" t="s">
        <v>4302</v>
      </c>
      <c r="E88" s="13">
        <v>1</v>
      </c>
      <c r="F88" t="s">
        <v>2277</v>
      </c>
      <c r="G88" s="13">
        <v>36</v>
      </c>
      <c r="H88" s="67"/>
      <c r="I88" s="67"/>
      <c r="J88" s="67"/>
    </row>
    <row r="89" spans="3:10" x14ac:dyDescent="0.2">
      <c r="C89" s="8" t="s">
        <v>4795</v>
      </c>
      <c r="D89" s="13" t="s">
        <v>4829</v>
      </c>
      <c r="E89" s="13">
        <v>1</v>
      </c>
      <c r="F89" t="s">
        <v>4812</v>
      </c>
      <c r="G89" s="13">
        <v>13</v>
      </c>
      <c r="H89" s="67"/>
      <c r="I89" s="67"/>
      <c r="J89" s="67"/>
    </row>
    <row r="90" spans="3:10" x14ac:dyDescent="0.2">
      <c r="C90" s="8" t="s">
        <v>4795</v>
      </c>
      <c r="D90" s="13">
        <v>130</v>
      </c>
      <c r="E90" s="13">
        <v>1</v>
      </c>
      <c r="F90" t="s">
        <v>4226</v>
      </c>
      <c r="G90" s="13">
        <v>336</v>
      </c>
      <c r="H90" s="67"/>
      <c r="I90" s="67"/>
      <c r="J90" s="67"/>
    </row>
    <row r="91" spans="3:10" x14ac:dyDescent="0.2">
      <c r="C91" s="8" t="s">
        <v>4795</v>
      </c>
      <c r="D91" s="13" t="s">
        <v>2340</v>
      </c>
      <c r="E91" s="13">
        <v>1</v>
      </c>
      <c r="F91" t="s">
        <v>2657</v>
      </c>
      <c r="G91" s="13">
        <v>125</v>
      </c>
      <c r="H91" s="67"/>
      <c r="I91" s="67"/>
      <c r="J91" s="67"/>
    </row>
    <row r="92" spans="3:10" x14ac:dyDescent="0.2">
      <c r="C92" s="8" t="s">
        <v>4795</v>
      </c>
      <c r="D92" s="13" t="s">
        <v>2341</v>
      </c>
      <c r="E92" s="13">
        <v>1</v>
      </c>
      <c r="F92" t="s">
        <v>2657</v>
      </c>
      <c r="G92" s="13">
        <v>159</v>
      </c>
      <c r="H92" s="67"/>
      <c r="I92" s="67"/>
      <c r="J92" s="67"/>
    </row>
    <row r="93" spans="3:10" x14ac:dyDescent="0.2">
      <c r="C93" s="8" t="s">
        <v>4795</v>
      </c>
      <c r="D93" s="13" t="s">
        <v>2342</v>
      </c>
      <c r="E93" s="13">
        <v>1</v>
      </c>
      <c r="F93" t="s">
        <v>2657</v>
      </c>
      <c r="G93" s="13">
        <v>118</v>
      </c>
      <c r="H93" s="67"/>
      <c r="I93" s="67"/>
      <c r="J93" s="67"/>
    </row>
    <row r="94" spans="3:10" x14ac:dyDescent="0.2">
      <c r="C94" s="8" t="s">
        <v>4795</v>
      </c>
      <c r="D94" s="13" t="s">
        <v>1368</v>
      </c>
      <c r="E94" s="13">
        <v>1</v>
      </c>
      <c r="F94" t="s">
        <v>2279</v>
      </c>
      <c r="G94" s="13">
        <v>31</v>
      </c>
      <c r="H94" s="67"/>
      <c r="I94" s="67"/>
      <c r="J94" s="67"/>
    </row>
    <row r="95" spans="3:10" x14ac:dyDescent="0.2">
      <c r="C95" s="8" t="s">
        <v>4795</v>
      </c>
      <c r="D95" s="13" t="s">
        <v>3236</v>
      </c>
      <c r="E95" s="13">
        <v>1</v>
      </c>
      <c r="F95" t="s">
        <v>2277</v>
      </c>
      <c r="G95" s="13">
        <v>53</v>
      </c>
      <c r="H95" s="67"/>
      <c r="I95" s="67"/>
      <c r="J95" s="67"/>
    </row>
    <row r="96" spans="3:10" x14ac:dyDescent="0.2">
      <c r="C96" s="8" t="s">
        <v>4795</v>
      </c>
      <c r="D96" s="13" t="s">
        <v>3237</v>
      </c>
      <c r="E96" s="13">
        <v>1</v>
      </c>
      <c r="F96" t="s">
        <v>2277</v>
      </c>
      <c r="G96" s="13">
        <v>37</v>
      </c>
      <c r="H96" s="67"/>
      <c r="I96" s="67"/>
      <c r="J96" s="67"/>
    </row>
    <row r="97" spans="3:10" x14ac:dyDescent="0.2">
      <c r="C97" s="8" t="s">
        <v>4795</v>
      </c>
      <c r="D97" s="13" t="s">
        <v>4830</v>
      </c>
      <c r="E97" s="13">
        <v>1</v>
      </c>
      <c r="F97" t="s">
        <v>4812</v>
      </c>
      <c r="G97" s="13">
        <v>13</v>
      </c>
      <c r="H97" s="67"/>
      <c r="I97" s="67"/>
      <c r="J97" s="67"/>
    </row>
    <row r="98" spans="3:10" x14ac:dyDescent="0.2">
      <c r="C98" s="8" t="s">
        <v>4795</v>
      </c>
      <c r="D98" s="13">
        <v>132</v>
      </c>
      <c r="E98" s="13">
        <v>1</v>
      </c>
      <c r="F98" t="s">
        <v>4226</v>
      </c>
      <c r="G98" s="13">
        <v>336</v>
      </c>
      <c r="H98" s="67"/>
      <c r="I98" s="67"/>
      <c r="J98" s="67"/>
    </row>
    <row r="99" spans="3:10" x14ac:dyDescent="0.2">
      <c r="C99" s="8" t="s">
        <v>4795</v>
      </c>
      <c r="D99" s="13" t="s">
        <v>2344</v>
      </c>
      <c r="E99" s="13">
        <v>1</v>
      </c>
      <c r="F99" t="s">
        <v>2657</v>
      </c>
      <c r="G99" s="13">
        <v>125</v>
      </c>
      <c r="H99" s="67"/>
      <c r="I99" s="67"/>
      <c r="J99" s="67"/>
    </row>
    <row r="100" spans="3:10" x14ac:dyDescent="0.2">
      <c r="C100" s="8" t="s">
        <v>4795</v>
      </c>
      <c r="D100" s="13" t="s">
        <v>4674</v>
      </c>
      <c r="E100" s="13">
        <v>1</v>
      </c>
      <c r="F100" t="s">
        <v>2657</v>
      </c>
      <c r="G100" s="13">
        <v>118</v>
      </c>
      <c r="H100" s="67"/>
      <c r="I100" s="67"/>
      <c r="J100" s="67"/>
    </row>
    <row r="101" spans="3:10" x14ac:dyDescent="0.2">
      <c r="C101" s="8" t="s">
        <v>4795</v>
      </c>
      <c r="D101" s="13" t="s">
        <v>3238</v>
      </c>
      <c r="E101" s="13">
        <v>1</v>
      </c>
      <c r="F101" t="s">
        <v>2657</v>
      </c>
      <c r="G101" s="13">
        <v>118</v>
      </c>
      <c r="H101" s="67"/>
      <c r="I101" s="67"/>
      <c r="J101" s="67"/>
    </row>
    <row r="102" spans="3:10" x14ac:dyDescent="0.2">
      <c r="C102" s="8" t="s">
        <v>4795</v>
      </c>
      <c r="D102" s="13" t="s">
        <v>3239</v>
      </c>
      <c r="E102" s="13">
        <v>1</v>
      </c>
      <c r="F102" t="s">
        <v>2279</v>
      </c>
      <c r="G102" s="13">
        <v>31</v>
      </c>
      <c r="H102" s="67"/>
      <c r="I102" s="67"/>
      <c r="J102" s="67"/>
    </row>
    <row r="103" spans="3:10" x14ac:dyDescent="0.2">
      <c r="C103" s="8" t="s">
        <v>4795</v>
      </c>
      <c r="D103" s="13" t="s">
        <v>3240</v>
      </c>
      <c r="E103" s="13">
        <v>1</v>
      </c>
      <c r="F103" t="s">
        <v>2277</v>
      </c>
      <c r="G103" s="13">
        <v>53</v>
      </c>
      <c r="H103" s="67"/>
      <c r="I103" s="67"/>
      <c r="J103" s="67"/>
    </row>
    <row r="104" spans="3:10" x14ac:dyDescent="0.2">
      <c r="C104" s="8" t="s">
        <v>4795</v>
      </c>
      <c r="D104" s="13" t="s">
        <v>3241</v>
      </c>
      <c r="E104" s="13">
        <v>1</v>
      </c>
      <c r="F104" t="s">
        <v>2277</v>
      </c>
      <c r="G104" s="13">
        <v>37</v>
      </c>
      <c r="H104" s="67"/>
      <c r="I104" s="67"/>
      <c r="J104" s="67"/>
    </row>
    <row r="105" spans="3:10" x14ac:dyDescent="0.2">
      <c r="C105" s="8" t="s">
        <v>4795</v>
      </c>
      <c r="D105" s="13" t="s">
        <v>4831</v>
      </c>
      <c r="E105" s="13">
        <v>1</v>
      </c>
      <c r="F105" t="s">
        <v>4812</v>
      </c>
      <c r="G105" s="13">
        <v>13</v>
      </c>
      <c r="H105" s="67"/>
      <c r="I105" s="67"/>
      <c r="J105" s="67"/>
    </row>
    <row r="106" spans="3:10" x14ac:dyDescent="0.2">
      <c r="C106" s="8" t="s">
        <v>4795</v>
      </c>
      <c r="D106" s="13">
        <v>133</v>
      </c>
      <c r="E106" s="13">
        <v>1</v>
      </c>
      <c r="F106" t="s">
        <v>4226</v>
      </c>
      <c r="G106" s="13">
        <v>336</v>
      </c>
      <c r="H106" s="67"/>
      <c r="I106" s="67"/>
      <c r="J106" s="67"/>
    </row>
    <row r="107" spans="3:10" x14ac:dyDescent="0.2">
      <c r="C107" s="8" t="s">
        <v>4795</v>
      </c>
      <c r="D107" s="13" t="s">
        <v>2347</v>
      </c>
      <c r="E107" s="13">
        <v>1</v>
      </c>
      <c r="F107" t="s">
        <v>2657</v>
      </c>
      <c r="G107" s="13">
        <v>125</v>
      </c>
      <c r="H107" s="67"/>
      <c r="I107" s="67"/>
      <c r="J107" s="67"/>
    </row>
    <row r="108" spans="3:10" x14ac:dyDescent="0.2">
      <c r="C108" s="8" t="s">
        <v>4795</v>
      </c>
      <c r="D108" s="13" t="s">
        <v>2348</v>
      </c>
      <c r="E108" s="13">
        <v>1</v>
      </c>
      <c r="F108" t="s">
        <v>2657</v>
      </c>
      <c r="G108" s="13">
        <v>118</v>
      </c>
      <c r="H108" s="67"/>
      <c r="I108" s="67"/>
      <c r="J108" s="67"/>
    </row>
    <row r="109" spans="3:10" x14ac:dyDescent="0.2">
      <c r="C109" s="8" t="s">
        <v>4795</v>
      </c>
      <c r="D109" s="13" t="s">
        <v>3427</v>
      </c>
      <c r="E109" s="13">
        <v>1</v>
      </c>
      <c r="F109" t="s">
        <v>2657</v>
      </c>
      <c r="G109" s="13">
        <v>151</v>
      </c>
      <c r="H109" s="67"/>
      <c r="I109" s="67"/>
      <c r="J109" s="67"/>
    </row>
    <row r="110" spans="3:10" x14ac:dyDescent="0.2">
      <c r="C110" s="8" t="s">
        <v>4795</v>
      </c>
      <c r="D110" s="13" t="s">
        <v>3242</v>
      </c>
      <c r="E110" s="13">
        <v>1</v>
      </c>
      <c r="F110" t="s">
        <v>2279</v>
      </c>
      <c r="G110" s="13">
        <v>31</v>
      </c>
      <c r="H110" s="67"/>
      <c r="I110" s="67"/>
      <c r="J110" s="67"/>
    </row>
    <row r="111" spans="3:10" x14ac:dyDescent="0.2">
      <c r="C111" s="8" t="s">
        <v>4795</v>
      </c>
      <c r="D111" s="13" t="s">
        <v>3243</v>
      </c>
      <c r="E111" s="13">
        <v>1</v>
      </c>
      <c r="F111" t="s">
        <v>2277</v>
      </c>
      <c r="G111" s="13">
        <v>53</v>
      </c>
      <c r="H111" s="67"/>
      <c r="I111" s="67"/>
      <c r="J111" s="67"/>
    </row>
    <row r="112" spans="3:10" x14ac:dyDescent="0.2">
      <c r="C112" s="8" t="s">
        <v>4795</v>
      </c>
      <c r="D112" s="13" t="s">
        <v>3244</v>
      </c>
      <c r="E112" s="13">
        <v>1</v>
      </c>
      <c r="F112" t="s">
        <v>2277</v>
      </c>
      <c r="G112" s="13">
        <v>37</v>
      </c>
      <c r="H112" s="67"/>
      <c r="I112" s="67"/>
      <c r="J112" s="67"/>
    </row>
    <row r="113" spans="3:10" x14ac:dyDescent="0.2">
      <c r="C113" s="8" t="s">
        <v>4795</v>
      </c>
      <c r="D113" s="13" t="s">
        <v>4832</v>
      </c>
      <c r="E113" s="13">
        <v>1</v>
      </c>
      <c r="F113" t="s">
        <v>4812</v>
      </c>
      <c r="G113" s="13">
        <v>13</v>
      </c>
      <c r="H113" s="67"/>
      <c r="I113" s="67"/>
      <c r="J113" s="67"/>
    </row>
    <row r="114" spans="3:10" x14ac:dyDescent="0.2">
      <c r="C114" s="8" t="s">
        <v>4795</v>
      </c>
      <c r="D114" s="13">
        <v>134</v>
      </c>
      <c r="E114" s="13">
        <v>1</v>
      </c>
      <c r="F114" t="s">
        <v>4226</v>
      </c>
      <c r="G114" s="13">
        <v>337</v>
      </c>
      <c r="H114" s="67"/>
      <c r="I114" s="67"/>
      <c r="J114" s="67"/>
    </row>
    <row r="115" spans="3:10" x14ac:dyDescent="0.2">
      <c r="C115" s="8" t="s">
        <v>4795</v>
      </c>
      <c r="D115" s="13" t="s">
        <v>2350</v>
      </c>
      <c r="E115" s="13">
        <v>1</v>
      </c>
      <c r="F115" t="s">
        <v>2657</v>
      </c>
      <c r="G115" s="13">
        <v>125</v>
      </c>
      <c r="H115" s="67"/>
      <c r="I115" s="67"/>
      <c r="J115" s="67"/>
    </row>
    <row r="116" spans="3:10" x14ac:dyDescent="0.2">
      <c r="C116" s="8" t="s">
        <v>4795</v>
      </c>
      <c r="D116" s="13" t="s">
        <v>2351</v>
      </c>
      <c r="E116" s="13">
        <v>1</v>
      </c>
      <c r="F116" t="s">
        <v>2657</v>
      </c>
      <c r="G116" s="13">
        <v>118</v>
      </c>
      <c r="H116" s="67"/>
      <c r="I116" s="67"/>
      <c r="J116" s="67"/>
    </row>
    <row r="117" spans="3:10" x14ac:dyDescent="0.2">
      <c r="C117" s="8" t="s">
        <v>4795</v>
      </c>
      <c r="D117" s="13" t="s">
        <v>2352</v>
      </c>
      <c r="E117" s="13">
        <v>1</v>
      </c>
      <c r="F117" t="s">
        <v>2657</v>
      </c>
      <c r="G117" s="13">
        <v>121</v>
      </c>
      <c r="H117" s="67"/>
      <c r="I117" s="67"/>
      <c r="J117" s="67"/>
    </row>
    <row r="118" spans="3:10" x14ac:dyDescent="0.2">
      <c r="C118" s="8" t="s">
        <v>4795</v>
      </c>
      <c r="D118" s="13" t="s">
        <v>2353</v>
      </c>
      <c r="E118" s="13">
        <v>1</v>
      </c>
      <c r="F118" t="s">
        <v>2279</v>
      </c>
      <c r="G118" s="13">
        <v>32</v>
      </c>
      <c r="H118" s="67"/>
      <c r="I118" s="67"/>
      <c r="J118" s="67"/>
    </row>
    <row r="119" spans="3:10" x14ac:dyDescent="0.2">
      <c r="C119" s="8" t="s">
        <v>4795</v>
      </c>
      <c r="D119" s="13" t="s">
        <v>3245</v>
      </c>
      <c r="E119" s="13">
        <v>1</v>
      </c>
      <c r="F119" t="s">
        <v>2277</v>
      </c>
      <c r="G119" s="13">
        <v>53</v>
      </c>
      <c r="H119" s="67"/>
      <c r="I119" s="67"/>
      <c r="J119" s="67"/>
    </row>
    <row r="120" spans="3:10" x14ac:dyDescent="0.2">
      <c r="C120" s="8" t="s">
        <v>4795</v>
      </c>
      <c r="D120" s="13" t="s">
        <v>3246</v>
      </c>
      <c r="E120" s="13">
        <v>1</v>
      </c>
      <c r="F120" t="s">
        <v>2277</v>
      </c>
      <c r="G120" s="13">
        <v>37</v>
      </c>
      <c r="H120" s="67"/>
      <c r="I120" s="67"/>
      <c r="J120" s="67"/>
    </row>
    <row r="121" spans="3:10" x14ac:dyDescent="0.2">
      <c r="C121" s="8" t="s">
        <v>4795</v>
      </c>
      <c r="D121" s="13" t="s">
        <v>4833</v>
      </c>
      <c r="E121" s="13">
        <v>1</v>
      </c>
      <c r="F121" t="s">
        <v>4812</v>
      </c>
      <c r="G121" s="13">
        <v>13</v>
      </c>
      <c r="H121" s="67"/>
      <c r="I121" s="67"/>
      <c r="J121" s="67"/>
    </row>
    <row r="122" spans="3:10" x14ac:dyDescent="0.2">
      <c r="C122" s="8" t="s">
        <v>4795</v>
      </c>
      <c r="D122" s="13">
        <v>135</v>
      </c>
      <c r="E122" s="13">
        <v>1</v>
      </c>
      <c r="F122" t="s">
        <v>4226</v>
      </c>
      <c r="G122" s="13">
        <v>362</v>
      </c>
      <c r="H122" s="67"/>
      <c r="I122" s="67"/>
      <c r="J122" s="67"/>
    </row>
    <row r="123" spans="3:10" x14ac:dyDescent="0.2">
      <c r="C123" s="8" t="s">
        <v>4795</v>
      </c>
      <c r="D123" s="13" t="s">
        <v>2356</v>
      </c>
      <c r="E123" s="13">
        <v>1</v>
      </c>
      <c r="F123" t="s">
        <v>2657</v>
      </c>
      <c r="G123" s="13">
        <v>174</v>
      </c>
      <c r="H123" s="67"/>
      <c r="I123" s="67"/>
      <c r="J123" s="67"/>
    </row>
    <row r="124" spans="3:10" x14ac:dyDescent="0.2">
      <c r="C124" s="8" t="s">
        <v>4795</v>
      </c>
      <c r="D124" s="13" t="s">
        <v>2357</v>
      </c>
      <c r="E124" s="13">
        <v>1</v>
      </c>
      <c r="F124" t="s">
        <v>2657</v>
      </c>
      <c r="G124" s="13">
        <v>104</v>
      </c>
      <c r="H124" s="67"/>
      <c r="I124" s="67"/>
      <c r="J124" s="67"/>
    </row>
    <row r="125" spans="3:10" x14ac:dyDescent="0.2">
      <c r="C125" s="8" t="s">
        <v>4795</v>
      </c>
      <c r="D125" s="13" t="s">
        <v>2358</v>
      </c>
      <c r="E125" s="13">
        <v>1</v>
      </c>
      <c r="F125" t="s">
        <v>2277</v>
      </c>
      <c r="G125" s="13">
        <v>81</v>
      </c>
      <c r="H125" s="67"/>
      <c r="I125" s="67"/>
      <c r="J125" s="67"/>
    </row>
    <row r="126" spans="3:10" x14ac:dyDescent="0.2">
      <c r="C126" s="8" t="s">
        <v>4795</v>
      </c>
      <c r="D126" s="13" t="s">
        <v>4834</v>
      </c>
      <c r="E126" s="13">
        <v>1</v>
      </c>
      <c r="F126" t="s">
        <v>4812</v>
      </c>
      <c r="G126" s="13">
        <v>10</v>
      </c>
      <c r="H126" s="67"/>
      <c r="I126" s="67"/>
      <c r="J126" s="67"/>
    </row>
    <row r="127" spans="3:10" x14ac:dyDescent="0.2">
      <c r="C127" s="8" t="s">
        <v>4795</v>
      </c>
      <c r="D127" s="13">
        <v>136</v>
      </c>
      <c r="E127" s="13">
        <v>1</v>
      </c>
      <c r="F127" t="s">
        <v>3053</v>
      </c>
      <c r="G127" s="13">
        <v>17</v>
      </c>
    </row>
    <row r="128" spans="3:10" x14ac:dyDescent="0.2">
      <c r="C128" s="8" t="s">
        <v>4795</v>
      </c>
      <c r="D128" s="13">
        <v>137</v>
      </c>
      <c r="E128" s="13">
        <v>1</v>
      </c>
      <c r="F128" t="s">
        <v>2311</v>
      </c>
      <c r="G128" s="13">
        <v>154</v>
      </c>
      <c r="H128" s="67"/>
      <c r="I128" s="67"/>
      <c r="J128" s="67"/>
    </row>
    <row r="129" spans="3:10" x14ac:dyDescent="0.2">
      <c r="C129" s="8" t="s">
        <v>4795</v>
      </c>
      <c r="D129" s="13">
        <v>138</v>
      </c>
      <c r="E129" s="13">
        <v>1</v>
      </c>
      <c r="F129" t="s">
        <v>862</v>
      </c>
      <c r="G129" s="13">
        <v>120</v>
      </c>
      <c r="H129" s="67"/>
      <c r="I129" s="67"/>
      <c r="J129" s="67"/>
    </row>
    <row r="130" spans="3:10" x14ac:dyDescent="0.2">
      <c r="C130" s="8" t="s">
        <v>4795</v>
      </c>
      <c r="D130" s="13">
        <v>139</v>
      </c>
      <c r="E130" s="13">
        <v>1</v>
      </c>
      <c r="F130" t="s">
        <v>4226</v>
      </c>
      <c r="G130" s="13">
        <v>540</v>
      </c>
      <c r="H130" s="67"/>
      <c r="I130" s="67"/>
      <c r="J130" s="67"/>
    </row>
    <row r="131" spans="3:10" x14ac:dyDescent="0.2">
      <c r="C131" s="8" t="s">
        <v>4795</v>
      </c>
      <c r="D131" s="13" t="s">
        <v>2369</v>
      </c>
      <c r="E131" s="13">
        <v>1</v>
      </c>
      <c r="F131" t="s">
        <v>2657</v>
      </c>
      <c r="G131" s="13">
        <v>103</v>
      </c>
      <c r="H131" s="67"/>
      <c r="I131" s="67"/>
      <c r="J131" s="67"/>
    </row>
    <row r="132" spans="3:10" x14ac:dyDescent="0.2">
      <c r="C132" s="8" t="s">
        <v>4795</v>
      </c>
      <c r="D132" s="13" t="s">
        <v>3456</v>
      </c>
      <c r="E132" s="13">
        <v>1</v>
      </c>
      <c r="F132" t="s">
        <v>2657</v>
      </c>
      <c r="G132" s="13">
        <v>104</v>
      </c>
      <c r="H132" s="67"/>
      <c r="I132" s="67"/>
      <c r="J132" s="67"/>
    </row>
    <row r="133" spans="3:10" x14ac:dyDescent="0.2">
      <c r="C133" s="8" t="s">
        <v>4795</v>
      </c>
      <c r="D133" s="13" t="s">
        <v>4310</v>
      </c>
      <c r="E133" s="13">
        <v>1</v>
      </c>
      <c r="F133" t="s">
        <v>2657</v>
      </c>
      <c r="G133" s="13">
        <v>104</v>
      </c>
      <c r="H133" s="67"/>
      <c r="I133" s="67"/>
      <c r="J133" s="67"/>
    </row>
    <row r="134" spans="3:10" x14ac:dyDescent="0.2">
      <c r="C134" s="8" t="s">
        <v>4795</v>
      </c>
      <c r="D134" s="13" t="s">
        <v>4311</v>
      </c>
      <c r="E134" s="13">
        <v>1</v>
      </c>
      <c r="F134" t="s">
        <v>2657</v>
      </c>
      <c r="G134" s="13">
        <v>104</v>
      </c>
      <c r="H134" s="67"/>
      <c r="I134" s="67"/>
      <c r="J134" s="67"/>
    </row>
    <row r="135" spans="3:10" x14ac:dyDescent="0.2">
      <c r="C135" s="8" t="s">
        <v>4795</v>
      </c>
      <c r="D135" s="13" t="s">
        <v>3247</v>
      </c>
      <c r="E135" s="13">
        <v>1</v>
      </c>
      <c r="F135" t="s">
        <v>2277</v>
      </c>
      <c r="G135" s="13">
        <v>62</v>
      </c>
      <c r="H135" s="67"/>
      <c r="I135" s="67"/>
      <c r="J135" s="67"/>
    </row>
    <row r="136" spans="3:10" x14ac:dyDescent="0.2">
      <c r="C136" s="8" t="s">
        <v>4795</v>
      </c>
      <c r="D136" s="13" t="s">
        <v>3248</v>
      </c>
      <c r="E136" s="13">
        <v>1</v>
      </c>
      <c r="F136" t="s">
        <v>2277</v>
      </c>
      <c r="G136" s="13">
        <v>63</v>
      </c>
      <c r="H136" s="67"/>
      <c r="I136" s="67"/>
      <c r="J136" s="67"/>
    </row>
    <row r="137" spans="3:10" x14ac:dyDescent="0.2">
      <c r="C137" s="8" t="s">
        <v>4795</v>
      </c>
      <c r="D137" s="13" t="s">
        <v>4835</v>
      </c>
      <c r="E137" s="13">
        <v>1</v>
      </c>
      <c r="F137" t="s">
        <v>4812</v>
      </c>
      <c r="G137" s="13">
        <v>10</v>
      </c>
      <c r="H137" s="67"/>
      <c r="I137" s="67"/>
      <c r="J137" s="67"/>
    </row>
    <row r="138" spans="3:10" x14ac:dyDescent="0.2">
      <c r="C138" s="8" t="s">
        <v>4795</v>
      </c>
      <c r="D138" s="13">
        <v>140</v>
      </c>
      <c r="E138" s="13">
        <v>1</v>
      </c>
      <c r="F138" t="s">
        <v>2311</v>
      </c>
      <c r="G138" s="13">
        <v>70</v>
      </c>
      <c r="H138" s="67"/>
      <c r="I138" s="67"/>
      <c r="J138" s="67"/>
    </row>
    <row r="139" spans="3:10" x14ac:dyDescent="0.2">
      <c r="C139" s="8" t="s">
        <v>4795</v>
      </c>
      <c r="D139" s="13">
        <v>141</v>
      </c>
      <c r="E139" s="13">
        <v>1</v>
      </c>
      <c r="F139" t="s">
        <v>4836</v>
      </c>
      <c r="G139" s="13">
        <v>123</v>
      </c>
    </row>
    <row r="140" spans="3:10" x14ac:dyDescent="0.2">
      <c r="C140" s="8" t="s">
        <v>4795</v>
      </c>
      <c r="D140" s="13">
        <v>142</v>
      </c>
      <c r="E140" s="13">
        <v>1</v>
      </c>
      <c r="F140" t="s">
        <v>3869</v>
      </c>
      <c r="G140" s="13">
        <v>81</v>
      </c>
    </row>
    <row r="141" spans="3:10" x14ac:dyDescent="0.2">
      <c r="C141" s="8" t="s">
        <v>4795</v>
      </c>
      <c r="D141" s="13">
        <v>143</v>
      </c>
      <c r="E141" s="13">
        <v>1</v>
      </c>
      <c r="F141" t="s">
        <v>4226</v>
      </c>
      <c r="G141" s="13">
        <v>339</v>
      </c>
      <c r="H141" s="67"/>
      <c r="I141" s="67"/>
      <c r="J141" s="67"/>
    </row>
    <row r="142" spans="3:10" x14ac:dyDescent="0.2">
      <c r="C142" s="8" t="s">
        <v>4795</v>
      </c>
      <c r="D142" s="13" t="s">
        <v>3458</v>
      </c>
      <c r="E142" s="13">
        <v>1</v>
      </c>
      <c r="F142" t="s">
        <v>2657</v>
      </c>
      <c r="G142" s="13">
        <v>125</v>
      </c>
      <c r="H142" s="67"/>
      <c r="I142" s="67"/>
      <c r="J142" s="67"/>
    </row>
    <row r="143" spans="3:10" x14ac:dyDescent="0.2">
      <c r="C143" s="8" t="s">
        <v>4795</v>
      </c>
      <c r="D143" s="13" t="s">
        <v>3459</v>
      </c>
      <c r="E143" s="13">
        <v>1</v>
      </c>
      <c r="F143" t="s">
        <v>2657</v>
      </c>
      <c r="G143" s="13">
        <v>118</v>
      </c>
      <c r="H143" s="67"/>
      <c r="I143" s="67"/>
      <c r="J143" s="67"/>
    </row>
    <row r="144" spans="3:10" x14ac:dyDescent="0.2">
      <c r="C144" s="8" t="s">
        <v>4795</v>
      </c>
      <c r="D144" s="13" t="s">
        <v>3460</v>
      </c>
      <c r="E144" s="13">
        <v>1</v>
      </c>
      <c r="F144" t="s">
        <v>2657</v>
      </c>
      <c r="G144" s="13">
        <v>120</v>
      </c>
      <c r="H144" s="67"/>
      <c r="I144" s="67"/>
      <c r="J144" s="67"/>
    </row>
    <row r="145" spans="3:10" x14ac:dyDescent="0.2">
      <c r="C145" s="8" t="s">
        <v>4795</v>
      </c>
      <c r="D145" s="13" t="s">
        <v>3998</v>
      </c>
      <c r="E145" s="13">
        <v>1</v>
      </c>
      <c r="F145" t="s">
        <v>2277</v>
      </c>
      <c r="G145" s="13">
        <v>53</v>
      </c>
      <c r="H145" s="67"/>
      <c r="I145" s="67"/>
      <c r="J145" s="67"/>
    </row>
    <row r="146" spans="3:10" x14ac:dyDescent="0.2">
      <c r="C146" s="8" t="s">
        <v>4795</v>
      </c>
      <c r="D146" s="13" t="s">
        <v>3999</v>
      </c>
      <c r="E146" s="13">
        <v>1</v>
      </c>
      <c r="F146" t="s">
        <v>2277</v>
      </c>
      <c r="G146" s="13">
        <v>37</v>
      </c>
      <c r="H146" s="67"/>
      <c r="I146" s="67"/>
      <c r="J146" s="67"/>
    </row>
    <row r="147" spans="3:10" x14ac:dyDescent="0.2">
      <c r="C147" s="8" t="s">
        <v>4795</v>
      </c>
      <c r="D147" s="13" t="s">
        <v>4000</v>
      </c>
      <c r="E147" s="13">
        <v>1</v>
      </c>
      <c r="F147" t="s">
        <v>2279</v>
      </c>
      <c r="G147" s="13">
        <v>32</v>
      </c>
      <c r="H147" s="67"/>
      <c r="I147" s="67"/>
      <c r="J147" s="67"/>
    </row>
    <row r="148" spans="3:10" x14ac:dyDescent="0.2">
      <c r="C148" s="8" t="s">
        <v>4795</v>
      </c>
      <c r="D148" s="13" t="s">
        <v>4837</v>
      </c>
      <c r="E148" s="13">
        <v>1</v>
      </c>
      <c r="F148" t="s">
        <v>4812</v>
      </c>
      <c r="G148" s="13">
        <v>13</v>
      </c>
      <c r="H148" s="67"/>
      <c r="I148" s="67"/>
      <c r="J148" s="67"/>
    </row>
    <row r="149" spans="3:10" x14ac:dyDescent="0.2">
      <c r="C149" s="8" t="s">
        <v>4795</v>
      </c>
      <c r="D149" s="13">
        <v>144</v>
      </c>
      <c r="E149" s="13">
        <v>1</v>
      </c>
      <c r="F149" t="s">
        <v>4226</v>
      </c>
      <c r="G149" s="13">
        <v>336</v>
      </c>
      <c r="H149" s="67"/>
      <c r="I149" s="67"/>
      <c r="J149" s="67"/>
    </row>
    <row r="150" spans="3:10" x14ac:dyDescent="0.2">
      <c r="C150" s="8" t="s">
        <v>4795</v>
      </c>
      <c r="D150" s="13" t="s">
        <v>3462</v>
      </c>
      <c r="E150" s="13">
        <v>1</v>
      </c>
      <c r="F150" t="s">
        <v>2657</v>
      </c>
      <c r="G150" s="13">
        <v>125</v>
      </c>
      <c r="H150" s="67"/>
      <c r="I150" s="67"/>
      <c r="J150" s="67"/>
    </row>
    <row r="151" spans="3:10" x14ac:dyDescent="0.2">
      <c r="C151" s="8" t="s">
        <v>4795</v>
      </c>
      <c r="D151" s="13" t="s">
        <v>3463</v>
      </c>
      <c r="E151" s="13">
        <v>1</v>
      </c>
      <c r="F151" t="s">
        <v>2657</v>
      </c>
      <c r="G151" s="13">
        <v>152</v>
      </c>
      <c r="H151" s="67"/>
      <c r="I151" s="67"/>
      <c r="J151" s="67"/>
    </row>
    <row r="152" spans="3:10" x14ac:dyDescent="0.2">
      <c r="C152" s="8" t="s">
        <v>4795</v>
      </c>
      <c r="D152" s="13" t="s">
        <v>3249</v>
      </c>
      <c r="E152" s="13">
        <v>1</v>
      </c>
      <c r="F152" t="s">
        <v>2657</v>
      </c>
      <c r="G152" s="13">
        <v>118</v>
      </c>
      <c r="H152" s="67"/>
      <c r="I152" s="67"/>
      <c r="J152" s="67"/>
    </row>
    <row r="153" spans="3:10" x14ac:dyDescent="0.2">
      <c r="C153" s="8" t="s">
        <v>4795</v>
      </c>
      <c r="D153" s="13" t="s">
        <v>3250</v>
      </c>
      <c r="E153" s="13">
        <v>1</v>
      </c>
      <c r="F153" t="s">
        <v>2279</v>
      </c>
      <c r="G153" s="13">
        <v>31</v>
      </c>
      <c r="H153" s="67"/>
      <c r="I153" s="67"/>
      <c r="J153" s="67"/>
    </row>
    <row r="154" spans="3:10" x14ac:dyDescent="0.2">
      <c r="C154" s="8" t="s">
        <v>4795</v>
      </c>
      <c r="D154" s="13" t="s">
        <v>3251</v>
      </c>
      <c r="E154" s="13">
        <v>1</v>
      </c>
      <c r="F154" t="s">
        <v>2277</v>
      </c>
      <c r="G154" s="13">
        <v>53</v>
      </c>
      <c r="H154" s="67"/>
      <c r="I154" s="67"/>
      <c r="J154" s="67"/>
    </row>
    <row r="155" spans="3:10" x14ac:dyDescent="0.2">
      <c r="C155" s="8" t="s">
        <v>4795</v>
      </c>
      <c r="D155" s="13" t="s">
        <v>3252</v>
      </c>
      <c r="E155" s="13">
        <v>1</v>
      </c>
      <c r="F155" t="s">
        <v>2277</v>
      </c>
      <c r="G155" s="13">
        <v>37</v>
      </c>
      <c r="H155" s="67"/>
      <c r="I155" s="67"/>
      <c r="J155" s="67"/>
    </row>
    <row r="156" spans="3:10" x14ac:dyDescent="0.2">
      <c r="C156" s="8" t="s">
        <v>4795</v>
      </c>
      <c r="D156" s="13" t="s">
        <v>4838</v>
      </c>
      <c r="E156" s="13">
        <v>1</v>
      </c>
      <c r="F156" t="s">
        <v>4812</v>
      </c>
      <c r="G156" s="13">
        <v>13</v>
      </c>
      <c r="H156" s="67"/>
      <c r="I156" s="67"/>
      <c r="J156" s="67"/>
    </row>
    <row r="157" spans="3:10" x14ac:dyDescent="0.2">
      <c r="C157" s="8" t="s">
        <v>4795</v>
      </c>
      <c r="D157" s="13">
        <v>145</v>
      </c>
      <c r="E157" s="13">
        <v>1</v>
      </c>
      <c r="F157" t="s">
        <v>4226</v>
      </c>
      <c r="G157" s="13">
        <v>336</v>
      </c>
      <c r="H157" s="67"/>
      <c r="I157" s="67"/>
      <c r="J157" s="67"/>
    </row>
    <row r="158" spans="3:10" x14ac:dyDescent="0.2">
      <c r="C158" s="8" t="s">
        <v>4795</v>
      </c>
      <c r="D158" s="13" t="s">
        <v>3253</v>
      </c>
      <c r="E158" s="13">
        <v>1</v>
      </c>
      <c r="F158" t="s">
        <v>2657</v>
      </c>
      <c r="G158" s="13">
        <v>125</v>
      </c>
      <c r="H158" s="67"/>
      <c r="I158" s="67"/>
      <c r="J158" s="67"/>
    </row>
    <row r="159" spans="3:10" x14ac:dyDescent="0.2">
      <c r="C159" s="8" t="s">
        <v>4795</v>
      </c>
      <c r="D159" s="13" t="s">
        <v>3254</v>
      </c>
      <c r="E159" s="13">
        <v>1</v>
      </c>
      <c r="F159" t="s">
        <v>2657</v>
      </c>
      <c r="G159" s="13">
        <v>118</v>
      </c>
      <c r="H159" s="67"/>
      <c r="I159" s="67"/>
      <c r="J159" s="67"/>
    </row>
    <row r="160" spans="3:10" x14ac:dyDescent="0.2">
      <c r="C160" s="8" t="s">
        <v>4795</v>
      </c>
      <c r="D160" s="13" t="s">
        <v>3255</v>
      </c>
      <c r="E160" s="13">
        <v>1</v>
      </c>
      <c r="F160" t="s">
        <v>2657</v>
      </c>
      <c r="G160" s="13">
        <v>118</v>
      </c>
      <c r="H160" s="67"/>
      <c r="I160" s="67"/>
      <c r="J160" s="67"/>
    </row>
    <row r="161" spans="3:10" x14ac:dyDescent="0.2">
      <c r="C161" s="8" t="s">
        <v>4795</v>
      </c>
      <c r="D161" s="13" t="s">
        <v>3256</v>
      </c>
      <c r="E161" s="13">
        <v>1</v>
      </c>
      <c r="F161" t="s">
        <v>2279</v>
      </c>
      <c r="G161" s="13">
        <v>31</v>
      </c>
      <c r="H161" s="67"/>
      <c r="I161" s="67"/>
      <c r="J161" s="67"/>
    </row>
    <row r="162" spans="3:10" x14ac:dyDescent="0.2">
      <c r="C162" s="8" t="s">
        <v>4795</v>
      </c>
      <c r="D162" s="13" t="s">
        <v>3257</v>
      </c>
      <c r="E162" s="13">
        <v>1</v>
      </c>
      <c r="F162" t="s">
        <v>2277</v>
      </c>
      <c r="G162" s="13">
        <v>53</v>
      </c>
      <c r="H162" s="67"/>
      <c r="I162" s="67"/>
      <c r="J162" s="67"/>
    </row>
    <row r="163" spans="3:10" x14ac:dyDescent="0.2">
      <c r="C163" s="8" t="s">
        <v>4795</v>
      </c>
      <c r="D163" s="13" t="s">
        <v>4839</v>
      </c>
      <c r="E163" s="13">
        <v>1</v>
      </c>
      <c r="F163" t="s">
        <v>2277</v>
      </c>
      <c r="G163" s="13">
        <v>37</v>
      </c>
      <c r="H163" s="67"/>
      <c r="I163" s="67"/>
      <c r="J163" s="67"/>
    </row>
    <row r="164" spans="3:10" x14ac:dyDescent="0.2">
      <c r="C164" s="8" t="s">
        <v>4795</v>
      </c>
      <c r="D164" s="13" t="s">
        <v>4840</v>
      </c>
      <c r="E164" s="13">
        <v>1</v>
      </c>
      <c r="F164" t="s">
        <v>4812</v>
      </c>
      <c r="G164" s="13">
        <v>13</v>
      </c>
      <c r="H164" s="67"/>
      <c r="I164" s="67"/>
      <c r="J164" s="67"/>
    </row>
    <row r="165" spans="3:10" x14ac:dyDescent="0.2">
      <c r="C165" s="8" t="s">
        <v>4795</v>
      </c>
      <c r="D165" s="13">
        <v>146</v>
      </c>
      <c r="E165" s="13">
        <v>1</v>
      </c>
      <c r="F165" t="s">
        <v>4226</v>
      </c>
      <c r="G165" s="13">
        <v>367</v>
      </c>
      <c r="H165" s="67"/>
      <c r="I165" s="67"/>
      <c r="J165" s="67"/>
    </row>
    <row r="166" spans="3:10" x14ac:dyDescent="0.2">
      <c r="C166" s="8" t="s">
        <v>4795</v>
      </c>
      <c r="D166" s="13" t="s">
        <v>4318</v>
      </c>
      <c r="E166" s="13">
        <v>1</v>
      </c>
      <c r="F166" t="s">
        <v>2657</v>
      </c>
      <c r="G166" s="13">
        <v>125</v>
      </c>
      <c r="H166" s="67"/>
      <c r="I166" s="67"/>
      <c r="J166" s="67"/>
    </row>
    <row r="167" spans="3:10" x14ac:dyDescent="0.2">
      <c r="C167" s="8" t="s">
        <v>4795</v>
      </c>
      <c r="D167" s="13" t="s">
        <v>3258</v>
      </c>
      <c r="E167" s="13">
        <v>1</v>
      </c>
      <c r="F167" t="s">
        <v>2657</v>
      </c>
      <c r="G167" s="13">
        <v>140</v>
      </c>
      <c r="H167" s="67"/>
      <c r="I167" s="67"/>
      <c r="J167" s="67"/>
    </row>
    <row r="168" spans="3:10" x14ac:dyDescent="0.2">
      <c r="C168" s="8" t="s">
        <v>4795</v>
      </c>
      <c r="D168" s="13" t="s">
        <v>3259</v>
      </c>
      <c r="E168" s="13">
        <v>1</v>
      </c>
      <c r="F168" t="s">
        <v>2657</v>
      </c>
      <c r="G168" s="13">
        <v>140</v>
      </c>
      <c r="H168" s="67"/>
      <c r="I168" s="67"/>
      <c r="J168" s="67"/>
    </row>
    <row r="169" spans="3:10" x14ac:dyDescent="0.2">
      <c r="C169" s="8" t="s">
        <v>4795</v>
      </c>
      <c r="D169" s="13" t="s">
        <v>3260</v>
      </c>
      <c r="E169" s="13">
        <v>1</v>
      </c>
      <c r="F169" t="s">
        <v>2279</v>
      </c>
      <c r="G169" s="13">
        <v>31</v>
      </c>
      <c r="H169" s="67"/>
      <c r="I169" s="67"/>
      <c r="J169" s="67"/>
    </row>
    <row r="170" spans="3:10" x14ac:dyDescent="0.2">
      <c r="C170" s="8" t="s">
        <v>4795</v>
      </c>
      <c r="D170" s="13" t="s">
        <v>3261</v>
      </c>
      <c r="E170" s="13">
        <v>1</v>
      </c>
      <c r="F170" t="s">
        <v>2277</v>
      </c>
      <c r="G170" s="13">
        <v>53</v>
      </c>
      <c r="H170" s="67"/>
      <c r="I170" s="67"/>
      <c r="J170" s="67"/>
    </row>
    <row r="171" spans="3:10" x14ac:dyDescent="0.2">
      <c r="C171" s="8" t="s">
        <v>4795</v>
      </c>
      <c r="D171" s="13" t="s">
        <v>3262</v>
      </c>
      <c r="E171" s="13">
        <v>1</v>
      </c>
      <c r="F171" t="s">
        <v>2277</v>
      </c>
      <c r="G171" s="13">
        <v>37</v>
      </c>
      <c r="H171" s="67"/>
      <c r="I171" s="67"/>
      <c r="J171" s="67"/>
    </row>
    <row r="172" spans="3:10" x14ac:dyDescent="0.2">
      <c r="C172" s="8" t="s">
        <v>4795</v>
      </c>
      <c r="D172" s="13" t="s">
        <v>4841</v>
      </c>
      <c r="E172" s="13">
        <v>1</v>
      </c>
      <c r="F172" t="s">
        <v>4812</v>
      </c>
      <c r="G172" s="13">
        <v>13</v>
      </c>
      <c r="H172" s="67"/>
      <c r="I172" s="67"/>
      <c r="J172" s="67"/>
    </row>
    <row r="173" spans="3:10" x14ac:dyDescent="0.2">
      <c r="C173" s="8" t="s">
        <v>4795</v>
      </c>
      <c r="D173" s="13">
        <v>150</v>
      </c>
      <c r="E173" s="13">
        <v>1</v>
      </c>
      <c r="F173" t="s">
        <v>4226</v>
      </c>
      <c r="G173" s="13">
        <v>335</v>
      </c>
      <c r="H173" s="67"/>
      <c r="I173" s="67"/>
      <c r="J173" s="67"/>
    </row>
    <row r="174" spans="3:10" x14ac:dyDescent="0.2">
      <c r="C174" s="8" t="s">
        <v>4795</v>
      </c>
      <c r="D174" s="13" t="s">
        <v>2923</v>
      </c>
      <c r="E174" s="13">
        <v>1</v>
      </c>
      <c r="F174" t="s">
        <v>2657</v>
      </c>
      <c r="G174" s="13">
        <v>125</v>
      </c>
      <c r="H174" s="67"/>
      <c r="I174" s="67"/>
      <c r="J174" s="67"/>
    </row>
    <row r="175" spans="3:10" x14ac:dyDescent="0.2">
      <c r="C175" s="8" t="s">
        <v>4795</v>
      </c>
      <c r="D175" s="13" t="s">
        <v>3472</v>
      </c>
      <c r="E175" s="13">
        <v>1</v>
      </c>
      <c r="F175" t="s">
        <v>2657</v>
      </c>
      <c r="G175" s="13">
        <v>117</v>
      </c>
      <c r="H175" s="67"/>
      <c r="I175" s="67"/>
      <c r="J175" s="67"/>
    </row>
    <row r="176" spans="3:10" x14ac:dyDescent="0.2">
      <c r="C176" s="8" t="s">
        <v>4795</v>
      </c>
      <c r="D176" s="13" t="s">
        <v>3473</v>
      </c>
      <c r="E176" s="13">
        <v>1</v>
      </c>
      <c r="F176" t="s">
        <v>2657</v>
      </c>
      <c r="G176" s="13">
        <v>118</v>
      </c>
      <c r="H176" s="67"/>
      <c r="I176" s="67"/>
      <c r="J176" s="67"/>
    </row>
    <row r="177" spans="3:10" x14ac:dyDescent="0.2">
      <c r="C177" s="8" t="s">
        <v>4795</v>
      </c>
      <c r="D177" s="13" t="s">
        <v>4842</v>
      </c>
      <c r="E177" s="13">
        <v>1</v>
      </c>
      <c r="F177" t="s">
        <v>2279</v>
      </c>
      <c r="G177" s="13">
        <v>31</v>
      </c>
      <c r="H177" s="67"/>
      <c r="I177" s="67"/>
      <c r="J177" s="67"/>
    </row>
    <row r="178" spans="3:10" x14ac:dyDescent="0.2">
      <c r="C178" s="8" t="s">
        <v>4795</v>
      </c>
      <c r="D178" s="13" t="s">
        <v>4843</v>
      </c>
      <c r="E178" s="13">
        <v>1</v>
      </c>
      <c r="F178" t="s">
        <v>2277</v>
      </c>
      <c r="G178" s="13">
        <v>53</v>
      </c>
      <c r="H178" s="67"/>
      <c r="I178" s="67"/>
      <c r="J178" s="67"/>
    </row>
    <row r="179" spans="3:10" x14ac:dyDescent="0.2">
      <c r="C179" s="8" t="s">
        <v>4795</v>
      </c>
      <c r="D179" s="13" t="s">
        <v>4844</v>
      </c>
      <c r="E179" s="13">
        <v>1</v>
      </c>
      <c r="F179" t="s">
        <v>2277</v>
      </c>
      <c r="G179" s="13">
        <v>37</v>
      </c>
      <c r="H179" s="67"/>
      <c r="I179" s="67"/>
      <c r="J179" s="67"/>
    </row>
    <row r="180" spans="3:10" x14ac:dyDescent="0.2">
      <c r="C180" s="8" t="s">
        <v>4795</v>
      </c>
      <c r="D180" s="13" t="s">
        <v>4845</v>
      </c>
      <c r="E180" s="13">
        <v>1</v>
      </c>
      <c r="F180" t="s">
        <v>4812</v>
      </c>
      <c r="G180" s="13">
        <v>13</v>
      </c>
      <c r="H180" s="67"/>
      <c r="I180" s="67"/>
      <c r="J180" s="67"/>
    </row>
    <row r="181" spans="3:10" x14ac:dyDescent="0.2">
      <c r="C181" s="8" t="s">
        <v>4795</v>
      </c>
      <c r="D181" s="13">
        <v>151</v>
      </c>
      <c r="E181" s="13">
        <v>1</v>
      </c>
      <c r="F181" t="s">
        <v>4226</v>
      </c>
      <c r="G181" s="13">
        <v>337</v>
      </c>
      <c r="H181" s="67"/>
      <c r="I181" s="67"/>
      <c r="J181" s="67"/>
    </row>
    <row r="182" spans="3:10" x14ac:dyDescent="0.2">
      <c r="C182" s="8" t="s">
        <v>4795</v>
      </c>
      <c r="D182" s="13" t="s">
        <v>2387</v>
      </c>
      <c r="E182" s="13">
        <v>1</v>
      </c>
      <c r="F182" t="s">
        <v>2657</v>
      </c>
      <c r="G182" s="13">
        <v>125</v>
      </c>
      <c r="H182" s="67"/>
      <c r="I182" s="67"/>
      <c r="J182" s="67"/>
    </row>
    <row r="183" spans="3:10" x14ac:dyDescent="0.2">
      <c r="C183" s="8" t="s">
        <v>4795</v>
      </c>
      <c r="D183" s="13" t="s">
        <v>3474</v>
      </c>
      <c r="E183" s="13">
        <v>1</v>
      </c>
      <c r="F183" t="s">
        <v>2657</v>
      </c>
      <c r="G183" s="13">
        <v>118</v>
      </c>
      <c r="H183" s="67"/>
      <c r="I183" s="67"/>
      <c r="J183" s="67"/>
    </row>
    <row r="184" spans="3:10" x14ac:dyDescent="0.2">
      <c r="C184" s="8" t="s">
        <v>4795</v>
      </c>
      <c r="D184" s="13" t="s">
        <v>3476</v>
      </c>
      <c r="E184" s="13">
        <v>1</v>
      </c>
      <c r="F184" t="s">
        <v>2657</v>
      </c>
      <c r="G184" s="13">
        <v>118</v>
      </c>
      <c r="H184" s="67"/>
      <c r="I184" s="67"/>
      <c r="J184" s="67"/>
    </row>
    <row r="185" spans="3:10" x14ac:dyDescent="0.2">
      <c r="C185" s="8" t="s">
        <v>4795</v>
      </c>
      <c r="D185" s="13" t="s">
        <v>1820</v>
      </c>
      <c r="E185" s="13">
        <v>1</v>
      </c>
      <c r="F185" t="s">
        <v>2279</v>
      </c>
      <c r="G185" s="13">
        <v>32</v>
      </c>
      <c r="H185" s="67"/>
      <c r="I185" s="67"/>
      <c r="J185" s="67"/>
    </row>
    <row r="186" spans="3:10" x14ac:dyDescent="0.2">
      <c r="C186" s="8" t="s">
        <v>4795</v>
      </c>
      <c r="D186" s="13" t="s">
        <v>1821</v>
      </c>
      <c r="E186" s="13">
        <v>1</v>
      </c>
      <c r="F186" t="s">
        <v>2277</v>
      </c>
      <c r="G186" s="13">
        <v>53</v>
      </c>
      <c r="H186" s="67"/>
      <c r="I186" s="67"/>
      <c r="J186" s="67"/>
    </row>
    <row r="187" spans="3:10" x14ac:dyDescent="0.2">
      <c r="C187" s="8" t="s">
        <v>4795</v>
      </c>
      <c r="D187" s="13" t="s">
        <v>1822</v>
      </c>
      <c r="E187" s="13">
        <v>1</v>
      </c>
      <c r="F187" t="s">
        <v>2277</v>
      </c>
      <c r="G187" s="13">
        <v>37</v>
      </c>
      <c r="H187" s="67"/>
      <c r="I187" s="67"/>
      <c r="J187" s="67"/>
    </row>
    <row r="188" spans="3:10" x14ac:dyDescent="0.2">
      <c r="C188" s="8" t="s">
        <v>4795</v>
      </c>
      <c r="D188" s="13" t="s">
        <v>4846</v>
      </c>
      <c r="E188" s="13">
        <v>1</v>
      </c>
      <c r="F188" t="s">
        <v>4812</v>
      </c>
      <c r="G188" s="13">
        <v>13</v>
      </c>
      <c r="H188" s="67"/>
      <c r="I188" s="67"/>
      <c r="J188" s="67"/>
    </row>
    <row r="189" spans="3:10" x14ac:dyDescent="0.2">
      <c r="C189" s="8" t="s">
        <v>4795</v>
      </c>
      <c r="D189" s="13">
        <v>152</v>
      </c>
      <c r="E189" s="13">
        <v>1</v>
      </c>
      <c r="F189" t="s">
        <v>4226</v>
      </c>
      <c r="G189" s="13">
        <v>336</v>
      </c>
      <c r="H189" s="67"/>
      <c r="I189" s="67"/>
      <c r="J189" s="67"/>
    </row>
    <row r="190" spans="3:10" x14ac:dyDescent="0.2">
      <c r="C190" s="8" t="s">
        <v>4795</v>
      </c>
      <c r="D190" s="13" t="s">
        <v>2113</v>
      </c>
      <c r="E190" s="13">
        <v>1</v>
      </c>
      <c r="F190" t="s">
        <v>2657</v>
      </c>
      <c r="G190" s="13">
        <v>127</v>
      </c>
      <c r="H190" s="67"/>
      <c r="I190" s="67"/>
      <c r="J190" s="67"/>
    </row>
    <row r="191" spans="3:10" x14ac:dyDescent="0.2">
      <c r="C191" s="8" t="s">
        <v>4795</v>
      </c>
      <c r="D191" s="13" t="s">
        <v>4847</v>
      </c>
      <c r="E191" s="13">
        <v>1</v>
      </c>
      <c r="F191" t="s">
        <v>2657</v>
      </c>
      <c r="G191" s="13">
        <v>118</v>
      </c>
      <c r="H191" s="67"/>
      <c r="I191" s="67"/>
      <c r="J191" s="67"/>
    </row>
    <row r="192" spans="3:10" x14ac:dyDescent="0.2">
      <c r="C192" s="8" t="s">
        <v>4795</v>
      </c>
      <c r="D192" s="13" t="s">
        <v>4848</v>
      </c>
      <c r="E192" s="13">
        <v>1</v>
      </c>
      <c r="F192" t="s">
        <v>2657</v>
      </c>
      <c r="G192" s="13">
        <v>120</v>
      </c>
      <c r="H192" s="67"/>
      <c r="I192" s="67"/>
      <c r="J192" s="67"/>
    </row>
    <row r="193" spans="3:10" x14ac:dyDescent="0.2">
      <c r="C193" s="8" t="s">
        <v>4795</v>
      </c>
      <c r="D193" s="13" t="s">
        <v>4849</v>
      </c>
      <c r="E193" s="13">
        <v>1</v>
      </c>
      <c r="F193" t="s">
        <v>2279</v>
      </c>
      <c r="G193" s="13">
        <v>31</v>
      </c>
      <c r="H193" s="67"/>
      <c r="I193" s="67"/>
      <c r="J193" s="67"/>
    </row>
    <row r="194" spans="3:10" x14ac:dyDescent="0.2">
      <c r="C194" s="8" t="s">
        <v>4795</v>
      </c>
      <c r="D194" s="13" t="s">
        <v>4850</v>
      </c>
      <c r="E194" s="13">
        <v>1</v>
      </c>
      <c r="F194" t="s">
        <v>2277</v>
      </c>
      <c r="G194" s="13">
        <v>55</v>
      </c>
      <c r="H194" s="67"/>
      <c r="I194" s="67"/>
      <c r="J194" s="67"/>
    </row>
    <row r="195" spans="3:10" x14ac:dyDescent="0.2">
      <c r="C195" s="8" t="s">
        <v>4795</v>
      </c>
      <c r="D195" s="13" t="s">
        <v>4851</v>
      </c>
      <c r="E195" s="13">
        <v>1</v>
      </c>
      <c r="F195" t="s">
        <v>2277</v>
      </c>
      <c r="G195" s="13">
        <v>39</v>
      </c>
      <c r="H195" s="67"/>
      <c r="I195" s="67"/>
      <c r="J195" s="67"/>
    </row>
    <row r="196" spans="3:10" x14ac:dyDescent="0.2">
      <c r="C196" s="8" t="s">
        <v>4795</v>
      </c>
      <c r="D196" s="13" t="s">
        <v>4852</v>
      </c>
      <c r="E196" s="13">
        <v>1</v>
      </c>
      <c r="F196" t="s">
        <v>4812</v>
      </c>
      <c r="G196" s="13">
        <v>13</v>
      </c>
      <c r="H196" s="67"/>
      <c r="I196" s="67"/>
      <c r="J196" s="67"/>
    </row>
    <row r="197" spans="3:10" x14ac:dyDescent="0.2">
      <c r="C197" s="8" t="s">
        <v>4795</v>
      </c>
      <c r="D197" s="13">
        <v>153</v>
      </c>
      <c r="E197" s="13">
        <v>1</v>
      </c>
      <c r="F197" t="s">
        <v>2311</v>
      </c>
      <c r="G197" s="13">
        <v>141</v>
      </c>
      <c r="H197" s="67"/>
      <c r="I197" s="67"/>
      <c r="J197" s="67"/>
    </row>
    <row r="198" spans="3:10" x14ac:dyDescent="0.2">
      <c r="C198" s="8" t="s">
        <v>4795</v>
      </c>
      <c r="D198" s="13">
        <v>154</v>
      </c>
      <c r="E198" s="13">
        <v>1</v>
      </c>
      <c r="F198" t="s">
        <v>2171</v>
      </c>
      <c r="G198" s="13">
        <v>191</v>
      </c>
      <c r="H198" s="67"/>
      <c r="I198" s="67"/>
      <c r="J198" s="67"/>
    </row>
    <row r="199" spans="3:10" x14ac:dyDescent="0.2">
      <c r="C199" s="8" t="s">
        <v>4795</v>
      </c>
      <c r="D199" s="13">
        <v>155</v>
      </c>
      <c r="E199" s="13">
        <v>1</v>
      </c>
      <c r="F199" t="s">
        <v>4226</v>
      </c>
      <c r="G199" s="13">
        <v>342</v>
      </c>
      <c r="H199" s="67"/>
      <c r="I199" s="67"/>
      <c r="J199" s="67"/>
    </row>
    <row r="200" spans="3:10" x14ac:dyDescent="0.2">
      <c r="C200" s="8" t="s">
        <v>4795</v>
      </c>
      <c r="D200" s="13" t="s">
        <v>3835</v>
      </c>
      <c r="E200" s="13">
        <v>1</v>
      </c>
      <c r="F200" t="s">
        <v>2657</v>
      </c>
      <c r="G200" s="13">
        <v>105</v>
      </c>
      <c r="H200" s="67"/>
      <c r="I200" s="67"/>
      <c r="J200" s="67"/>
    </row>
    <row r="201" spans="3:10" x14ac:dyDescent="0.2">
      <c r="C201" s="8" t="s">
        <v>4795</v>
      </c>
      <c r="D201" s="13" t="s">
        <v>1828</v>
      </c>
      <c r="E201" s="13">
        <v>1</v>
      </c>
      <c r="F201" t="s">
        <v>2657</v>
      </c>
      <c r="G201" s="13">
        <v>104</v>
      </c>
      <c r="H201" s="67"/>
      <c r="I201" s="67"/>
      <c r="J201" s="67"/>
    </row>
    <row r="202" spans="3:10" x14ac:dyDescent="0.2">
      <c r="C202" s="8" t="s">
        <v>4795</v>
      </c>
      <c r="D202" s="13" t="s">
        <v>1829</v>
      </c>
      <c r="E202" s="13">
        <v>1</v>
      </c>
      <c r="F202" t="s">
        <v>2277</v>
      </c>
      <c r="G202" s="13">
        <v>63</v>
      </c>
      <c r="H202" s="67"/>
      <c r="I202" s="67"/>
      <c r="J202" s="67"/>
    </row>
    <row r="203" spans="3:10" x14ac:dyDescent="0.2">
      <c r="C203" s="8" t="s">
        <v>4795</v>
      </c>
      <c r="D203" s="13" t="s">
        <v>4853</v>
      </c>
      <c r="E203" s="13">
        <v>1</v>
      </c>
      <c r="F203" t="s">
        <v>4812</v>
      </c>
      <c r="G203" s="13">
        <v>10</v>
      </c>
      <c r="H203" s="67"/>
      <c r="I203" s="67"/>
      <c r="J203" s="67"/>
    </row>
    <row r="204" spans="3:10" x14ac:dyDescent="0.2">
      <c r="C204" s="8" t="s">
        <v>4795</v>
      </c>
      <c r="D204" s="13">
        <v>156</v>
      </c>
      <c r="E204" s="13">
        <v>1</v>
      </c>
      <c r="F204" t="s">
        <v>2311</v>
      </c>
      <c r="G204" s="13">
        <v>432</v>
      </c>
      <c r="H204" s="67"/>
      <c r="I204" s="67"/>
      <c r="J204" s="67"/>
    </row>
    <row r="205" spans="3:10" x14ac:dyDescent="0.2">
      <c r="C205" s="8" t="s">
        <v>4795</v>
      </c>
      <c r="D205" s="13">
        <v>157</v>
      </c>
      <c r="E205" s="13">
        <v>1</v>
      </c>
      <c r="F205" t="s">
        <v>3869</v>
      </c>
      <c r="G205" s="13">
        <v>48</v>
      </c>
      <c r="H205" s="67"/>
      <c r="I205" s="67"/>
      <c r="J205" s="67"/>
    </row>
    <row r="206" spans="3:10" x14ac:dyDescent="0.2">
      <c r="C206" s="8" t="s">
        <v>4795</v>
      </c>
      <c r="D206" s="13">
        <v>158</v>
      </c>
      <c r="E206" s="13">
        <v>1</v>
      </c>
      <c r="F206" t="s">
        <v>2934</v>
      </c>
      <c r="G206" s="13">
        <v>88</v>
      </c>
      <c r="H206" s="67"/>
      <c r="I206" s="67"/>
      <c r="J206" s="67"/>
    </row>
    <row r="207" spans="3:10" x14ac:dyDescent="0.2">
      <c r="C207" s="8" t="s">
        <v>4795</v>
      </c>
      <c r="D207" s="13">
        <v>159</v>
      </c>
      <c r="E207" s="13">
        <v>1</v>
      </c>
      <c r="F207" t="s">
        <v>4226</v>
      </c>
      <c r="G207" s="13">
        <v>527</v>
      </c>
      <c r="H207" s="67"/>
      <c r="I207" s="67"/>
      <c r="J207" s="67"/>
    </row>
    <row r="208" spans="3:10" x14ac:dyDescent="0.2">
      <c r="C208" s="8" t="s">
        <v>4795</v>
      </c>
      <c r="D208" s="13" t="s">
        <v>4854</v>
      </c>
      <c r="E208" s="13">
        <v>1</v>
      </c>
      <c r="F208" t="s">
        <v>2657</v>
      </c>
      <c r="G208" s="13">
        <v>105</v>
      </c>
      <c r="H208" s="67"/>
      <c r="I208" s="67"/>
      <c r="J208" s="67"/>
    </row>
    <row r="209" spans="3:10" x14ac:dyDescent="0.2">
      <c r="C209" s="8" t="s">
        <v>4795</v>
      </c>
      <c r="D209" s="13" t="s">
        <v>4855</v>
      </c>
      <c r="E209" s="13">
        <v>1</v>
      </c>
      <c r="F209" t="s">
        <v>2657</v>
      </c>
      <c r="G209" s="13">
        <v>105</v>
      </c>
      <c r="H209" s="67"/>
      <c r="I209" s="67"/>
      <c r="J209" s="67"/>
    </row>
    <row r="210" spans="3:10" x14ac:dyDescent="0.2">
      <c r="C210" s="8" t="s">
        <v>4795</v>
      </c>
      <c r="D210" s="13" t="s">
        <v>4856</v>
      </c>
      <c r="E210" s="13">
        <v>1</v>
      </c>
      <c r="F210" t="s">
        <v>2657</v>
      </c>
      <c r="G210" s="13">
        <v>105</v>
      </c>
      <c r="H210" s="67"/>
      <c r="I210" s="67"/>
      <c r="J210" s="67"/>
    </row>
    <row r="211" spans="3:10" x14ac:dyDescent="0.2">
      <c r="C211" s="8" t="s">
        <v>4795</v>
      </c>
      <c r="D211" s="13" t="s">
        <v>4857</v>
      </c>
      <c r="E211" s="13">
        <v>1</v>
      </c>
      <c r="F211" t="s">
        <v>2657</v>
      </c>
      <c r="G211" s="13">
        <v>106</v>
      </c>
      <c r="H211" s="67"/>
      <c r="I211" s="67"/>
      <c r="J211" s="67"/>
    </row>
    <row r="212" spans="3:10" x14ac:dyDescent="0.2">
      <c r="C212" s="8" t="s">
        <v>4795</v>
      </c>
      <c r="D212" s="13" t="s">
        <v>4858</v>
      </c>
      <c r="E212" s="13">
        <v>1</v>
      </c>
      <c r="F212" t="s">
        <v>2277</v>
      </c>
      <c r="G212" s="13">
        <v>63</v>
      </c>
      <c r="H212" s="67"/>
      <c r="I212" s="67"/>
      <c r="J212" s="67"/>
    </row>
    <row r="213" spans="3:10" x14ac:dyDescent="0.2">
      <c r="C213" s="8" t="s">
        <v>4795</v>
      </c>
      <c r="D213" s="13" t="s">
        <v>4859</v>
      </c>
      <c r="E213" s="13">
        <v>1</v>
      </c>
      <c r="F213" t="s">
        <v>2277</v>
      </c>
      <c r="G213" s="13">
        <v>63</v>
      </c>
      <c r="H213" s="67"/>
      <c r="I213" s="67"/>
      <c r="J213" s="67"/>
    </row>
    <row r="214" spans="3:10" x14ac:dyDescent="0.2">
      <c r="C214" s="8" t="s">
        <v>4795</v>
      </c>
      <c r="D214" s="13" t="s">
        <v>4860</v>
      </c>
      <c r="E214" s="13">
        <v>1</v>
      </c>
      <c r="F214" t="s">
        <v>4812</v>
      </c>
      <c r="G214" s="13">
        <v>20</v>
      </c>
      <c r="H214" s="67"/>
      <c r="I214" s="67"/>
      <c r="J214" s="67"/>
    </row>
    <row r="215" spans="3:10" x14ac:dyDescent="0.2">
      <c r="C215" s="8" t="s">
        <v>4795</v>
      </c>
      <c r="D215" s="13">
        <v>161</v>
      </c>
      <c r="E215" s="13">
        <v>1</v>
      </c>
      <c r="F215" t="s">
        <v>4226</v>
      </c>
      <c r="G215" s="13">
        <v>543</v>
      </c>
      <c r="H215" s="67"/>
      <c r="I215" s="67"/>
      <c r="J215" s="67"/>
    </row>
    <row r="216" spans="3:10" x14ac:dyDescent="0.2">
      <c r="C216" s="8" t="s">
        <v>4795</v>
      </c>
      <c r="D216" s="13" t="s">
        <v>4861</v>
      </c>
      <c r="E216" s="13">
        <v>1</v>
      </c>
      <c r="F216" t="s">
        <v>2657</v>
      </c>
      <c r="G216" s="13">
        <v>107</v>
      </c>
      <c r="H216" s="67"/>
      <c r="I216" s="67"/>
      <c r="J216" s="67"/>
    </row>
    <row r="217" spans="3:10" x14ac:dyDescent="0.2">
      <c r="C217" s="8" t="s">
        <v>4795</v>
      </c>
      <c r="D217" s="13" t="s">
        <v>4862</v>
      </c>
      <c r="E217" s="13">
        <v>1</v>
      </c>
      <c r="F217" t="s">
        <v>2657</v>
      </c>
      <c r="G217" s="13">
        <v>105</v>
      </c>
      <c r="H217" s="67"/>
      <c r="I217" s="67"/>
      <c r="J217" s="67"/>
    </row>
    <row r="218" spans="3:10" x14ac:dyDescent="0.2">
      <c r="C218" s="8" t="s">
        <v>4795</v>
      </c>
      <c r="D218" s="13" t="s">
        <v>4863</v>
      </c>
      <c r="E218" s="13">
        <v>1</v>
      </c>
      <c r="F218" t="s">
        <v>2657</v>
      </c>
      <c r="G218" s="13">
        <v>135</v>
      </c>
      <c r="H218" s="67"/>
      <c r="I218" s="67"/>
      <c r="J218" s="67"/>
    </row>
    <row r="219" spans="3:10" x14ac:dyDescent="0.2">
      <c r="C219" s="8" t="s">
        <v>4795</v>
      </c>
      <c r="D219" s="13" t="s">
        <v>4864</v>
      </c>
      <c r="E219" s="13">
        <v>1</v>
      </c>
      <c r="F219" t="s">
        <v>2277</v>
      </c>
      <c r="G219" s="13">
        <v>50</v>
      </c>
      <c r="H219" s="67"/>
      <c r="I219" s="67"/>
      <c r="J219" s="67"/>
    </row>
    <row r="220" spans="3:10" x14ac:dyDescent="0.2">
      <c r="C220" s="8" t="s">
        <v>4795</v>
      </c>
      <c r="D220" s="13" t="s">
        <v>4865</v>
      </c>
      <c r="E220" s="13">
        <v>1</v>
      </c>
      <c r="F220" t="s">
        <v>2277</v>
      </c>
      <c r="G220" s="13">
        <v>44</v>
      </c>
      <c r="H220" s="67"/>
      <c r="I220" s="67"/>
      <c r="J220" s="67"/>
    </row>
    <row r="221" spans="3:10" x14ac:dyDescent="0.2">
      <c r="C221" s="8" t="s">
        <v>4795</v>
      </c>
      <c r="D221" s="13" t="s">
        <v>4866</v>
      </c>
      <c r="E221" s="13">
        <v>1</v>
      </c>
      <c r="F221" t="s">
        <v>4812</v>
      </c>
      <c r="G221" s="13">
        <v>10</v>
      </c>
      <c r="H221" s="67"/>
      <c r="I221" s="67"/>
      <c r="J221" s="67"/>
    </row>
    <row r="222" spans="3:10" x14ac:dyDescent="0.2">
      <c r="C222" s="8" t="s">
        <v>4795</v>
      </c>
      <c r="D222" s="13">
        <v>162</v>
      </c>
      <c r="E222" s="13">
        <v>1</v>
      </c>
      <c r="F222" t="s">
        <v>4226</v>
      </c>
      <c r="G222" s="13">
        <v>547</v>
      </c>
      <c r="H222" s="67"/>
      <c r="I222" s="67"/>
      <c r="J222" s="67"/>
    </row>
    <row r="223" spans="3:10" x14ac:dyDescent="0.2">
      <c r="C223" s="8" t="s">
        <v>4795</v>
      </c>
      <c r="D223" s="13" t="s">
        <v>4867</v>
      </c>
      <c r="E223" s="13">
        <v>1</v>
      </c>
      <c r="F223" t="s">
        <v>2657</v>
      </c>
      <c r="G223" s="13">
        <v>123</v>
      </c>
      <c r="H223" s="67"/>
      <c r="I223" s="67"/>
      <c r="J223" s="67"/>
    </row>
    <row r="224" spans="3:10" x14ac:dyDescent="0.2">
      <c r="C224" s="8" t="s">
        <v>4795</v>
      </c>
      <c r="D224" s="13" t="s">
        <v>4868</v>
      </c>
      <c r="E224" s="13">
        <v>1</v>
      </c>
      <c r="F224" t="s">
        <v>2657</v>
      </c>
      <c r="G224" s="13">
        <v>200</v>
      </c>
      <c r="H224" s="67"/>
      <c r="I224" s="67"/>
      <c r="J224" s="67"/>
    </row>
    <row r="225" spans="3:10" x14ac:dyDescent="0.2">
      <c r="C225" s="8" t="s">
        <v>4795</v>
      </c>
      <c r="D225" s="13" t="s">
        <v>4869</v>
      </c>
      <c r="E225" s="13">
        <v>1</v>
      </c>
      <c r="F225" t="s">
        <v>2657</v>
      </c>
      <c r="G225" s="13">
        <v>93</v>
      </c>
      <c r="H225" s="67"/>
      <c r="I225" s="67"/>
      <c r="J225" s="67"/>
    </row>
    <row r="226" spans="3:10" x14ac:dyDescent="0.2">
      <c r="C226" s="8" t="s">
        <v>4795</v>
      </c>
      <c r="D226" s="13" t="s">
        <v>4870</v>
      </c>
      <c r="E226" s="13">
        <v>1</v>
      </c>
      <c r="F226" t="s">
        <v>4812</v>
      </c>
      <c r="G226" s="13">
        <v>10</v>
      </c>
      <c r="H226" s="67"/>
      <c r="I226" s="67"/>
      <c r="J226" s="67"/>
    </row>
    <row r="227" spans="3:10" x14ac:dyDescent="0.2">
      <c r="C227" s="8" t="s">
        <v>4795</v>
      </c>
      <c r="D227" s="13">
        <v>163</v>
      </c>
      <c r="E227" s="13">
        <v>1</v>
      </c>
      <c r="F227" t="s">
        <v>2311</v>
      </c>
      <c r="G227" s="13">
        <v>140</v>
      </c>
      <c r="H227" s="67"/>
      <c r="I227" s="67"/>
      <c r="J227" s="67"/>
    </row>
    <row r="228" spans="3:10" x14ac:dyDescent="0.2">
      <c r="C228" s="8" t="s">
        <v>4795</v>
      </c>
      <c r="D228" s="13">
        <v>164</v>
      </c>
      <c r="E228" s="13">
        <v>1</v>
      </c>
      <c r="F228" t="s">
        <v>4226</v>
      </c>
      <c r="G228" s="13">
        <v>616</v>
      </c>
      <c r="H228" s="67"/>
      <c r="I228" s="67"/>
      <c r="J228" s="67"/>
    </row>
    <row r="229" spans="3:10" x14ac:dyDescent="0.2">
      <c r="C229" s="8" t="s">
        <v>4795</v>
      </c>
      <c r="D229" s="13" t="s">
        <v>4871</v>
      </c>
      <c r="E229" s="13">
        <v>1</v>
      </c>
      <c r="F229" t="s">
        <v>2657</v>
      </c>
      <c r="G229" s="13">
        <v>114</v>
      </c>
      <c r="H229" s="67"/>
      <c r="I229" s="67"/>
      <c r="J229" s="67"/>
    </row>
    <row r="230" spans="3:10" x14ac:dyDescent="0.2">
      <c r="C230" s="8" t="s">
        <v>4795</v>
      </c>
      <c r="D230" s="13" t="s">
        <v>4872</v>
      </c>
      <c r="E230" s="13">
        <v>1</v>
      </c>
      <c r="F230" t="s">
        <v>2657</v>
      </c>
      <c r="G230" s="13">
        <v>144</v>
      </c>
      <c r="H230" s="67"/>
      <c r="I230" s="67"/>
      <c r="J230" s="67"/>
    </row>
    <row r="231" spans="3:10" x14ac:dyDescent="0.2">
      <c r="C231" s="8" t="s">
        <v>4795</v>
      </c>
      <c r="D231" s="13" t="s">
        <v>4873</v>
      </c>
      <c r="E231" s="13">
        <v>1</v>
      </c>
      <c r="F231" t="s">
        <v>2657</v>
      </c>
      <c r="G231" s="13">
        <v>144</v>
      </c>
      <c r="H231" s="67"/>
      <c r="I231" s="67"/>
      <c r="J231" s="67"/>
    </row>
    <row r="232" spans="3:10" x14ac:dyDescent="0.2">
      <c r="C232" s="8" t="s">
        <v>4795</v>
      </c>
      <c r="D232" s="13" t="s">
        <v>4874</v>
      </c>
      <c r="E232" s="13">
        <v>1</v>
      </c>
      <c r="F232" t="s">
        <v>2657</v>
      </c>
      <c r="G232" s="13">
        <v>114</v>
      </c>
      <c r="H232" s="67"/>
      <c r="I232" s="67"/>
      <c r="J232" s="67"/>
    </row>
    <row r="233" spans="3:10" x14ac:dyDescent="0.2">
      <c r="C233" s="8" t="s">
        <v>4795</v>
      </c>
      <c r="D233" s="13" t="s">
        <v>4875</v>
      </c>
      <c r="E233" s="13">
        <v>1</v>
      </c>
      <c r="F233" t="s">
        <v>2277</v>
      </c>
      <c r="G233" s="13">
        <v>64</v>
      </c>
      <c r="H233" s="67"/>
      <c r="I233" s="67"/>
      <c r="J233" s="67"/>
    </row>
    <row r="234" spans="3:10" x14ac:dyDescent="0.2">
      <c r="C234" s="8" t="s">
        <v>4795</v>
      </c>
      <c r="D234" s="13" t="s">
        <v>4876</v>
      </c>
      <c r="E234" s="13">
        <v>1</v>
      </c>
      <c r="F234" t="s">
        <v>2277</v>
      </c>
      <c r="G234" s="13">
        <v>75</v>
      </c>
      <c r="H234" s="67"/>
      <c r="I234" s="67"/>
      <c r="J234" s="67"/>
    </row>
    <row r="235" spans="3:10" x14ac:dyDescent="0.2">
      <c r="C235" s="8" t="s">
        <v>4795</v>
      </c>
      <c r="D235" s="13" t="s">
        <v>4877</v>
      </c>
      <c r="E235" s="13">
        <v>1</v>
      </c>
      <c r="F235" t="s">
        <v>4812</v>
      </c>
      <c r="G235" s="13">
        <v>10</v>
      </c>
      <c r="H235" s="67"/>
      <c r="I235" s="67"/>
      <c r="J235" s="67"/>
    </row>
    <row r="236" spans="3:10" x14ac:dyDescent="0.2">
      <c r="C236" s="8" t="s">
        <v>4795</v>
      </c>
      <c r="D236" s="13">
        <v>165</v>
      </c>
      <c r="E236" s="13">
        <v>1</v>
      </c>
      <c r="F236" t="s">
        <v>862</v>
      </c>
      <c r="G236" s="13">
        <v>119</v>
      </c>
      <c r="H236" s="67"/>
      <c r="I236" s="67"/>
      <c r="J236" s="67"/>
    </row>
    <row r="237" spans="3:10" x14ac:dyDescent="0.2">
      <c r="C237" s="8" t="s">
        <v>4795</v>
      </c>
      <c r="D237" s="13" t="s">
        <v>4878</v>
      </c>
      <c r="E237" s="13">
        <v>1</v>
      </c>
      <c r="F237" t="s">
        <v>2160</v>
      </c>
      <c r="G237" s="13">
        <v>155</v>
      </c>
      <c r="H237" s="67"/>
      <c r="I237" s="67"/>
      <c r="J237" s="67"/>
    </row>
    <row r="238" spans="3:10" x14ac:dyDescent="0.2">
      <c r="C238" s="8" t="s">
        <v>4795</v>
      </c>
      <c r="D238" s="13" t="s">
        <v>4879</v>
      </c>
      <c r="E238" s="13">
        <v>1</v>
      </c>
      <c r="F238" t="s">
        <v>2160</v>
      </c>
      <c r="G238" s="13">
        <v>198</v>
      </c>
      <c r="H238" s="67"/>
      <c r="I238" s="67"/>
      <c r="J238" s="67"/>
    </row>
    <row r="239" spans="3:10" x14ac:dyDescent="0.2">
      <c r="C239" s="8" t="s">
        <v>4795</v>
      </c>
      <c r="D239" s="13" t="s">
        <v>4880</v>
      </c>
      <c r="E239" s="13">
        <v>1</v>
      </c>
      <c r="F239" t="s">
        <v>2160</v>
      </c>
      <c r="G239" s="13">
        <v>190</v>
      </c>
      <c r="H239" s="67"/>
      <c r="I239" s="67"/>
      <c r="J239" s="67"/>
    </row>
    <row r="240" spans="3:10" x14ac:dyDescent="0.2">
      <c r="C240" s="8" t="s">
        <v>4795</v>
      </c>
      <c r="D240" s="13" t="s">
        <v>4881</v>
      </c>
      <c r="E240" s="13">
        <v>1</v>
      </c>
      <c r="F240" t="s">
        <v>2160</v>
      </c>
      <c r="G240" s="13">
        <v>190</v>
      </c>
      <c r="H240" s="67"/>
      <c r="I240" s="67"/>
      <c r="J240" s="67"/>
    </row>
    <row r="241" spans="3:10" x14ac:dyDescent="0.2">
      <c r="C241" s="8" t="s">
        <v>4795</v>
      </c>
      <c r="D241" s="13" t="s">
        <v>4882</v>
      </c>
      <c r="E241" s="13">
        <v>1</v>
      </c>
      <c r="F241" t="s">
        <v>2160</v>
      </c>
      <c r="G241" s="13">
        <v>199</v>
      </c>
      <c r="H241" s="67"/>
      <c r="I241" s="67"/>
      <c r="J241" s="67"/>
    </row>
    <row r="242" spans="3:10" x14ac:dyDescent="0.2">
      <c r="C242" s="8" t="s">
        <v>4795</v>
      </c>
      <c r="D242" s="13" t="s">
        <v>4883</v>
      </c>
      <c r="E242" s="13">
        <v>1</v>
      </c>
      <c r="F242" t="s">
        <v>2393</v>
      </c>
      <c r="G242" s="13">
        <v>33</v>
      </c>
      <c r="H242" s="67"/>
      <c r="I242" s="67"/>
      <c r="J242" s="67"/>
    </row>
    <row r="243" spans="3:10" x14ac:dyDescent="0.2">
      <c r="C243" s="8" t="s">
        <v>4795</v>
      </c>
      <c r="D243" s="13" t="s">
        <v>4884</v>
      </c>
      <c r="E243" s="13">
        <v>1</v>
      </c>
      <c r="F243" t="s">
        <v>2393</v>
      </c>
      <c r="G243" s="13">
        <v>33</v>
      </c>
      <c r="H243" s="67"/>
      <c r="I243" s="67"/>
      <c r="J243" s="67"/>
    </row>
    <row r="244" spans="3:10" x14ac:dyDescent="0.2">
      <c r="C244" s="8" t="s">
        <v>4795</v>
      </c>
      <c r="D244" s="13">
        <v>200</v>
      </c>
      <c r="E244" s="13">
        <v>2</v>
      </c>
      <c r="F244" t="s">
        <v>2311</v>
      </c>
      <c r="G244" s="13">
        <v>333</v>
      </c>
      <c r="H244" s="67"/>
      <c r="I244" s="67"/>
      <c r="J244" s="67"/>
    </row>
    <row r="245" spans="3:10" x14ac:dyDescent="0.2">
      <c r="C245" s="8" t="s">
        <v>4795</v>
      </c>
      <c r="D245" s="13">
        <v>201</v>
      </c>
      <c r="E245" s="13">
        <v>2</v>
      </c>
      <c r="F245" t="s">
        <v>2311</v>
      </c>
      <c r="G245" s="13">
        <v>79</v>
      </c>
      <c r="H245" s="67"/>
      <c r="I245" s="67"/>
      <c r="J245" s="67"/>
    </row>
    <row r="246" spans="3:10" x14ac:dyDescent="0.2">
      <c r="C246" s="8" t="s">
        <v>4795</v>
      </c>
      <c r="D246" s="13">
        <v>202</v>
      </c>
      <c r="E246" s="13">
        <v>2</v>
      </c>
      <c r="F246" t="s">
        <v>4226</v>
      </c>
      <c r="G246" s="13">
        <v>527</v>
      </c>
      <c r="H246" s="67"/>
      <c r="I246" s="67"/>
      <c r="J246" s="67"/>
    </row>
    <row r="247" spans="3:10" x14ac:dyDescent="0.2">
      <c r="C247" s="8" t="s">
        <v>4795</v>
      </c>
      <c r="D247" s="13" t="s">
        <v>2408</v>
      </c>
      <c r="E247" s="13">
        <v>2</v>
      </c>
      <c r="F247" t="s">
        <v>2657</v>
      </c>
      <c r="G247" s="13">
        <v>105</v>
      </c>
      <c r="H247" s="67"/>
      <c r="I247" s="67"/>
      <c r="J247" s="67"/>
    </row>
    <row r="248" spans="3:10" x14ac:dyDescent="0.2">
      <c r="C248" s="8" t="s">
        <v>4795</v>
      </c>
      <c r="D248" s="13" t="s">
        <v>2409</v>
      </c>
      <c r="E248" s="13">
        <v>2</v>
      </c>
      <c r="F248" t="s">
        <v>2657</v>
      </c>
      <c r="G248" s="13">
        <v>104</v>
      </c>
      <c r="H248" s="67"/>
      <c r="I248" s="67"/>
      <c r="J248" s="67"/>
    </row>
    <row r="249" spans="3:10" x14ac:dyDescent="0.2">
      <c r="C249" s="8" t="s">
        <v>4795</v>
      </c>
      <c r="D249" s="13" t="s">
        <v>770</v>
      </c>
      <c r="E249" s="13">
        <v>2</v>
      </c>
      <c r="F249" t="s">
        <v>2657</v>
      </c>
      <c r="G249" s="13">
        <v>110</v>
      </c>
      <c r="H249" s="67"/>
      <c r="I249" s="67"/>
      <c r="J249" s="67"/>
    </row>
    <row r="250" spans="3:10" x14ac:dyDescent="0.2">
      <c r="C250" s="8" t="s">
        <v>4795</v>
      </c>
      <c r="D250" s="13" t="s">
        <v>935</v>
      </c>
      <c r="E250" s="13">
        <v>2</v>
      </c>
      <c r="F250" t="s">
        <v>2657</v>
      </c>
      <c r="G250" s="13">
        <v>160</v>
      </c>
      <c r="H250" s="67"/>
      <c r="I250" s="67"/>
      <c r="J250" s="67"/>
    </row>
    <row r="251" spans="3:10" x14ac:dyDescent="0.2">
      <c r="C251" s="8" t="s">
        <v>4795</v>
      </c>
      <c r="D251" s="13" t="s">
        <v>936</v>
      </c>
      <c r="E251" s="13">
        <v>2</v>
      </c>
      <c r="F251" t="s">
        <v>2277</v>
      </c>
      <c r="G251" s="13">
        <v>100</v>
      </c>
      <c r="H251" s="67"/>
      <c r="I251" s="67"/>
      <c r="J251" s="67"/>
    </row>
    <row r="252" spans="3:10" x14ac:dyDescent="0.2">
      <c r="C252" s="8" t="s">
        <v>4795</v>
      </c>
      <c r="D252" s="13" t="s">
        <v>937</v>
      </c>
      <c r="E252" s="13">
        <v>2</v>
      </c>
      <c r="F252" t="s">
        <v>2277</v>
      </c>
      <c r="G252" s="13">
        <v>59</v>
      </c>
      <c r="H252" s="67"/>
      <c r="I252" s="67"/>
      <c r="J252" s="67"/>
    </row>
    <row r="253" spans="3:10" x14ac:dyDescent="0.2">
      <c r="C253" s="8" t="s">
        <v>4795</v>
      </c>
      <c r="D253" s="13" t="s">
        <v>4885</v>
      </c>
      <c r="E253" s="13">
        <v>2</v>
      </c>
      <c r="F253" t="s">
        <v>4812</v>
      </c>
      <c r="G253" s="13">
        <v>8</v>
      </c>
      <c r="H253" s="67"/>
      <c r="I253" s="67"/>
      <c r="J253" s="67"/>
    </row>
    <row r="254" spans="3:10" x14ac:dyDescent="0.2">
      <c r="C254" s="8" t="s">
        <v>4795</v>
      </c>
      <c r="D254" s="13">
        <v>203</v>
      </c>
      <c r="E254" s="13">
        <v>2</v>
      </c>
      <c r="F254" t="s">
        <v>4226</v>
      </c>
      <c r="G254" s="13">
        <v>527</v>
      </c>
      <c r="H254" s="67"/>
      <c r="I254" s="67"/>
      <c r="J254" s="67"/>
    </row>
    <row r="255" spans="3:10" x14ac:dyDescent="0.2">
      <c r="C255" s="8" t="s">
        <v>4795</v>
      </c>
      <c r="D255" s="13" t="s">
        <v>2411</v>
      </c>
      <c r="E255" s="13">
        <v>2</v>
      </c>
      <c r="F255" t="s">
        <v>2657</v>
      </c>
      <c r="G255" s="13">
        <v>113</v>
      </c>
      <c r="H255" s="67"/>
      <c r="I255" s="67"/>
      <c r="J255" s="67"/>
    </row>
    <row r="256" spans="3:10" x14ac:dyDescent="0.2">
      <c r="C256" s="8" t="s">
        <v>4795</v>
      </c>
      <c r="D256" s="13" t="s">
        <v>2412</v>
      </c>
      <c r="E256" s="13">
        <v>2</v>
      </c>
      <c r="F256" t="s">
        <v>2657</v>
      </c>
      <c r="G256" s="13">
        <v>109</v>
      </c>
      <c r="H256" s="67"/>
      <c r="I256" s="67"/>
      <c r="J256" s="67"/>
    </row>
    <row r="257" spans="3:10" x14ac:dyDescent="0.2">
      <c r="C257" s="8" t="s">
        <v>4795</v>
      </c>
      <c r="D257" s="13" t="s">
        <v>3901</v>
      </c>
      <c r="E257" s="13">
        <v>2</v>
      </c>
      <c r="F257" t="s">
        <v>2657</v>
      </c>
      <c r="G257" s="13">
        <v>109</v>
      </c>
      <c r="H257" s="67"/>
      <c r="I257" s="67"/>
      <c r="J257" s="67"/>
    </row>
    <row r="258" spans="3:10" x14ac:dyDescent="0.2">
      <c r="C258" s="8" t="s">
        <v>4795</v>
      </c>
      <c r="D258" s="13" t="s">
        <v>3902</v>
      </c>
      <c r="E258" s="13">
        <v>2</v>
      </c>
      <c r="F258" t="s">
        <v>2657</v>
      </c>
      <c r="G258" s="13">
        <v>109</v>
      </c>
      <c r="H258" s="67"/>
      <c r="I258" s="67"/>
      <c r="J258" s="67"/>
    </row>
    <row r="259" spans="3:10" x14ac:dyDescent="0.2">
      <c r="C259" s="8" t="s">
        <v>4795</v>
      </c>
      <c r="D259" s="13" t="s">
        <v>938</v>
      </c>
      <c r="E259" s="13">
        <v>2</v>
      </c>
      <c r="F259" t="s">
        <v>2277</v>
      </c>
      <c r="G259" s="13">
        <v>63</v>
      </c>
      <c r="H259" s="67"/>
      <c r="I259" s="67"/>
      <c r="J259" s="67"/>
    </row>
    <row r="260" spans="3:10" x14ac:dyDescent="0.2">
      <c r="C260" s="8" t="s">
        <v>4795</v>
      </c>
      <c r="D260" s="13" t="s">
        <v>939</v>
      </c>
      <c r="E260" s="13">
        <v>2</v>
      </c>
      <c r="F260" t="s">
        <v>2277</v>
      </c>
      <c r="G260" s="13">
        <v>65</v>
      </c>
      <c r="H260" s="67"/>
      <c r="I260" s="67"/>
      <c r="J260" s="67"/>
    </row>
    <row r="261" spans="3:10" x14ac:dyDescent="0.2">
      <c r="C261" s="8" t="s">
        <v>4795</v>
      </c>
      <c r="D261" s="13" t="s">
        <v>4886</v>
      </c>
      <c r="E261" s="13">
        <v>2</v>
      </c>
      <c r="F261" t="s">
        <v>4812</v>
      </c>
      <c r="G261" s="13">
        <v>10</v>
      </c>
      <c r="H261" s="67"/>
      <c r="I261" s="67"/>
      <c r="J261" s="67"/>
    </row>
    <row r="262" spans="3:10" x14ac:dyDescent="0.2">
      <c r="C262" s="8" t="s">
        <v>4795</v>
      </c>
      <c r="D262" s="13">
        <v>204</v>
      </c>
      <c r="E262" s="13">
        <v>2</v>
      </c>
      <c r="F262" t="s">
        <v>2311</v>
      </c>
      <c r="G262" s="13">
        <v>750</v>
      </c>
      <c r="H262" s="67"/>
      <c r="I262" s="67"/>
      <c r="J262" s="67"/>
    </row>
    <row r="263" spans="3:10" x14ac:dyDescent="0.2">
      <c r="C263" s="8" t="s">
        <v>4795</v>
      </c>
      <c r="D263" s="13">
        <v>205</v>
      </c>
      <c r="E263" s="13">
        <v>2</v>
      </c>
      <c r="F263" t="s">
        <v>4226</v>
      </c>
      <c r="G263" s="13">
        <v>527</v>
      </c>
      <c r="H263" s="67"/>
      <c r="I263" s="67"/>
      <c r="J263" s="67"/>
    </row>
    <row r="264" spans="3:10" x14ac:dyDescent="0.2">
      <c r="C264" s="8" t="s">
        <v>4795</v>
      </c>
      <c r="D264" s="13" t="s">
        <v>2417</v>
      </c>
      <c r="E264" s="13">
        <v>2</v>
      </c>
      <c r="F264" t="s">
        <v>2657</v>
      </c>
      <c r="G264" s="13">
        <v>109</v>
      </c>
      <c r="H264" s="67"/>
      <c r="I264" s="67"/>
      <c r="J264" s="67"/>
    </row>
    <row r="265" spans="3:10" x14ac:dyDescent="0.2">
      <c r="C265" s="8" t="s">
        <v>4795</v>
      </c>
      <c r="D265" s="13" t="s">
        <v>3494</v>
      </c>
      <c r="E265" s="13">
        <v>2</v>
      </c>
      <c r="F265" t="s">
        <v>2657</v>
      </c>
      <c r="G265" s="13">
        <v>109</v>
      </c>
      <c r="H265" s="67"/>
      <c r="I265" s="67"/>
      <c r="J265" s="67"/>
    </row>
    <row r="266" spans="3:10" x14ac:dyDescent="0.2">
      <c r="C266" s="8" t="s">
        <v>4795</v>
      </c>
      <c r="D266" s="13" t="s">
        <v>3903</v>
      </c>
      <c r="E266" s="13">
        <v>2</v>
      </c>
      <c r="F266" t="s">
        <v>2657</v>
      </c>
      <c r="G266" s="13">
        <v>109</v>
      </c>
      <c r="H266" s="67"/>
      <c r="I266" s="67"/>
      <c r="J266" s="67"/>
    </row>
    <row r="267" spans="3:10" x14ac:dyDescent="0.2">
      <c r="C267" s="8" t="s">
        <v>4795</v>
      </c>
      <c r="D267" s="13" t="s">
        <v>3904</v>
      </c>
      <c r="E267" s="13">
        <v>2</v>
      </c>
      <c r="F267" t="s">
        <v>2657</v>
      </c>
      <c r="G267" s="13">
        <v>109</v>
      </c>
      <c r="H267" s="67"/>
      <c r="I267" s="67"/>
      <c r="J267" s="67"/>
    </row>
    <row r="268" spans="3:10" x14ac:dyDescent="0.2">
      <c r="C268" s="8" t="s">
        <v>4795</v>
      </c>
      <c r="D268" s="13" t="s">
        <v>3905</v>
      </c>
      <c r="E268" s="13">
        <v>2</v>
      </c>
      <c r="F268" t="s">
        <v>2277</v>
      </c>
      <c r="G268" s="13">
        <v>63</v>
      </c>
      <c r="H268" s="67"/>
      <c r="I268" s="67"/>
      <c r="J268" s="67"/>
    </row>
    <row r="269" spans="3:10" x14ac:dyDescent="0.2">
      <c r="C269" s="8" t="s">
        <v>4795</v>
      </c>
      <c r="D269" s="13" t="s">
        <v>3906</v>
      </c>
      <c r="E269" s="13">
        <v>2</v>
      </c>
      <c r="F269" t="s">
        <v>2277</v>
      </c>
      <c r="G269" s="13">
        <v>63</v>
      </c>
      <c r="H269" s="67"/>
      <c r="I269" s="67"/>
      <c r="J269" s="67"/>
    </row>
    <row r="270" spans="3:10" x14ac:dyDescent="0.2">
      <c r="C270" s="8" t="s">
        <v>4795</v>
      </c>
      <c r="D270" s="13" t="s">
        <v>4887</v>
      </c>
      <c r="E270" s="13">
        <v>2</v>
      </c>
      <c r="F270" t="s">
        <v>4812</v>
      </c>
      <c r="G270" s="13">
        <v>10</v>
      </c>
      <c r="H270" s="67"/>
      <c r="I270" s="67"/>
      <c r="J270" s="67"/>
    </row>
    <row r="271" spans="3:10" x14ac:dyDescent="0.2">
      <c r="C271" s="8" t="s">
        <v>4795</v>
      </c>
      <c r="D271" s="13">
        <v>206</v>
      </c>
      <c r="E271" s="13">
        <v>2</v>
      </c>
      <c r="F271" t="s">
        <v>3869</v>
      </c>
      <c r="G271" s="13">
        <v>33</v>
      </c>
      <c r="H271" s="67"/>
      <c r="I271" s="67"/>
      <c r="J271" s="67"/>
    </row>
    <row r="272" spans="3:10" x14ac:dyDescent="0.2">
      <c r="C272" s="8" t="s">
        <v>4795</v>
      </c>
      <c r="D272" s="13">
        <v>207</v>
      </c>
      <c r="E272" s="13">
        <v>2</v>
      </c>
      <c r="F272" t="s">
        <v>4226</v>
      </c>
      <c r="G272" s="13">
        <v>402</v>
      </c>
      <c r="H272" s="67"/>
      <c r="I272" s="67"/>
      <c r="J272" s="67"/>
    </row>
    <row r="273" spans="3:10" x14ac:dyDescent="0.2">
      <c r="C273" s="8" t="s">
        <v>4795</v>
      </c>
      <c r="D273" s="13" t="s">
        <v>2424</v>
      </c>
      <c r="E273" s="13">
        <v>2</v>
      </c>
      <c r="F273" t="s">
        <v>2657</v>
      </c>
      <c r="G273" s="13">
        <v>105</v>
      </c>
      <c r="H273" s="67"/>
      <c r="I273" s="67"/>
      <c r="J273" s="67"/>
    </row>
    <row r="274" spans="3:10" x14ac:dyDescent="0.2">
      <c r="C274" s="8" t="s">
        <v>4795</v>
      </c>
      <c r="D274" s="13" t="s">
        <v>3932</v>
      </c>
      <c r="E274" s="13">
        <v>2</v>
      </c>
      <c r="F274" t="s">
        <v>2657</v>
      </c>
      <c r="G274" s="13">
        <v>106</v>
      </c>
      <c r="H274" s="67"/>
      <c r="I274" s="67"/>
      <c r="J274" s="67"/>
    </row>
    <row r="275" spans="3:10" x14ac:dyDescent="0.2">
      <c r="C275" s="8" t="s">
        <v>4795</v>
      </c>
      <c r="D275" s="13" t="s">
        <v>947</v>
      </c>
      <c r="E275" s="13">
        <v>2</v>
      </c>
      <c r="F275" t="s">
        <v>2277</v>
      </c>
      <c r="G275" s="13">
        <v>63</v>
      </c>
      <c r="H275" s="67"/>
      <c r="I275" s="67"/>
      <c r="J275" s="67"/>
    </row>
    <row r="276" spans="3:10" x14ac:dyDescent="0.2">
      <c r="C276" s="8" t="s">
        <v>4795</v>
      </c>
      <c r="D276" s="13" t="s">
        <v>3501</v>
      </c>
      <c r="E276" s="13">
        <v>2</v>
      </c>
      <c r="F276" t="s">
        <v>4812</v>
      </c>
      <c r="G276" s="13">
        <v>10</v>
      </c>
      <c r="H276" s="67"/>
      <c r="I276" s="67"/>
      <c r="J276" s="67"/>
    </row>
    <row r="277" spans="3:10" x14ac:dyDescent="0.2">
      <c r="C277" s="8" t="s">
        <v>4795</v>
      </c>
      <c r="D277" s="13">
        <v>208</v>
      </c>
      <c r="E277" s="13">
        <v>2</v>
      </c>
      <c r="F277" t="s">
        <v>4226</v>
      </c>
      <c r="G277" s="13">
        <v>491</v>
      </c>
      <c r="H277" s="67"/>
      <c r="I277" s="67"/>
      <c r="J277" s="67"/>
    </row>
    <row r="278" spans="3:10" x14ac:dyDescent="0.2">
      <c r="C278" s="8" t="s">
        <v>4795</v>
      </c>
      <c r="D278" s="13" t="s">
        <v>2427</v>
      </c>
      <c r="E278" s="13">
        <v>2</v>
      </c>
      <c r="F278" t="s">
        <v>2657</v>
      </c>
      <c r="G278" s="13">
        <v>107</v>
      </c>
      <c r="H278" s="67"/>
      <c r="I278" s="67"/>
      <c r="J278" s="67"/>
    </row>
    <row r="279" spans="3:10" x14ac:dyDescent="0.2">
      <c r="C279" s="8" t="s">
        <v>4795</v>
      </c>
      <c r="D279" s="13" t="s">
        <v>3504</v>
      </c>
      <c r="E279" s="13">
        <v>2</v>
      </c>
      <c r="F279" t="s">
        <v>2657</v>
      </c>
      <c r="G279" s="13">
        <v>105</v>
      </c>
      <c r="H279" s="67"/>
      <c r="I279" s="67"/>
      <c r="J279" s="67"/>
    </row>
    <row r="280" spans="3:10" x14ac:dyDescent="0.2">
      <c r="C280" s="8" t="s">
        <v>4795</v>
      </c>
      <c r="D280" s="13" t="s">
        <v>3505</v>
      </c>
      <c r="E280" s="13">
        <v>2</v>
      </c>
      <c r="F280" t="s">
        <v>2657</v>
      </c>
      <c r="G280" s="13">
        <v>104</v>
      </c>
      <c r="H280" s="67"/>
      <c r="I280" s="67"/>
      <c r="J280" s="67"/>
    </row>
    <row r="281" spans="3:10" x14ac:dyDescent="0.2">
      <c r="C281" s="8" t="s">
        <v>4795</v>
      </c>
      <c r="D281" s="13" t="s">
        <v>3507</v>
      </c>
      <c r="E281" s="13">
        <v>2</v>
      </c>
      <c r="F281" t="s">
        <v>2657</v>
      </c>
      <c r="G281" s="13">
        <v>108</v>
      </c>
      <c r="H281" s="67"/>
      <c r="I281" s="67"/>
      <c r="J281" s="67"/>
    </row>
    <row r="282" spans="3:10" x14ac:dyDescent="0.2">
      <c r="C282" s="8" t="s">
        <v>4795</v>
      </c>
      <c r="D282" s="13" t="s">
        <v>3508</v>
      </c>
      <c r="E282" s="13">
        <v>2</v>
      </c>
      <c r="F282" t="s">
        <v>2277</v>
      </c>
      <c r="G282" s="13">
        <v>63</v>
      </c>
      <c r="H282" s="67"/>
      <c r="I282" s="67"/>
      <c r="J282" s="67"/>
    </row>
    <row r="283" spans="3:10" x14ac:dyDescent="0.2">
      <c r="C283" s="8" t="s">
        <v>4795</v>
      </c>
      <c r="D283" s="13" t="s">
        <v>3510</v>
      </c>
      <c r="E283" s="13">
        <v>2</v>
      </c>
      <c r="F283" t="s">
        <v>2277</v>
      </c>
      <c r="G283" s="13">
        <v>64</v>
      </c>
      <c r="H283" s="67"/>
      <c r="I283" s="67"/>
      <c r="J283" s="67"/>
    </row>
    <row r="284" spans="3:10" x14ac:dyDescent="0.2">
      <c r="C284" s="8" t="s">
        <v>4795</v>
      </c>
      <c r="D284" s="13" t="s">
        <v>4888</v>
      </c>
      <c r="E284" s="13">
        <v>2</v>
      </c>
      <c r="F284" t="s">
        <v>4812</v>
      </c>
      <c r="G284" s="13">
        <v>10</v>
      </c>
      <c r="H284" s="67"/>
      <c r="I284" s="67"/>
      <c r="J284" s="67"/>
    </row>
    <row r="285" spans="3:10" x14ac:dyDescent="0.2">
      <c r="C285" s="8" t="s">
        <v>4795</v>
      </c>
      <c r="D285" s="13">
        <v>209</v>
      </c>
      <c r="E285" s="13">
        <v>2</v>
      </c>
      <c r="F285" t="s">
        <v>4226</v>
      </c>
      <c r="G285" s="13">
        <v>538</v>
      </c>
      <c r="H285" s="67"/>
      <c r="I285" s="67"/>
      <c r="J285" s="67"/>
    </row>
    <row r="286" spans="3:10" x14ac:dyDescent="0.2">
      <c r="C286" s="8" t="s">
        <v>4795</v>
      </c>
      <c r="D286" s="13" t="s">
        <v>2429</v>
      </c>
      <c r="E286" s="13">
        <v>2</v>
      </c>
      <c r="F286" t="s">
        <v>2657</v>
      </c>
      <c r="G286" s="13">
        <v>107</v>
      </c>
      <c r="H286" s="67"/>
      <c r="I286" s="67"/>
      <c r="J286" s="67"/>
    </row>
    <row r="287" spans="3:10" x14ac:dyDescent="0.2">
      <c r="C287" s="8" t="s">
        <v>4795</v>
      </c>
      <c r="D287" s="13" t="s">
        <v>1374</v>
      </c>
      <c r="E287" s="13">
        <v>2</v>
      </c>
      <c r="F287" t="s">
        <v>2657</v>
      </c>
      <c r="G287" s="13">
        <v>105</v>
      </c>
      <c r="H287" s="67"/>
      <c r="I287" s="67"/>
      <c r="J287" s="67"/>
    </row>
    <row r="288" spans="3:10" x14ac:dyDescent="0.2">
      <c r="C288" s="8" t="s">
        <v>4795</v>
      </c>
      <c r="D288" s="13" t="s">
        <v>1375</v>
      </c>
      <c r="E288" s="13">
        <v>2</v>
      </c>
      <c r="F288" t="s">
        <v>2657</v>
      </c>
      <c r="G288" s="13">
        <v>105</v>
      </c>
      <c r="H288" s="67"/>
      <c r="I288" s="67"/>
      <c r="J288" s="67"/>
    </row>
    <row r="289" spans="3:10" x14ac:dyDescent="0.2">
      <c r="C289" s="8" t="s">
        <v>4795</v>
      </c>
      <c r="D289" s="13" t="s">
        <v>3265</v>
      </c>
      <c r="E289" s="13">
        <v>2</v>
      </c>
      <c r="F289" t="s">
        <v>2657</v>
      </c>
      <c r="G289" s="13">
        <v>107</v>
      </c>
      <c r="H289" s="67"/>
      <c r="I289" s="67"/>
      <c r="J289" s="67"/>
    </row>
    <row r="290" spans="3:10" x14ac:dyDescent="0.2">
      <c r="C290" s="8" t="s">
        <v>4795</v>
      </c>
      <c r="D290" s="13" t="s">
        <v>3266</v>
      </c>
      <c r="E290" s="13">
        <v>2</v>
      </c>
      <c r="F290" t="s">
        <v>2277</v>
      </c>
      <c r="G290" s="13">
        <v>63</v>
      </c>
      <c r="H290" s="67"/>
      <c r="I290" s="67"/>
      <c r="J290" s="67"/>
    </row>
    <row r="291" spans="3:10" x14ac:dyDescent="0.2">
      <c r="C291" s="8" t="s">
        <v>4795</v>
      </c>
      <c r="D291" s="13" t="s">
        <v>4889</v>
      </c>
      <c r="E291" s="13">
        <v>2</v>
      </c>
      <c r="F291" t="s">
        <v>2277</v>
      </c>
      <c r="G291" s="13">
        <v>63</v>
      </c>
      <c r="H291" s="67"/>
      <c r="I291" s="67"/>
      <c r="J291" s="67"/>
    </row>
    <row r="292" spans="3:10" x14ac:dyDescent="0.2">
      <c r="C292" s="8" t="s">
        <v>4795</v>
      </c>
      <c r="D292" s="13" t="s">
        <v>4890</v>
      </c>
      <c r="E292" s="13">
        <v>2</v>
      </c>
      <c r="F292" t="s">
        <v>4812</v>
      </c>
      <c r="G292" s="13">
        <v>10</v>
      </c>
      <c r="H292" s="67"/>
      <c r="I292" s="67"/>
      <c r="J292" s="67"/>
    </row>
    <row r="293" spans="3:10" x14ac:dyDescent="0.2">
      <c r="C293" s="8" t="s">
        <v>4795</v>
      </c>
      <c r="D293" s="13">
        <v>210</v>
      </c>
      <c r="E293" s="13">
        <v>2</v>
      </c>
      <c r="F293" t="s">
        <v>4226</v>
      </c>
      <c r="G293" s="13">
        <v>495</v>
      </c>
      <c r="H293" s="67"/>
      <c r="I293" s="67"/>
      <c r="J293" s="67"/>
    </row>
    <row r="294" spans="3:10" x14ac:dyDescent="0.2">
      <c r="C294" s="8" t="s">
        <v>4795</v>
      </c>
      <c r="D294" s="13" t="s">
        <v>2431</v>
      </c>
      <c r="E294" s="13">
        <v>2</v>
      </c>
      <c r="F294" t="s">
        <v>2657</v>
      </c>
      <c r="G294" s="13">
        <v>134</v>
      </c>
      <c r="H294" s="67"/>
      <c r="I294" s="67"/>
      <c r="J294" s="67"/>
    </row>
    <row r="295" spans="3:10" x14ac:dyDescent="0.2">
      <c r="C295" s="8" t="s">
        <v>4795</v>
      </c>
      <c r="D295" s="13" t="s">
        <v>4676</v>
      </c>
      <c r="E295" s="13">
        <v>2</v>
      </c>
      <c r="F295" t="s">
        <v>2657</v>
      </c>
      <c r="G295" s="13">
        <v>106</v>
      </c>
      <c r="H295" s="67"/>
      <c r="I295" s="67"/>
      <c r="J295" s="67"/>
    </row>
    <row r="296" spans="3:10" x14ac:dyDescent="0.2">
      <c r="C296" s="8" t="s">
        <v>4795</v>
      </c>
      <c r="D296" s="13" t="s">
        <v>1376</v>
      </c>
      <c r="E296" s="13">
        <v>2</v>
      </c>
      <c r="F296" t="s">
        <v>2657</v>
      </c>
      <c r="G296" s="13">
        <v>106</v>
      </c>
      <c r="H296" s="67"/>
      <c r="I296" s="67"/>
      <c r="J296" s="67"/>
    </row>
    <row r="297" spans="3:10" x14ac:dyDescent="0.2">
      <c r="C297" s="8" t="s">
        <v>4795</v>
      </c>
      <c r="D297" s="13" t="s">
        <v>3267</v>
      </c>
      <c r="E297" s="13">
        <v>2</v>
      </c>
      <c r="F297" t="s">
        <v>2657</v>
      </c>
      <c r="G297" s="13">
        <v>107</v>
      </c>
      <c r="H297" s="67"/>
      <c r="I297" s="67"/>
      <c r="J297" s="67"/>
    </row>
    <row r="298" spans="3:10" x14ac:dyDescent="0.2">
      <c r="C298" s="8" t="s">
        <v>4795</v>
      </c>
      <c r="D298" s="13" t="s">
        <v>3268</v>
      </c>
      <c r="E298" s="13">
        <v>2</v>
      </c>
      <c r="F298" t="s">
        <v>2277</v>
      </c>
      <c r="G298" s="13">
        <v>63</v>
      </c>
      <c r="H298" s="67"/>
      <c r="I298" s="67"/>
      <c r="J298" s="67"/>
    </row>
    <row r="299" spans="3:10" x14ac:dyDescent="0.2">
      <c r="C299" s="8" t="s">
        <v>4795</v>
      </c>
      <c r="D299" s="13" t="s">
        <v>4891</v>
      </c>
      <c r="E299" s="13">
        <v>2</v>
      </c>
      <c r="F299" t="s">
        <v>2277</v>
      </c>
      <c r="G299" s="13">
        <v>78</v>
      </c>
      <c r="H299" s="67"/>
      <c r="I299" s="67"/>
      <c r="J299" s="67"/>
    </row>
    <row r="300" spans="3:10" x14ac:dyDescent="0.2">
      <c r="C300" s="8" t="s">
        <v>4795</v>
      </c>
      <c r="D300" s="13" t="s">
        <v>4892</v>
      </c>
      <c r="E300" s="13">
        <v>2</v>
      </c>
      <c r="F300" t="s">
        <v>2279</v>
      </c>
      <c r="G300" s="13">
        <v>10</v>
      </c>
      <c r="H300" s="67"/>
      <c r="I300" s="67"/>
      <c r="J300" s="67"/>
    </row>
    <row r="301" spans="3:10" x14ac:dyDescent="0.2">
      <c r="C301" s="8" t="s">
        <v>4795</v>
      </c>
      <c r="D301" s="13" t="s">
        <v>4893</v>
      </c>
      <c r="E301" s="13">
        <v>2</v>
      </c>
      <c r="F301" t="s">
        <v>4812</v>
      </c>
      <c r="G301" s="13">
        <v>10</v>
      </c>
      <c r="H301" s="67"/>
      <c r="I301" s="67"/>
      <c r="J301" s="67"/>
    </row>
    <row r="302" spans="3:10" x14ac:dyDescent="0.2">
      <c r="C302" s="8" t="s">
        <v>4795</v>
      </c>
      <c r="D302" s="13">
        <v>211</v>
      </c>
      <c r="E302" s="13">
        <v>2</v>
      </c>
      <c r="F302" t="s">
        <v>4226</v>
      </c>
      <c r="G302" s="13">
        <v>543</v>
      </c>
      <c r="H302" s="67"/>
      <c r="I302" s="67"/>
      <c r="J302" s="67"/>
    </row>
    <row r="303" spans="3:10" x14ac:dyDescent="0.2">
      <c r="C303" s="8" t="s">
        <v>4795</v>
      </c>
      <c r="D303" s="13" t="s">
        <v>2433</v>
      </c>
      <c r="E303" s="13">
        <v>2</v>
      </c>
      <c r="F303" t="s">
        <v>2657</v>
      </c>
      <c r="G303" s="13">
        <v>107</v>
      </c>
      <c r="H303" s="67"/>
      <c r="I303" s="67"/>
      <c r="J303" s="67"/>
    </row>
    <row r="304" spans="3:10" x14ac:dyDescent="0.2">
      <c r="C304" s="8" t="s">
        <v>4795</v>
      </c>
      <c r="D304" s="13" t="s">
        <v>2436</v>
      </c>
      <c r="E304" s="13">
        <v>2</v>
      </c>
      <c r="F304" t="s">
        <v>2657</v>
      </c>
      <c r="G304" s="13">
        <v>105</v>
      </c>
      <c r="H304" s="67"/>
      <c r="I304" s="67"/>
      <c r="J304" s="67"/>
    </row>
    <row r="305" spans="3:10" x14ac:dyDescent="0.2">
      <c r="C305" s="8" t="s">
        <v>4795</v>
      </c>
      <c r="D305" s="13" t="s">
        <v>4240</v>
      </c>
      <c r="E305" s="13">
        <v>2</v>
      </c>
      <c r="F305" t="s">
        <v>2657</v>
      </c>
      <c r="G305" s="13">
        <v>105</v>
      </c>
      <c r="H305" s="67"/>
      <c r="I305" s="67"/>
      <c r="J305" s="67"/>
    </row>
    <row r="306" spans="3:10" x14ac:dyDescent="0.2">
      <c r="C306" s="8" t="s">
        <v>4795</v>
      </c>
      <c r="D306" s="13" t="s">
        <v>4241</v>
      </c>
      <c r="E306" s="13">
        <v>2</v>
      </c>
      <c r="F306" t="s">
        <v>2657</v>
      </c>
      <c r="G306" s="13">
        <v>122</v>
      </c>
      <c r="H306" s="67"/>
      <c r="I306" s="67"/>
      <c r="J306" s="67"/>
    </row>
    <row r="307" spans="3:10" x14ac:dyDescent="0.2">
      <c r="C307" s="8" t="s">
        <v>4795</v>
      </c>
      <c r="D307" s="80" t="s">
        <v>4242</v>
      </c>
      <c r="E307" s="13">
        <v>2</v>
      </c>
      <c r="F307" t="s">
        <v>2277</v>
      </c>
      <c r="G307" s="13">
        <v>72</v>
      </c>
      <c r="H307" s="67"/>
      <c r="I307" s="67"/>
      <c r="J307" s="67"/>
    </row>
    <row r="308" spans="3:10" x14ac:dyDescent="0.2">
      <c r="C308" s="8" t="s">
        <v>4795</v>
      </c>
      <c r="D308" s="13" t="s">
        <v>4894</v>
      </c>
      <c r="E308" s="13">
        <v>2</v>
      </c>
      <c r="F308" t="s">
        <v>2277</v>
      </c>
      <c r="G308" s="13">
        <v>63</v>
      </c>
      <c r="H308" s="67"/>
      <c r="I308" s="67"/>
      <c r="J308" s="67"/>
    </row>
    <row r="309" spans="3:10" x14ac:dyDescent="0.2">
      <c r="C309" s="8" t="s">
        <v>4795</v>
      </c>
      <c r="D309" s="13" t="s">
        <v>3269</v>
      </c>
      <c r="E309" s="13">
        <v>2</v>
      </c>
      <c r="F309" t="s">
        <v>4812</v>
      </c>
      <c r="G309" s="13">
        <v>10</v>
      </c>
      <c r="H309" s="67"/>
      <c r="I309" s="67"/>
      <c r="J309" s="67"/>
    </row>
    <row r="310" spans="3:10" x14ac:dyDescent="0.2">
      <c r="C310" s="8" t="s">
        <v>4795</v>
      </c>
      <c r="D310" s="13">
        <v>212</v>
      </c>
      <c r="E310" s="13">
        <v>2</v>
      </c>
      <c r="F310" t="s">
        <v>2311</v>
      </c>
      <c r="G310" s="13">
        <v>232</v>
      </c>
      <c r="H310" s="67"/>
      <c r="I310" s="67"/>
      <c r="J310" s="67"/>
    </row>
    <row r="311" spans="3:10" x14ac:dyDescent="0.2">
      <c r="C311" s="8" t="s">
        <v>4795</v>
      </c>
      <c r="D311" s="13" t="s">
        <v>2438</v>
      </c>
      <c r="E311" s="13">
        <v>2</v>
      </c>
      <c r="F311" t="s">
        <v>4895</v>
      </c>
      <c r="G311" s="13">
        <v>305</v>
      </c>
      <c r="H311" s="67"/>
      <c r="I311" s="67"/>
      <c r="J311" s="67"/>
    </row>
    <row r="312" spans="3:10" x14ac:dyDescent="0.2">
      <c r="C312" s="8" t="s">
        <v>4795</v>
      </c>
      <c r="D312" s="13">
        <v>214</v>
      </c>
      <c r="E312" s="13">
        <v>2</v>
      </c>
      <c r="F312" t="s">
        <v>2934</v>
      </c>
      <c r="G312" s="13">
        <v>15</v>
      </c>
    </row>
    <row r="313" spans="3:10" x14ac:dyDescent="0.2">
      <c r="C313" s="8" t="s">
        <v>4795</v>
      </c>
      <c r="D313" s="13">
        <v>215</v>
      </c>
      <c r="E313" s="13">
        <v>2</v>
      </c>
      <c r="F313" t="s">
        <v>4896</v>
      </c>
      <c r="G313" s="13">
        <v>14</v>
      </c>
    </row>
    <row r="314" spans="3:10" x14ac:dyDescent="0.2">
      <c r="C314" s="8" t="s">
        <v>4795</v>
      </c>
      <c r="D314" s="13" t="s">
        <v>4897</v>
      </c>
      <c r="E314" s="13">
        <v>2</v>
      </c>
      <c r="F314" t="s">
        <v>2934</v>
      </c>
      <c r="G314" s="13">
        <v>77</v>
      </c>
    </row>
    <row r="315" spans="3:10" x14ac:dyDescent="0.2">
      <c r="C315" s="8" t="s">
        <v>4795</v>
      </c>
      <c r="D315" s="13">
        <v>222</v>
      </c>
      <c r="E315" s="13">
        <v>2</v>
      </c>
      <c r="F315" t="s">
        <v>4226</v>
      </c>
      <c r="G315" s="13">
        <v>597</v>
      </c>
      <c r="H315" s="67"/>
      <c r="I315" s="67"/>
      <c r="J315" s="67"/>
    </row>
    <row r="316" spans="3:10" x14ac:dyDescent="0.2">
      <c r="C316" s="8" t="s">
        <v>4795</v>
      </c>
      <c r="D316" s="13" t="s">
        <v>959</v>
      </c>
      <c r="E316" s="13">
        <v>2</v>
      </c>
      <c r="F316" t="s">
        <v>2657</v>
      </c>
      <c r="G316" s="13">
        <v>214</v>
      </c>
      <c r="H316" s="67"/>
      <c r="I316" s="67"/>
      <c r="J316" s="67"/>
    </row>
    <row r="317" spans="3:10" x14ac:dyDescent="0.2">
      <c r="C317" s="8" t="s">
        <v>4795</v>
      </c>
      <c r="D317" s="13" t="s">
        <v>3522</v>
      </c>
      <c r="E317" s="13">
        <v>2</v>
      </c>
      <c r="F317" t="s">
        <v>2657</v>
      </c>
      <c r="G317" s="13">
        <v>256</v>
      </c>
      <c r="H317" s="67"/>
      <c r="I317" s="67"/>
      <c r="J317" s="67"/>
    </row>
    <row r="318" spans="3:10" x14ac:dyDescent="0.2">
      <c r="C318" s="8" t="s">
        <v>4795</v>
      </c>
      <c r="D318" s="13" t="s">
        <v>1384</v>
      </c>
      <c r="E318" s="13">
        <v>2</v>
      </c>
      <c r="F318" t="s">
        <v>2657</v>
      </c>
      <c r="G318" s="13">
        <v>141</v>
      </c>
      <c r="H318" s="67"/>
      <c r="I318" s="67"/>
      <c r="J318" s="67"/>
    </row>
    <row r="319" spans="3:10" x14ac:dyDescent="0.2">
      <c r="C319" s="8" t="s">
        <v>4795</v>
      </c>
      <c r="D319" s="13" t="s">
        <v>3270</v>
      </c>
      <c r="E319" s="13">
        <v>2</v>
      </c>
      <c r="F319" t="s">
        <v>2657</v>
      </c>
      <c r="G319" s="13">
        <v>101</v>
      </c>
      <c r="H319" s="67"/>
      <c r="I319" s="67"/>
      <c r="J319" s="67"/>
    </row>
    <row r="320" spans="3:10" x14ac:dyDescent="0.2">
      <c r="C320" s="8" t="s">
        <v>4795</v>
      </c>
      <c r="D320" s="13" t="s">
        <v>3271</v>
      </c>
      <c r="E320" s="13">
        <v>2</v>
      </c>
      <c r="F320" t="s">
        <v>2277</v>
      </c>
      <c r="G320" s="13">
        <v>75</v>
      </c>
      <c r="H320" s="67"/>
      <c r="I320" s="67"/>
      <c r="J320" s="67"/>
    </row>
    <row r="321" spans="3:10" x14ac:dyDescent="0.2">
      <c r="C321" s="8" t="s">
        <v>4795</v>
      </c>
      <c r="D321" s="13" t="s">
        <v>3272</v>
      </c>
      <c r="E321" s="13">
        <v>2</v>
      </c>
      <c r="F321" t="s">
        <v>2277</v>
      </c>
      <c r="G321" s="13">
        <v>64</v>
      </c>
      <c r="H321" s="67"/>
      <c r="I321" s="67"/>
      <c r="J321" s="67"/>
    </row>
    <row r="322" spans="3:10" x14ac:dyDescent="0.2">
      <c r="C322" s="8" t="s">
        <v>4795</v>
      </c>
      <c r="D322" s="13" t="s">
        <v>4898</v>
      </c>
      <c r="E322" s="13">
        <v>2</v>
      </c>
      <c r="F322" t="s">
        <v>4812</v>
      </c>
      <c r="G322" s="13">
        <v>10</v>
      </c>
      <c r="H322" s="67"/>
      <c r="I322" s="67"/>
      <c r="J322" s="67"/>
    </row>
    <row r="323" spans="3:10" x14ac:dyDescent="0.2">
      <c r="C323" s="8" t="s">
        <v>4795</v>
      </c>
      <c r="D323" s="13">
        <v>230</v>
      </c>
      <c r="E323" s="13">
        <v>2</v>
      </c>
      <c r="F323" t="s">
        <v>2311</v>
      </c>
      <c r="G323" s="13">
        <v>777</v>
      </c>
      <c r="H323" s="67"/>
      <c r="I323" s="67"/>
      <c r="J323" s="67"/>
    </row>
    <row r="324" spans="3:10" x14ac:dyDescent="0.2">
      <c r="C324" s="8" t="s">
        <v>4795</v>
      </c>
      <c r="D324" s="13">
        <v>231</v>
      </c>
      <c r="E324" s="13">
        <v>2</v>
      </c>
      <c r="F324" t="s">
        <v>4226</v>
      </c>
      <c r="G324" s="13">
        <v>538</v>
      </c>
      <c r="H324" s="67"/>
      <c r="I324" s="67"/>
      <c r="J324" s="67"/>
    </row>
    <row r="325" spans="3:10" x14ac:dyDescent="0.2">
      <c r="C325" s="8" t="s">
        <v>4795</v>
      </c>
      <c r="D325" s="13" t="s">
        <v>3273</v>
      </c>
      <c r="E325" s="13">
        <v>2</v>
      </c>
      <c r="F325" t="s">
        <v>2657</v>
      </c>
      <c r="G325" s="13">
        <v>105</v>
      </c>
      <c r="H325" s="67"/>
      <c r="I325" s="67"/>
      <c r="J325" s="67"/>
    </row>
    <row r="326" spans="3:10" x14ac:dyDescent="0.2">
      <c r="C326" s="8" t="s">
        <v>4795</v>
      </c>
      <c r="D326" s="13" t="s">
        <v>3274</v>
      </c>
      <c r="E326" s="13">
        <v>2</v>
      </c>
      <c r="F326" t="s">
        <v>2657</v>
      </c>
      <c r="G326" s="13">
        <v>105</v>
      </c>
      <c r="H326" s="67"/>
      <c r="I326" s="67"/>
      <c r="J326" s="67"/>
    </row>
    <row r="327" spans="3:10" x14ac:dyDescent="0.2">
      <c r="C327" s="8" t="s">
        <v>4795</v>
      </c>
      <c r="D327" s="13" t="s">
        <v>3275</v>
      </c>
      <c r="E327" s="13">
        <v>2</v>
      </c>
      <c r="F327" t="s">
        <v>2657</v>
      </c>
      <c r="G327" s="13">
        <v>105</v>
      </c>
      <c r="H327" s="67"/>
      <c r="I327" s="67"/>
      <c r="J327" s="67"/>
    </row>
    <row r="328" spans="3:10" x14ac:dyDescent="0.2">
      <c r="C328" s="8" t="s">
        <v>4795</v>
      </c>
      <c r="D328" s="13" t="s">
        <v>3276</v>
      </c>
      <c r="E328" s="13">
        <v>2</v>
      </c>
      <c r="F328" t="s">
        <v>2657</v>
      </c>
      <c r="G328" s="13">
        <v>106</v>
      </c>
      <c r="H328" s="67"/>
      <c r="I328" s="67"/>
      <c r="J328" s="67"/>
    </row>
    <row r="329" spans="3:10" x14ac:dyDescent="0.2">
      <c r="C329" s="8" t="s">
        <v>4795</v>
      </c>
      <c r="D329" s="13" t="s">
        <v>3277</v>
      </c>
      <c r="E329" s="13">
        <v>2</v>
      </c>
      <c r="F329" t="s">
        <v>2277</v>
      </c>
      <c r="G329" s="13">
        <v>63</v>
      </c>
      <c r="H329" s="67"/>
      <c r="I329" s="67"/>
      <c r="J329" s="67"/>
    </row>
    <row r="330" spans="3:10" x14ac:dyDescent="0.2">
      <c r="C330" s="8" t="s">
        <v>4795</v>
      </c>
      <c r="D330" s="13" t="s">
        <v>4899</v>
      </c>
      <c r="E330" s="13">
        <v>2</v>
      </c>
      <c r="F330" t="s">
        <v>2277</v>
      </c>
      <c r="G330" s="13">
        <v>63</v>
      </c>
      <c r="H330" s="67"/>
      <c r="I330" s="67"/>
      <c r="J330" s="67"/>
    </row>
    <row r="331" spans="3:10" x14ac:dyDescent="0.2">
      <c r="C331" s="8" t="s">
        <v>4795</v>
      </c>
      <c r="D331" s="13" t="s">
        <v>4900</v>
      </c>
      <c r="E331" s="13">
        <v>2</v>
      </c>
      <c r="F331" t="s">
        <v>4812</v>
      </c>
      <c r="G331" s="13">
        <v>10</v>
      </c>
      <c r="H331" s="67"/>
      <c r="I331" s="67"/>
      <c r="J331" s="67"/>
    </row>
    <row r="332" spans="3:10" x14ac:dyDescent="0.2">
      <c r="C332" s="8" t="s">
        <v>4795</v>
      </c>
      <c r="D332" s="13">
        <v>232</v>
      </c>
      <c r="E332" s="13">
        <v>2</v>
      </c>
      <c r="F332" t="s">
        <v>4226</v>
      </c>
      <c r="G332" s="13">
        <v>492</v>
      </c>
      <c r="H332" s="67"/>
      <c r="I332" s="67"/>
      <c r="J332" s="67"/>
    </row>
    <row r="333" spans="3:10" x14ac:dyDescent="0.2">
      <c r="C333" s="8" t="s">
        <v>4795</v>
      </c>
      <c r="D333" s="13" t="s">
        <v>2502</v>
      </c>
      <c r="E333" s="13">
        <v>2</v>
      </c>
      <c r="F333" t="s">
        <v>2657</v>
      </c>
      <c r="G333" s="13">
        <v>108</v>
      </c>
      <c r="H333" s="67"/>
      <c r="I333" s="67"/>
      <c r="J333" s="67"/>
    </row>
    <row r="334" spans="3:10" x14ac:dyDescent="0.2">
      <c r="C334" s="8" t="s">
        <v>4795</v>
      </c>
      <c r="D334" s="13" t="s">
        <v>2504</v>
      </c>
      <c r="E334" s="13">
        <v>2</v>
      </c>
      <c r="F334" t="s">
        <v>2657</v>
      </c>
      <c r="G334" s="13">
        <v>104</v>
      </c>
      <c r="H334" s="67"/>
      <c r="I334" s="67"/>
      <c r="J334" s="67"/>
    </row>
    <row r="335" spans="3:10" x14ac:dyDescent="0.2">
      <c r="C335" s="8" t="s">
        <v>4795</v>
      </c>
      <c r="D335" s="13" t="s">
        <v>4901</v>
      </c>
      <c r="E335" s="13">
        <v>2</v>
      </c>
      <c r="F335" t="s">
        <v>2657</v>
      </c>
      <c r="G335" s="13">
        <v>105</v>
      </c>
      <c r="H335" s="67"/>
      <c r="I335" s="67"/>
      <c r="J335" s="67"/>
    </row>
    <row r="336" spans="3:10" x14ac:dyDescent="0.2">
      <c r="C336" s="8" t="s">
        <v>4795</v>
      </c>
      <c r="D336" s="13" t="s">
        <v>4902</v>
      </c>
      <c r="E336" s="13">
        <v>2</v>
      </c>
      <c r="F336" t="s">
        <v>2657</v>
      </c>
      <c r="G336" s="13">
        <v>105</v>
      </c>
      <c r="H336" s="67"/>
      <c r="I336" s="67"/>
      <c r="J336" s="67"/>
    </row>
    <row r="337" spans="1:10" x14ac:dyDescent="0.2">
      <c r="C337" s="8" t="s">
        <v>4795</v>
      </c>
      <c r="D337" s="13" t="s">
        <v>4903</v>
      </c>
      <c r="E337" s="13">
        <v>2</v>
      </c>
      <c r="F337" t="s">
        <v>2277</v>
      </c>
      <c r="G337" s="13">
        <v>63</v>
      </c>
      <c r="H337" s="67"/>
      <c r="I337" s="67"/>
      <c r="J337" s="67"/>
    </row>
    <row r="338" spans="1:10" x14ac:dyDescent="0.2">
      <c r="C338" s="8" t="s">
        <v>4795</v>
      </c>
      <c r="D338" s="13" t="s">
        <v>4904</v>
      </c>
      <c r="E338" s="13">
        <v>2</v>
      </c>
      <c r="F338" t="s">
        <v>2277</v>
      </c>
      <c r="G338" s="13">
        <v>63</v>
      </c>
      <c r="H338" s="67"/>
      <c r="I338" s="67"/>
      <c r="J338" s="67"/>
    </row>
    <row r="339" spans="1:10" x14ac:dyDescent="0.2">
      <c r="C339" s="8" t="s">
        <v>4795</v>
      </c>
      <c r="D339" s="13" t="s">
        <v>3278</v>
      </c>
      <c r="E339" s="13">
        <v>2</v>
      </c>
      <c r="F339" t="s">
        <v>4812</v>
      </c>
      <c r="G339" s="13">
        <v>10</v>
      </c>
      <c r="H339" s="67"/>
      <c r="I339" s="67"/>
      <c r="J339" s="67"/>
    </row>
    <row r="340" spans="1:10" x14ac:dyDescent="0.2">
      <c r="C340" s="8" t="s">
        <v>4795</v>
      </c>
      <c r="D340" s="13">
        <v>233</v>
      </c>
      <c r="E340" s="13">
        <v>2</v>
      </c>
      <c r="F340" t="s">
        <v>4226</v>
      </c>
      <c r="G340" s="13">
        <v>536</v>
      </c>
      <c r="H340" s="67"/>
      <c r="I340" s="67"/>
      <c r="J340" s="67"/>
    </row>
    <row r="341" spans="1:10" x14ac:dyDescent="0.2">
      <c r="C341" s="8" t="s">
        <v>4795</v>
      </c>
      <c r="D341" s="13" t="s">
        <v>3744</v>
      </c>
      <c r="E341" s="13">
        <v>2</v>
      </c>
      <c r="F341" t="s">
        <v>2657</v>
      </c>
      <c r="G341" s="13">
        <v>106</v>
      </c>
      <c r="H341" s="67"/>
      <c r="I341" s="67"/>
      <c r="J341" s="67"/>
    </row>
    <row r="342" spans="1:10" x14ac:dyDescent="0.2">
      <c r="C342" s="8" t="s">
        <v>4795</v>
      </c>
      <c r="D342" s="13" t="s">
        <v>3279</v>
      </c>
      <c r="E342" s="13">
        <v>2</v>
      </c>
      <c r="F342" t="s">
        <v>2657</v>
      </c>
      <c r="G342" s="13">
        <v>105</v>
      </c>
      <c r="H342" s="67"/>
      <c r="I342" s="67"/>
      <c r="J342" s="67"/>
    </row>
    <row r="343" spans="1:10" x14ac:dyDescent="0.2">
      <c r="C343" s="8" t="s">
        <v>4795</v>
      </c>
      <c r="D343" s="13" t="s">
        <v>3280</v>
      </c>
      <c r="E343" s="13">
        <v>2</v>
      </c>
      <c r="F343" t="s">
        <v>2657</v>
      </c>
      <c r="G343" s="13">
        <v>105</v>
      </c>
      <c r="H343" s="67"/>
      <c r="I343" s="67"/>
      <c r="J343" s="67"/>
    </row>
    <row r="344" spans="1:10" x14ac:dyDescent="0.2">
      <c r="C344" s="8" t="s">
        <v>4795</v>
      </c>
      <c r="D344" s="13" t="s">
        <v>3281</v>
      </c>
      <c r="E344" s="13">
        <v>2</v>
      </c>
      <c r="F344" t="s">
        <v>2657</v>
      </c>
      <c r="G344" s="13">
        <v>126</v>
      </c>
      <c r="H344" s="67"/>
      <c r="I344" s="67"/>
      <c r="J344" s="67"/>
    </row>
    <row r="345" spans="1:10" x14ac:dyDescent="0.2">
      <c r="C345" s="8" t="s">
        <v>4795</v>
      </c>
      <c r="D345" s="13" t="s">
        <v>3282</v>
      </c>
      <c r="E345" s="13">
        <v>2</v>
      </c>
      <c r="F345" t="s">
        <v>2277</v>
      </c>
      <c r="G345" s="13">
        <v>63</v>
      </c>
      <c r="H345" s="67"/>
      <c r="I345" s="67"/>
      <c r="J345" s="67"/>
    </row>
    <row r="346" spans="1:10" x14ac:dyDescent="0.2">
      <c r="C346" s="8" t="s">
        <v>4795</v>
      </c>
      <c r="D346" s="13" t="s">
        <v>4905</v>
      </c>
      <c r="E346" s="13">
        <v>2</v>
      </c>
      <c r="F346" t="s">
        <v>2277</v>
      </c>
      <c r="G346" s="13">
        <v>74</v>
      </c>
      <c r="H346" s="67"/>
      <c r="I346" s="67"/>
      <c r="J346" s="67"/>
    </row>
    <row r="347" spans="1:10" x14ac:dyDescent="0.2">
      <c r="C347" s="8" t="s">
        <v>4795</v>
      </c>
      <c r="D347" s="13" t="s">
        <v>4906</v>
      </c>
      <c r="E347" s="13">
        <v>2</v>
      </c>
      <c r="F347" t="s">
        <v>4812</v>
      </c>
      <c r="G347" s="13">
        <v>10</v>
      </c>
      <c r="H347" s="67"/>
      <c r="I347" s="67"/>
      <c r="J347" s="67"/>
    </row>
    <row r="348" spans="1:10" x14ac:dyDescent="0.2">
      <c r="C348" s="8" t="s">
        <v>4795</v>
      </c>
      <c r="D348" s="13">
        <v>234</v>
      </c>
      <c r="E348" s="13">
        <v>2</v>
      </c>
      <c r="F348" t="s">
        <v>4226</v>
      </c>
      <c r="G348" s="13">
        <v>498</v>
      </c>
      <c r="H348" s="67"/>
      <c r="I348" s="67"/>
      <c r="J348" s="67"/>
    </row>
    <row r="349" spans="1:10" x14ac:dyDescent="0.2">
      <c r="C349" s="8" t="s">
        <v>4795</v>
      </c>
      <c r="D349" s="13" t="s">
        <v>4907</v>
      </c>
      <c r="E349" s="13">
        <v>2</v>
      </c>
      <c r="F349" t="s">
        <v>2657</v>
      </c>
      <c r="G349" s="13">
        <v>126</v>
      </c>
      <c r="H349" s="67"/>
      <c r="I349" s="67"/>
      <c r="J349" s="67"/>
    </row>
    <row r="350" spans="1:10" x14ac:dyDescent="0.2">
      <c r="C350" s="8" t="s">
        <v>4795</v>
      </c>
      <c r="D350" s="13" t="s">
        <v>4908</v>
      </c>
      <c r="E350" s="13">
        <v>2</v>
      </c>
      <c r="F350" t="s">
        <v>2657</v>
      </c>
      <c r="G350" s="13">
        <v>105</v>
      </c>
      <c r="H350" s="67"/>
      <c r="I350" s="67"/>
      <c r="J350" s="67"/>
    </row>
    <row r="351" spans="1:10" x14ac:dyDescent="0.2">
      <c r="A351" s="40"/>
      <c r="C351" s="8" t="s">
        <v>4795</v>
      </c>
      <c r="D351" s="13" t="s">
        <v>4909</v>
      </c>
      <c r="E351" s="13">
        <v>2</v>
      </c>
      <c r="F351" t="s">
        <v>2657</v>
      </c>
      <c r="G351" s="13">
        <v>104</v>
      </c>
      <c r="H351" s="67"/>
      <c r="I351" s="67"/>
      <c r="J351" s="67"/>
    </row>
    <row r="352" spans="1:10" x14ac:dyDescent="0.2">
      <c r="C352" s="8" t="s">
        <v>4795</v>
      </c>
      <c r="D352" s="13" t="s">
        <v>4910</v>
      </c>
      <c r="E352" s="13">
        <v>2</v>
      </c>
      <c r="F352" t="s">
        <v>2657</v>
      </c>
      <c r="G352" s="13">
        <v>108</v>
      </c>
      <c r="H352" s="67"/>
      <c r="I352" s="67"/>
      <c r="J352" s="67"/>
    </row>
    <row r="353" spans="3:10" x14ac:dyDescent="0.2">
      <c r="C353" s="8" t="s">
        <v>4795</v>
      </c>
      <c r="D353" s="13" t="s">
        <v>4911</v>
      </c>
      <c r="E353" s="13">
        <v>2</v>
      </c>
      <c r="F353" t="s">
        <v>2277</v>
      </c>
      <c r="G353" s="13">
        <v>63</v>
      </c>
      <c r="H353" s="67"/>
      <c r="I353" s="67"/>
      <c r="J353" s="67"/>
    </row>
    <row r="354" spans="3:10" x14ac:dyDescent="0.2">
      <c r="C354" s="8" t="s">
        <v>4795</v>
      </c>
      <c r="D354" s="13" t="s">
        <v>4912</v>
      </c>
      <c r="E354" s="13">
        <v>2</v>
      </c>
      <c r="F354" t="s">
        <v>2277</v>
      </c>
      <c r="G354" s="13">
        <v>63</v>
      </c>
      <c r="H354" s="67"/>
      <c r="I354" s="67"/>
      <c r="J354" s="67"/>
    </row>
    <row r="355" spans="3:10" x14ac:dyDescent="0.2">
      <c r="C355" s="8" t="s">
        <v>4795</v>
      </c>
      <c r="D355" s="13" t="s">
        <v>4913</v>
      </c>
      <c r="E355" s="13">
        <v>2</v>
      </c>
      <c r="F355" t="s">
        <v>4812</v>
      </c>
      <c r="G355" s="13">
        <v>10</v>
      </c>
      <c r="H355" s="67"/>
      <c r="I355" s="67"/>
      <c r="J355" s="67"/>
    </row>
    <row r="356" spans="3:10" x14ac:dyDescent="0.2">
      <c r="C356" s="8" t="s">
        <v>4795</v>
      </c>
      <c r="D356" s="13">
        <v>235</v>
      </c>
      <c r="E356" s="13">
        <v>2</v>
      </c>
      <c r="F356" t="s">
        <v>4226</v>
      </c>
      <c r="G356" s="13">
        <v>362</v>
      </c>
      <c r="H356" s="67"/>
      <c r="I356" s="67"/>
      <c r="J356" s="67"/>
    </row>
    <row r="357" spans="3:10" x14ac:dyDescent="0.2">
      <c r="C357" s="8" t="s">
        <v>4795</v>
      </c>
      <c r="D357" s="13" t="s">
        <v>2508</v>
      </c>
      <c r="E357" s="13">
        <v>2</v>
      </c>
      <c r="F357" t="s">
        <v>2657</v>
      </c>
      <c r="G357" s="13">
        <v>174</v>
      </c>
      <c r="H357" s="67"/>
      <c r="I357" s="67"/>
      <c r="J357" s="67"/>
    </row>
    <row r="358" spans="3:10" x14ac:dyDescent="0.2">
      <c r="C358" s="8" t="s">
        <v>4795</v>
      </c>
      <c r="D358" s="13" t="s">
        <v>2509</v>
      </c>
      <c r="E358" s="13">
        <v>2</v>
      </c>
      <c r="F358" t="s">
        <v>2657</v>
      </c>
      <c r="G358" s="13">
        <v>105</v>
      </c>
      <c r="H358" s="67"/>
      <c r="I358" s="67"/>
      <c r="J358" s="67"/>
    </row>
    <row r="359" spans="3:10" x14ac:dyDescent="0.2">
      <c r="C359" s="8" t="s">
        <v>4795</v>
      </c>
      <c r="D359" s="13" t="s">
        <v>2510</v>
      </c>
      <c r="E359" s="13">
        <v>2</v>
      </c>
      <c r="F359" t="s">
        <v>2277</v>
      </c>
      <c r="G359" s="13">
        <v>81</v>
      </c>
      <c r="H359" s="67"/>
      <c r="I359" s="67"/>
      <c r="J359" s="67"/>
    </row>
    <row r="360" spans="3:10" x14ac:dyDescent="0.2">
      <c r="C360" s="8" t="s">
        <v>4795</v>
      </c>
      <c r="D360" s="13" t="s">
        <v>4914</v>
      </c>
      <c r="E360" s="13">
        <v>2</v>
      </c>
      <c r="F360" t="s">
        <v>4812</v>
      </c>
      <c r="G360" s="13">
        <v>10</v>
      </c>
      <c r="H360" s="67"/>
      <c r="I360" s="67"/>
      <c r="J360" s="67"/>
    </row>
    <row r="361" spans="3:10" x14ac:dyDescent="0.2">
      <c r="C361" s="8" t="s">
        <v>4795</v>
      </c>
      <c r="D361" s="13">
        <v>236</v>
      </c>
      <c r="E361" s="13">
        <v>2</v>
      </c>
      <c r="F361" t="s">
        <v>4896</v>
      </c>
      <c r="G361" s="13">
        <v>192</v>
      </c>
    </row>
    <row r="362" spans="3:10" x14ac:dyDescent="0.2">
      <c r="C362" s="8" t="s">
        <v>4795</v>
      </c>
      <c r="D362" s="13">
        <v>237</v>
      </c>
      <c r="E362" s="13">
        <v>2</v>
      </c>
      <c r="F362" t="s">
        <v>3053</v>
      </c>
      <c r="G362" s="13">
        <v>67</v>
      </c>
    </row>
    <row r="363" spans="3:10" x14ac:dyDescent="0.2">
      <c r="C363" s="8" t="s">
        <v>4795</v>
      </c>
      <c r="D363" s="13">
        <v>238</v>
      </c>
      <c r="E363" s="13">
        <v>2</v>
      </c>
      <c r="F363" t="s">
        <v>2311</v>
      </c>
      <c r="G363" s="13">
        <v>643</v>
      </c>
      <c r="H363" s="67"/>
      <c r="I363" s="67"/>
      <c r="J363" s="67"/>
    </row>
    <row r="364" spans="3:10" x14ac:dyDescent="0.2">
      <c r="C364" s="8" t="s">
        <v>4795</v>
      </c>
      <c r="D364" s="13" t="s">
        <v>824</v>
      </c>
      <c r="E364" s="13">
        <v>2</v>
      </c>
      <c r="F364" t="s">
        <v>4915</v>
      </c>
      <c r="G364" s="13">
        <v>224</v>
      </c>
      <c r="H364" s="67"/>
      <c r="I364" s="67"/>
      <c r="J364" s="67"/>
    </row>
    <row r="365" spans="3:10" x14ac:dyDescent="0.2">
      <c r="C365" s="8" t="s">
        <v>4795</v>
      </c>
      <c r="D365" s="13" t="s">
        <v>4916</v>
      </c>
      <c r="E365" s="13">
        <v>2</v>
      </c>
      <c r="F365" t="s">
        <v>2934</v>
      </c>
      <c r="G365" s="13">
        <v>21</v>
      </c>
      <c r="H365" s="67"/>
      <c r="I365" s="67"/>
      <c r="J365" s="67"/>
    </row>
    <row r="366" spans="3:10" x14ac:dyDescent="0.2">
      <c r="C366" s="8" t="s">
        <v>4795</v>
      </c>
      <c r="D366" s="13">
        <v>239</v>
      </c>
      <c r="E366" s="13">
        <v>2</v>
      </c>
      <c r="F366" t="s">
        <v>4226</v>
      </c>
      <c r="G366" s="13">
        <v>538</v>
      </c>
      <c r="H366" s="67"/>
      <c r="I366" s="67"/>
      <c r="J366" s="67"/>
    </row>
    <row r="367" spans="3:10" x14ac:dyDescent="0.2">
      <c r="C367" s="8" t="s">
        <v>4795</v>
      </c>
      <c r="D367" s="13" t="s">
        <v>64</v>
      </c>
      <c r="E367" s="13">
        <v>2</v>
      </c>
      <c r="F367" t="s">
        <v>2657</v>
      </c>
      <c r="G367" s="13">
        <v>105</v>
      </c>
      <c r="H367" s="67"/>
      <c r="I367" s="67"/>
      <c r="J367" s="67"/>
    </row>
    <row r="368" spans="3:10" x14ac:dyDescent="0.2">
      <c r="C368" s="8" t="s">
        <v>4795</v>
      </c>
      <c r="D368" s="13" t="s">
        <v>65</v>
      </c>
      <c r="E368" s="13">
        <v>2</v>
      </c>
      <c r="F368" t="s">
        <v>2657</v>
      </c>
      <c r="G368" s="13">
        <v>105</v>
      </c>
      <c r="H368" s="67"/>
      <c r="I368" s="67"/>
      <c r="J368" s="67"/>
    </row>
    <row r="369" spans="3:10" x14ac:dyDescent="0.2">
      <c r="C369" s="8" t="s">
        <v>4795</v>
      </c>
      <c r="D369" s="13" t="s">
        <v>66</v>
      </c>
      <c r="E369" s="13">
        <v>2</v>
      </c>
      <c r="F369" t="s">
        <v>2657</v>
      </c>
      <c r="G369" s="13">
        <v>105</v>
      </c>
      <c r="H369" s="67"/>
      <c r="I369" s="67"/>
      <c r="J369" s="67"/>
    </row>
    <row r="370" spans="3:10" x14ac:dyDescent="0.2">
      <c r="C370" s="8" t="s">
        <v>4795</v>
      </c>
      <c r="D370" s="13" t="s">
        <v>3283</v>
      </c>
      <c r="E370" s="13">
        <v>2</v>
      </c>
      <c r="F370" t="s">
        <v>2657</v>
      </c>
      <c r="G370" s="13">
        <v>106</v>
      </c>
      <c r="H370" s="67"/>
      <c r="I370" s="67"/>
      <c r="J370" s="67"/>
    </row>
    <row r="371" spans="3:10" x14ac:dyDescent="0.2">
      <c r="C371" s="8" t="s">
        <v>4795</v>
      </c>
      <c r="D371" s="13" t="s">
        <v>3284</v>
      </c>
      <c r="E371" s="13">
        <v>2</v>
      </c>
      <c r="F371" t="s">
        <v>2277</v>
      </c>
      <c r="G371" s="13">
        <v>62</v>
      </c>
      <c r="H371" s="67"/>
      <c r="I371" s="67"/>
      <c r="J371" s="67"/>
    </row>
    <row r="372" spans="3:10" x14ac:dyDescent="0.2">
      <c r="C372" s="8" t="s">
        <v>4795</v>
      </c>
      <c r="D372" s="13" t="s">
        <v>4917</v>
      </c>
      <c r="E372" s="13">
        <v>2</v>
      </c>
      <c r="F372" t="s">
        <v>2277</v>
      </c>
      <c r="G372" s="13">
        <v>63</v>
      </c>
      <c r="H372" s="67"/>
      <c r="I372" s="67"/>
      <c r="J372" s="67"/>
    </row>
    <row r="373" spans="3:10" x14ac:dyDescent="0.2">
      <c r="C373" s="8" t="s">
        <v>4795</v>
      </c>
      <c r="D373" s="13" t="s">
        <v>4918</v>
      </c>
      <c r="E373" s="13">
        <v>2</v>
      </c>
      <c r="F373" t="s">
        <v>4812</v>
      </c>
      <c r="G373" s="13">
        <v>10</v>
      </c>
      <c r="H373" s="67"/>
      <c r="I373" s="67"/>
      <c r="J373" s="67"/>
    </row>
    <row r="374" spans="3:10" x14ac:dyDescent="0.2">
      <c r="C374" s="8" t="s">
        <v>4795</v>
      </c>
      <c r="D374" s="13">
        <v>240</v>
      </c>
      <c r="E374" s="13">
        <v>2</v>
      </c>
      <c r="F374" t="s">
        <v>3869</v>
      </c>
      <c r="G374" s="13">
        <v>62</v>
      </c>
    </row>
    <row r="375" spans="3:10" x14ac:dyDescent="0.2">
      <c r="C375" s="8" t="s">
        <v>4795</v>
      </c>
      <c r="D375" s="13">
        <v>241</v>
      </c>
      <c r="E375" s="13">
        <v>2</v>
      </c>
      <c r="F375" t="s">
        <v>4226</v>
      </c>
      <c r="G375" s="13">
        <v>530</v>
      </c>
      <c r="H375" s="67"/>
      <c r="I375" s="67"/>
      <c r="J375" s="67"/>
    </row>
    <row r="376" spans="3:10" x14ac:dyDescent="0.2">
      <c r="C376" s="8" t="s">
        <v>4795</v>
      </c>
      <c r="D376" s="13" t="s">
        <v>2521</v>
      </c>
      <c r="E376" s="13">
        <v>2</v>
      </c>
      <c r="F376" t="s">
        <v>2657</v>
      </c>
      <c r="G376" s="13">
        <v>110</v>
      </c>
      <c r="H376" s="67"/>
      <c r="I376" s="67"/>
      <c r="J376" s="67"/>
    </row>
    <row r="377" spans="3:10" x14ac:dyDescent="0.2">
      <c r="C377" s="8" t="s">
        <v>4795</v>
      </c>
      <c r="D377" s="13" t="s">
        <v>3538</v>
      </c>
      <c r="E377" s="13">
        <v>2</v>
      </c>
      <c r="F377" t="s">
        <v>2657</v>
      </c>
      <c r="G377" s="13">
        <v>106</v>
      </c>
      <c r="H377" s="67"/>
      <c r="I377" s="67"/>
      <c r="J377" s="67"/>
    </row>
    <row r="378" spans="3:10" x14ac:dyDescent="0.2">
      <c r="C378" s="8" t="s">
        <v>4795</v>
      </c>
      <c r="D378" s="13" t="s">
        <v>3539</v>
      </c>
      <c r="E378" s="13">
        <v>2</v>
      </c>
      <c r="F378" t="s">
        <v>2657</v>
      </c>
      <c r="G378" s="13">
        <v>106</v>
      </c>
      <c r="H378" s="67"/>
      <c r="I378" s="67"/>
      <c r="J378" s="67"/>
    </row>
    <row r="379" spans="3:10" x14ac:dyDescent="0.2">
      <c r="C379" s="8" t="s">
        <v>4795</v>
      </c>
      <c r="D379" s="13" t="s">
        <v>3540</v>
      </c>
      <c r="E379" s="13">
        <v>2</v>
      </c>
      <c r="F379" t="s">
        <v>2657</v>
      </c>
      <c r="G379" s="13">
        <v>106</v>
      </c>
      <c r="H379" s="67"/>
      <c r="I379" s="67"/>
      <c r="J379" s="67"/>
    </row>
    <row r="380" spans="3:10" x14ac:dyDescent="0.2">
      <c r="C380" s="8" t="s">
        <v>4795</v>
      </c>
      <c r="D380" s="13" t="s">
        <v>3542</v>
      </c>
      <c r="E380" s="13">
        <v>2</v>
      </c>
      <c r="F380" t="s">
        <v>2277</v>
      </c>
      <c r="G380" s="13">
        <v>63</v>
      </c>
      <c r="H380" s="67"/>
      <c r="I380" s="67"/>
      <c r="J380" s="67"/>
    </row>
    <row r="381" spans="3:10" x14ac:dyDescent="0.2">
      <c r="C381" s="8" t="s">
        <v>4795</v>
      </c>
      <c r="D381" s="13" t="s">
        <v>3544</v>
      </c>
      <c r="E381" s="13">
        <v>2</v>
      </c>
      <c r="F381" t="s">
        <v>2277</v>
      </c>
      <c r="G381" s="13">
        <v>65</v>
      </c>
      <c r="H381" s="67"/>
      <c r="I381" s="67"/>
      <c r="J381" s="67"/>
    </row>
    <row r="382" spans="3:10" x14ac:dyDescent="0.2">
      <c r="C382" s="8" t="s">
        <v>4795</v>
      </c>
      <c r="D382" s="13" t="s">
        <v>4919</v>
      </c>
      <c r="E382" s="13">
        <v>2</v>
      </c>
      <c r="F382" t="s">
        <v>4812</v>
      </c>
      <c r="G382" s="13">
        <v>10</v>
      </c>
      <c r="H382" s="67"/>
      <c r="I382" s="67"/>
      <c r="J382" s="67"/>
    </row>
    <row r="383" spans="3:10" x14ac:dyDescent="0.2">
      <c r="C383" s="8" t="s">
        <v>4795</v>
      </c>
      <c r="D383" s="13">
        <v>242</v>
      </c>
      <c r="E383" s="13">
        <v>2</v>
      </c>
      <c r="F383" t="s">
        <v>4226</v>
      </c>
      <c r="G383" s="13">
        <v>492</v>
      </c>
      <c r="H383" s="67"/>
      <c r="I383" s="67"/>
      <c r="J383" s="67"/>
    </row>
    <row r="384" spans="3:10" x14ac:dyDescent="0.2">
      <c r="C384" s="8" t="s">
        <v>4795</v>
      </c>
      <c r="D384" s="13" t="s">
        <v>3285</v>
      </c>
      <c r="E384" s="13">
        <v>2</v>
      </c>
      <c r="F384" t="s">
        <v>2657</v>
      </c>
      <c r="G384" s="13">
        <v>108</v>
      </c>
      <c r="H384" s="67"/>
      <c r="I384" s="67"/>
      <c r="J384" s="67"/>
    </row>
    <row r="385" spans="3:10" x14ac:dyDescent="0.2">
      <c r="C385" s="8" t="s">
        <v>4795</v>
      </c>
      <c r="D385" s="13" t="s">
        <v>3286</v>
      </c>
      <c r="E385" s="13">
        <v>2</v>
      </c>
      <c r="F385" t="s">
        <v>2657</v>
      </c>
      <c r="G385" s="13">
        <v>104</v>
      </c>
      <c r="H385" s="67"/>
      <c r="I385" s="67"/>
      <c r="J385" s="67"/>
    </row>
    <row r="386" spans="3:10" x14ac:dyDescent="0.2">
      <c r="C386" s="8" t="s">
        <v>4795</v>
      </c>
      <c r="D386" s="13" t="s">
        <v>3287</v>
      </c>
      <c r="E386" s="13">
        <v>2</v>
      </c>
      <c r="F386" t="s">
        <v>2657</v>
      </c>
      <c r="G386" s="13">
        <v>105</v>
      </c>
      <c r="H386" s="67"/>
      <c r="I386" s="67"/>
      <c r="J386" s="67"/>
    </row>
    <row r="387" spans="3:10" x14ac:dyDescent="0.2">
      <c r="C387" s="8" t="s">
        <v>4795</v>
      </c>
      <c r="D387" s="13" t="s">
        <v>3288</v>
      </c>
      <c r="E387" s="13">
        <v>2</v>
      </c>
      <c r="F387" t="s">
        <v>2657</v>
      </c>
      <c r="G387" s="13">
        <v>110</v>
      </c>
      <c r="H387" s="67"/>
      <c r="I387" s="67"/>
      <c r="J387" s="67"/>
    </row>
    <row r="388" spans="3:10" x14ac:dyDescent="0.2">
      <c r="C388" s="8" t="s">
        <v>4795</v>
      </c>
      <c r="D388" s="13" t="s">
        <v>3289</v>
      </c>
      <c r="E388" s="13">
        <v>2</v>
      </c>
      <c r="F388" t="s">
        <v>2277</v>
      </c>
      <c r="G388" s="13">
        <v>65</v>
      </c>
      <c r="H388" s="67"/>
      <c r="I388" s="67"/>
      <c r="J388" s="67"/>
    </row>
    <row r="389" spans="3:10" x14ac:dyDescent="0.2">
      <c r="C389" s="8" t="s">
        <v>4795</v>
      </c>
      <c r="D389" s="13" t="s">
        <v>4920</v>
      </c>
      <c r="E389" s="13">
        <v>2</v>
      </c>
      <c r="F389" t="s">
        <v>2277</v>
      </c>
      <c r="G389" s="13">
        <v>63</v>
      </c>
      <c r="H389" s="67"/>
      <c r="I389" s="67"/>
      <c r="J389" s="67"/>
    </row>
    <row r="390" spans="3:10" x14ac:dyDescent="0.2">
      <c r="C390" s="8" t="s">
        <v>4795</v>
      </c>
      <c r="D390" s="13" t="s">
        <v>4921</v>
      </c>
      <c r="E390" s="13">
        <v>2</v>
      </c>
      <c r="F390" t="s">
        <v>4812</v>
      </c>
      <c r="G390" s="13">
        <v>10</v>
      </c>
      <c r="H390" s="67"/>
      <c r="I390" s="67"/>
      <c r="J390" s="67"/>
    </row>
    <row r="391" spans="3:10" x14ac:dyDescent="0.2">
      <c r="C391" s="8" t="s">
        <v>4795</v>
      </c>
      <c r="D391" s="13">
        <v>243</v>
      </c>
      <c r="E391" s="13">
        <v>2</v>
      </c>
      <c r="F391" t="s">
        <v>4226</v>
      </c>
      <c r="G391" s="13">
        <v>438</v>
      </c>
      <c r="H391" s="67"/>
      <c r="I391" s="67"/>
      <c r="J391" s="67"/>
    </row>
    <row r="392" spans="3:10" x14ac:dyDescent="0.2">
      <c r="C392" s="8" t="s">
        <v>4795</v>
      </c>
      <c r="D392" s="13" t="s">
        <v>3290</v>
      </c>
      <c r="E392" s="13">
        <v>2</v>
      </c>
      <c r="F392" t="s">
        <v>2657</v>
      </c>
      <c r="G392" s="13">
        <v>109</v>
      </c>
      <c r="H392" s="67"/>
      <c r="I392" s="67"/>
      <c r="J392" s="67"/>
    </row>
    <row r="393" spans="3:10" x14ac:dyDescent="0.2">
      <c r="C393" s="8" t="s">
        <v>4795</v>
      </c>
      <c r="D393" s="13" t="s">
        <v>3547</v>
      </c>
      <c r="E393" s="13">
        <v>2</v>
      </c>
      <c r="F393" t="s">
        <v>2657</v>
      </c>
      <c r="G393" s="13">
        <v>108</v>
      </c>
      <c r="H393" s="67"/>
      <c r="I393" s="67"/>
      <c r="J393" s="67"/>
    </row>
    <row r="394" spans="3:10" x14ac:dyDescent="0.2">
      <c r="C394" s="8" t="s">
        <v>4795</v>
      </c>
      <c r="D394" s="13" t="s">
        <v>3548</v>
      </c>
      <c r="E394" s="13">
        <v>2</v>
      </c>
      <c r="F394" t="s">
        <v>2277</v>
      </c>
      <c r="G394" s="13">
        <v>60</v>
      </c>
      <c r="H394" s="67"/>
      <c r="I394" s="67"/>
      <c r="J394" s="67"/>
    </row>
    <row r="395" spans="3:10" x14ac:dyDescent="0.2">
      <c r="C395" s="8" t="s">
        <v>4795</v>
      </c>
      <c r="D395" s="13" t="s">
        <v>4922</v>
      </c>
      <c r="E395" s="13">
        <v>2</v>
      </c>
      <c r="F395" t="s">
        <v>4812</v>
      </c>
      <c r="G395" s="13">
        <v>10</v>
      </c>
      <c r="H395" s="67"/>
      <c r="I395" s="67"/>
      <c r="J395" s="67"/>
    </row>
    <row r="396" spans="3:10" x14ac:dyDescent="0.2">
      <c r="C396" s="8" t="s">
        <v>4795</v>
      </c>
      <c r="D396" s="13">
        <v>244</v>
      </c>
      <c r="E396" s="13">
        <v>2</v>
      </c>
      <c r="F396" t="s">
        <v>4226</v>
      </c>
      <c r="G396" s="13">
        <v>486</v>
      </c>
      <c r="H396" s="67"/>
      <c r="I396" s="67"/>
      <c r="J396" s="67"/>
    </row>
    <row r="397" spans="3:10" x14ac:dyDescent="0.2">
      <c r="C397" s="8" t="s">
        <v>4795</v>
      </c>
      <c r="D397" s="13" t="s">
        <v>63</v>
      </c>
      <c r="E397" s="13">
        <v>2</v>
      </c>
      <c r="F397" t="s">
        <v>2657</v>
      </c>
      <c r="G397" s="13">
        <v>108</v>
      </c>
      <c r="H397" s="67"/>
      <c r="I397" s="67"/>
      <c r="J397" s="67"/>
    </row>
    <row r="398" spans="3:10" x14ac:dyDescent="0.2">
      <c r="C398" s="8" t="s">
        <v>4795</v>
      </c>
      <c r="D398" s="13" t="s">
        <v>3291</v>
      </c>
      <c r="E398" s="13">
        <v>2</v>
      </c>
      <c r="F398" t="s">
        <v>2657</v>
      </c>
      <c r="G398" s="13">
        <v>109</v>
      </c>
      <c r="H398" s="67"/>
      <c r="I398" s="67"/>
      <c r="J398" s="67"/>
    </row>
    <row r="399" spans="3:10" x14ac:dyDescent="0.2">
      <c r="C399" s="8" t="s">
        <v>4795</v>
      </c>
      <c r="D399" s="13" t="s">
        <v>3292</v>
      </c>
      <c r="E399" s="13">
        <v>2</v>
      </c>
      <c r="F399" t="s">
        <v>2277</v>
      </c>
      <c r="G399" s="13">
        <v>60</v>
      </c>
      <c r="H399" s="67"/>
      <c r="I399" s="67"/>
      <c r="J399" s="67"/>
    </row>
    <row r="400" spans="3:10" x14ac:dyDescent="0.2">
      <c r="C400" s="8" t="s">
        <v>4795</v>
      </c>
      <c r="D400" s="13">
        <v>250</v>
      </c>
      <c r="E400" s="13">
        <v>2</v>
      </c>
      <c r="F400" t="s">
        <v>2311</v>
      </c>
      <c r="G400" s="13">
        <v>555</v>
      </c>
      <c r="H400" s="67"/>
      <c r="I400" s="67"/>
      <c r="J400" s="67"/>
    </row>
    <row r="401" spans="3:10" x14ac:dyDescent="0.2">
      <c r="C401" s="8" t="s">
        <v>4795</v>
      </c>
      <c r="D401" s="13">
        <v>251</v>
      </c>
      <c r="E401" s="13">
        <v>2</v>
      </c>
      <c r="F401" t="s">
        <v>4226</v>
      </c>
      <c r="G401" s="13">
        <v>362</v>
      </c>
      <c r="H401" s="67"/>
      <c r="I401" s="67"/>
      <c r="J401" s="67"/>
    </row>
    <row r="402" spans="3:10" x14ac:dyDescent="0.2">
      <c r="C402" s="8" t="s">
        <v>4795</v>
      </c>
      <c r="D402" s="13" t="s">
        <v>3556</v>
      </c>
      <c r="E402" s="13">
        <v>2</v>
      </c>
      <c r="F402" t="s">
        <v>2657</v>
      </c>
      <c r="G402" s="13">
        <v>105</v>
      </c>
      <c r="H402" s="67"/>
      <c r="I402" s="67"/>
      <c r="J402" s="67"/>
    </row>
    <row r="403" spans="3:10" x14ac:dyDescent="0.2">
      <c r="C403" s="8" t="s">
        <v>4795</v>
      </c>
      <c r="D403" s="13" t="s">
        <v>3557</v>
      </c>
      <c r="E403" s="13">
        <v>2</v>
      </c>
      <c r="F403" t="s">
        <v>2657</v>
      </c>
      <c r="G403" s="13">
        <v>105</v>
      </c>
      <c r="H403" s="67"/>
      <c r="I403" s="67"/>
      <c r="J403" s="67"/>
    </row>
    <row r="404" spans="3:10" x14ac:dyDescent="0.2">
      <c r="C404" s="8" t="s">
        <v>4795</v>
      </c>
      <c r="D404" s="13" t="s">
        <v>4923</v>
      </c>
      <c r="E404" s="13">
        <v>2</v>
      </c>
      <c r="F404" t="s">
        <v>2277</v>
      </c>
      <c r="G404" s="13">
        <v>62</v>
      </c>
      <c r="H404" s="67"/>
      <c r="I404" s="67"/>
      <c r="J404" s="67"/>
    </row>
    <row r="405" spans="3:10" x14ac:dyDescent="0.2">
      <c r="C405" s="8" t="s">
        <v>4795</v>
      </c>
      <c r="D405" s="13" t="s">
        <v>4924</v>
      </c>
      <c r="E405" s="13">
        <v>2</v>
      </c>
      <c r="F405" t="s">
        <v>4812</v>
      </c>
      <c r="G405" s="13">
        <v>10</v>
      </c>
      <c r="H405" s="67"/>
      <c r="I405" s="67"/>
      <c r="J405" s="67"/>
    </row>
    <row r="406" spans="3:10" x14ac:dyDescent="0.2">
      <c r="C406" s="8" t="s">
        <v>4795</v>
      </c>
      <c r="D406" s="13">
        <v>252</v>
      </c>
      <c r="E406" s="13">
        <v>2</v>
      </c>
      <c r="F406" t="s">
        <v>4226</v>
      </c>
      <c r="G406" s="13">
        <v>362</v>
      </c>
      <c r="H406" s="67"/>
      <c r="I406" s="67"/>
      <c r="J406" s="67"/>
    </row>
    <row r="407" spans="3:10" x14ac:dyDescent="0.2">
      <c r="C407" s="8" t="s">
        <v>4795</v>
      </c>
      <c r="D407" s="13" t="s">
        <v>3364</v>
      </c>
      <c r="E407" s="13">
        <v>2</v>
      </c>
      <c r="F407" t="s">
        <v>2657</v>
      </c>
      <c r="G407" s="13">
        <v>105</v>
      </c>
      <c r="H407" s="67"/>
      <c r="I407" s="67"/>
      <c r="J407" s="67"/>
    </row>
    <row r="408" spans="3:10" x14ac:dyDescent="0.2">
      <c r="C408" s="8" t="s">
        <v>4795</v>
      </c>
      <c r="D408" s="13" t="s">
        <v>4925</v>
      </c>
      <c r="E408" s="13">
        <v>2</v>
      </c>
      <c r="F408" t="s">
        <v>2657</v>
      </c>
      <c r="G408" s="13">
        <v>105</v>
      </c>
      <c r="H408" s="67"/>
      <c r="I408" s="67"/>
      <c r="J408" s="67"/>
    </row>
    <row r="409" spans="3:10" x14ac:dyDescent="0.2">
      <c r="C409" s="8" t="s">
        <v>4795</v>
      </c>
      <c r="D409" s="13" t="s">
        <v>4926</v>
      </c>
      <c r="E409" s="13">
        <v>2</v>
      </c>
      <c r="F409" t="s">
        <v>2277</v>
      </c>
      <c r="G409" s="13">
        <v>62</v>
      </c>
      <c r="H409" s="67"/>
      <c r="I409" s="67"/>
      <c r="J409" s="67"/>
    </row>
    <row r="410" spans="3:10" x14ac:dyDescent="0.2">
      <c r="C410" s="8" t="s">
        <v>4795</v>
      </c>
      <c r="D410" s="13" t="s">
        <v>4927</v>
      </c>
      <c r="E410" s="13">
        <v>2</v>
      </c>
      <c r="F410" t="s">
        <v>4812</v>
      </c>
      <c r="G410" s="13">
        <v>10</v>
      </c>
      <c r="H410" s="67"/>
      <c r="I410" s="67"/>
      <c r="J410" s="67"/>
    </row>
    <row r="411" spans="3:10" x14ac:dyDescent="0.2">
      <c r="C411" s="8" t="s">
        <v>4795</v>
      </c>
      <c r="D411" s="13">
        <v>253</v>
      </c>
      <c r="E411" s="13">
        <v>2</v>
      </c>
      <c r="F411" t="s">
        <v>4226</v>
      </c>
      <c r="G411" s="13">
        <v>362</v>
      </c>
      <c r="H411" s="67"/>
      <c r="I411" s="67"/>
      <c r="J411" s="67"/>
    </row>
    <row r="412" spans="3:10" x14ac:dyDescent="0.2">
      <c r="C412" s="8" t="s">
        <v>4795</v>
      </c>
      <c r="D412" s="13" t="s">
        <v>4928</v>
      </c>
      <c r="E412" s="13">
        <v>2</v>
      </c>
      <c r="F412" t="s">
        <v>2657</v>
      </c>
      <c r="G412" s="13">
        <v>105</v>
      </c>
      <c r="H412" s="67"/>
      <c r="I412" s="67"/>
      <c r="J412" s="67"/>
    </row>
    <row r="413" spans="3:10" x14ac:dyDescent="0.2">
      <c r="C413" s="8" t="s">
        <v>4795</v>
      </c>
      <c r="D413" s="13" t="s">
        <v>829</v>
      </c>
      <c r="E413" s="13">
        <v>2</v>
      </c>
      <c r="F413" t="s">
        <v>2657</v>
      </c>
      <c r="G413" s="13">
        <v>108</v>
      </c>
      <c r="H413" s="67"/>
      <c r="I413" s="67"/>
      <c r="J413" s="67"/>
    </row>
    <row r="414" spans="3:10" x14ac:dyDescent="0.2">
      <c r="C414" s="8" t="s">
        <v>4795</v>
      </c>
      <c r="D414" s="13" t="s">
        <v>830</v>
      </c>
      <c r="E414" s="13">
        <v>2</v>
      </c>
      <c r="F414" t="s">
        <v>2277</v>
      </c>
      <c r="G414" s="13">
        <v>64</v>
      </c>
      <c r="H414" s="67"/>
      <c r="I414" s="67"/>
      <c r="J414" s="67"/>
    </row>
    <row r="415" spans="3:10" x14ac:dyDescent="0.2">
      <c r="C415" s="8" t="s">
        <v>4795</v>
      </c>
      <c r="D415" s="13" t="s">
        <v>4929</v>
      </c>
      <c r="E415" s="13">
        <v>2</v>
      </c>
      <c r="F415" t="s">
        <v>4812</v>
      </c>
      <c r="G415" s="13">
        <v>10</v>
      </c>
      <c r="H415" s="67"/>
      <c r="I415" s="67"/>
      <c r="J415" s="67"/>
    </row>
    <row r="416" spans="3:10" x14ac:dyDescent="0.2">
      <c r="C416" s="8" t="s">
        <v>4795</v>
      </c>
      <c r="D416" s="13">
        <v>254</v>
      </c>
      <c r="E416" s="13">
        <v>2</v>
      </c>
      <c r="F416" t="s">
        <v>4226</v>
      </c>
      <c r="G416" s="13">
        <v>362</v>
      </c>
      <c r="H416" s="67"/>
      <c r="I416" s="67"/>
      <c r="J416" s="67"/>
    </row>
    <row r="417" spans="3:10" x14ac:dyDescent="0.2">
      <c r="C417" s="8" t="s">
        <v>4795</v>
      </c>
      <c r="D417" s="13" t="s">
        <v>4110</v>
      </c>
      <c r="E417" s="13">
        <v>2</v>
      </c>
      <c r="F417" t="s">
        <v>2657</v>
      </c>
      <c r="G417" s="13">
        <v>108</v>
      </c>
      <c r="H417" s="67"/>
      <c r="I417" s="67"/>
      <c r="J417" s="67"/>
    </row>
    <row r="418" spans="3:10" x14ac:dyDescent="0.2">
      <c r="C418" s="8" t="s">
        <v>4795</v>
      </c>
      <c r="D418" s="13" t="s">
        <v>4930</v>
      </c>
      <c r="E418" s="13">
        <v>2</v>
      </c>
      <c r="F418" t="s">
        <v>2657</v>
      </c>
      <c r="G418" s="13">
        <v>105</v>
      </c>
      <c r="H418" s="67"/>
      <c r="I418" s="67"/>
      <c r="J418" s="67"/>
    </row>
    <row r="419" spans="3:10" x14ac:dyDescent="0.2">
      <c r="C419" s="8" t="s">
        <v>4795</v>
      </c>
      <c r="D419" s="13" t="s">
        <v>4931</v>
      </c>
      <c r="E419" s="13">
        <v>2</v>
      </c>
      <c r="F419" t="s">
        <v>2277</v>
      </c>
      <c r="G419" s="13">
        <v>64</v>
      </c>
      <c r="H419" s="67"/>
      <c r="I419" s="67"/>
      <c r="J419" s="67"/>
    </row>
    <row r="420" spans="3:10" x14ac:dyDescent="0.2">
      <c r="C420" s="8" t="s">
        <v>4795</v>
      </c>
      <c r="D420" s="13" t="s">
        <v>4932</v>
      </c>
      <c r="E420" s="13">
        <v>2</v>
      </c>
      <c r="F420" t="s">
        <v>4812</v>
      </c>
      <c r="G420" s="13">
        <v>10</v>
      </c>
      <c r="H420" s="67"/>
      <c r="I420" s="67"/>
      <c r="J420" s="67"/>
    </row>
    <row r="421" spans="3:10" x14ac:dyDescent="0.2">
      <c r="C421" s="8" t="s">
        <v>4795</v>
      </c>
      <c r="D421" s="13">
        <v>255</v>
      </c>
      <c r="E421" s="13">
        <v>2</v>
      </c>
      <c r="F421" t="s">
        <v>4226</v>
      </c>
      <c r="G421" s="13">
        <v>343</v>
      </c>
      <c r="H421" s="67"/>
      <c r="I421" s="67"/>
      <c r="J421" s="67"/>
    </row>
    <row r="422" spans="3:10" x14ac:dyDescent="0.2">
      <c r="C422" s="8" t="s">
        <v>4795</v>
      </c>
      <c r="D422" s="13" t="s">
        <v>4933</v>
      </c>
      <c r="E422" s="13">
        <v>2</v>
      </c>
      <c r="F422" t="s">
        <v>2657</v>
      </c>
      <c r="G422" s="13">
        <v>106</v>
      </c>
      <c r="H422" s="67"/>
      <c r="I422" s="67"/>
      <c r="J422" s="67"/>
    </row>
    <row r="423" spans="3:10" x14ac:dyDescent="0.2">
      <c r="C423" s="8" t="s">
        <v>4795</v>
      </c>
      <c r="D423" s="13" t="s">
        <v>4934</v>
      </c>
      <c r="E423" s="13">
        <v>2</v>
      </c>
      <c r="F423" t="s">
        <v>2657</v>
      </c>
      <c r="G423" s="13">
        <v>105</v>
      </c>
      <c r="H423" s="67"/>
      <c r="I423" s="67"/>
      <c r="J423" s="67"/>
    </row>
    <row r="424" spans="3:10" x14ac:dyDescent="0.2">
      <c r="C424" s="8" t="s">
        <v>4795</v>
      </c>
      <c r="D424" s="13" t="s">
        <v>4935</v>
      </c>
      <c r="E424" s="13">
        <v>2</v>
      </c>
      <c r="F424" t="s">
        <v>2277</v>
      </c>
      <c r="G424" s="13">
        <v>63</v>
      </c>
      <c r="H424" s="67"/>
      <c r="I424" s="67"/>
      <c r="J424" s="67"/>
    </row>
    <row r="425" spans="3:10" x14ac:dyDescent="0.2">
      <c r="C425" s="8" t="s">
        <v>4795</v>
      </c>
      <c r="D425" s="13" t="s">
        <v>4936</v>
      </c>
      <c r="E425" s="13">
        <v>2</v>
      </c>
      <c r="F425" t="s">
        <v>4812</v>
      </c>
      <c r="G425" s="13">
        <v>10</v>
      </c>
      <c r="H425" s="67"/>
      <c r="I425" s="67"/>
      <c r="J425" s="67"/>
    </row>
    <row r="426" spans="3:10" x14ac:dyDescent="0.2">
      <c r="C426" s="8" t="s">
        <v>4795</v>
      </c>
      <c r="D426" s="13">
        <v>256</v>
      </c>
      <c r="E426" s="13">
        <v>2</v>
      </c>
      <c r="F426" t="s">
        <v>3053</v>
      </c>
      <c r="G426" s="13">
        <v>46</v>
      </c>
    </row>
    <row r="427" spans="3:10" x14ac:dyDescent="0.2">
      <c r="C427" s="8" t="s">
        <v>4795</v>
      </c>
      <c r="D427" s="13">
        <v>257</v>
      </c>
      <c r="E427" s="13">
        <v>2</v>
      </c>
      <c r="F427" t="s">
        <v>3869</v>
      </c>
      <c r="G427" s="13">
        <v>70</v>
      </c>
    </row>
    <row r="428" spans="3:10" x14ac:dyDescent="0.2">
      <c r="C428" s="8" t="s">
        <v>4795</v>
      </c>
      <c r="D428" s="13">
        <v>258</v>
      </c>
      <c r="E428" s="13">
        <v>2</v>
      </c>
      <c r="F428" t="s">
        <v>2311</v>
      </c>
      <c r="G428" s="13">
        <v>426</v>
      </c>
      <c r="H428" s="67"/>
      <c r="I428" s="67"/>
      <c r="J428" s="67"/>
    </row>
    <row r="429" spans="3:10" x14ac:dyDescent="0.2">
      <c r="C429" s="8" t="s">
        <v>4795</v>
      </c>
      <c r="D429" s="13">
        <v>259</v>
      </c>
      <c r="E429" s="13">
        <v>2</v>
      </c>
      <c r="F429" t="s">
        <v>4226</v>
      </c>
      <c r="G429" s="13">
        <v>538</v>
      </c>
      <c r="H429" s="67"/>
      <c r="I429" s="67"/>
      <c r="J429" s="67"/>
    </row>
    <row r="430" spans="3:10" x14ac:dyDescent="0.2">
      <c r="C430" s="8" t="s">
        <v>4795</v>
      </c>
      <c r="D430" s="13" t="s">
        <v>1873</v>
      </c>
      <c r="E430" s="13">
        <v>2</v>
      </c>
      <c r="F430" t="s">
        <v>2657</v>
      </c>
      <c r="G430" s="13">
        <v>105</v>
      </c>
      <c r="H430" s="67"/>
      <c r="I430" s="67"/>
      <c r="J430" s="67"/>
    </row>
    <row r="431" spans="3:10" x14ac:dyDescent="0.2">
      <c r="C431" s="8" t="s">
        <v>4795</v>
      </c>
      <c r="D431" s="13" t="s">
        <v>1874</v>
      </c>
      <c r="E431" s="13">
        <v>2</v>
      </c>
      <c r="F431" t="s">
        <v>2657</v>
      </c>
      <c r="G431" s="13">
        <v>105</v>
      </c>
      <c r="H431" s="67"/>
      <c r="I431" s="67"/>
      <c r="J431" s="67"/>
    </row>
    <row r="432" spans="3:10" x14ac:dyDescent="0.2">
      <c r="C432" s="8" t="s">
        <v>4795</v>
      </c>
      <c r="D432" s="13" t="s">
        <v>4937</v>
      </c>
      <c r="E432" s="13">
        <v>2</v>
      </c>
      <c r="F432" t="s">
        <v>2657</v>
      </c>
      <c r="G432" s="13">
        <v>105</v>
      </c>
      <c r="H432" s="67"/>
      <c r="I432" s="67"/>
      <c r="J432" s="67"/>
    </row>
    <row r="433" spans="3:10" x14ac:dyDescent="0.2">
      <c r="C433" s="8" t="s">
        <v>4795</v>
      </c>
      <c r="D433" s="13" t="s">
        <v>4938</v>
      </c>
      <c r="E433" s="13">
        <v>2</v>
      </c>
      <c r="F433" t="s">
        <v>2657</v>
      </c>
      <c r="G433" s="13">
        <v>106</v>
      </c>
      <c r="H433" s="67"/>
      <c r="I433" s="67"/>
      <c r="J433" s="67"/>
    </row>
    <row r="434" spans="3:10" x14ac:dyDescent="0.2">
      <c r="C434" s="8" t="s">
        <v>4795</v>
      </c>
      <c r="D434" s="13" t="s">
        <v>4939</v>
      </c>
      <c r="E434" s="13">
        <v>2</v>
      </c>
      <c r="F434" t="s">
        <v>2277</v>
      </c>
      <c r="G434" s="13">
        <v>63</v>
      </c>
      <c r="H434" s="67"/>
      <c r="I434" s="67"/>
      <c r="J434" s="67"/>
    </row>
    <row r="435" spans="3:10" x14ac:dyDescent="0.2">
      <c r="C435" s="8" t="s">
        <v>4795</v>
      </c>
      <c r="D435" s="13" t="s">
        <v>4940</v>
      </c>
      <c r="E435" s="13">
        <v>2</v>
      </c>
      <c r="F435" t="s">
        <v>2277</v>
      </c>
      <c r="G435" s="13">
        <v>63</v>
      </c>
      <c r="H435" s="67"/>
      <c r="I435" s="67"/>
      <c r="J435" s="67"/>
    </row>
    <row r="436" spans="3:10" x14ac:dyDescent="0.2">
      <c r="C436" s="8" t="s">
        <v>4795</v>
      </c>
      <c r="D436" s="13" t="s">
        <v>4941</v>
      </c>
      <c r="E436" s="13">
        <v>2</v>
      </c>
      <c r="F436" t="s">
        <v>4812</v>
      </c>
      <c r="G436" s="13">
        <v>10</v>
      </c>
      <c r="H436" s="67"/>
      <c r="I436" s="67"/>
      <c r="J436" s="67"/>
    </row>
    <row r="437" spans="3:10" x14ac:dyDescent="0.2">
      <c r="C437" s="8" t="s">
        <v>4795</v>
      </c>
      <c r="D437" s="13">
        <v>260</v>
      </c>
      <c r="E437" s="13">
        <v>2</v>
      </c>
      <c r="F437" t="s">
        <v>4896</v>
      </c>
      <c r="G437" s="13">
        <v>212</v>
      </c>
    </row>
    <row r="438" spans="3:10" x14ac:dyDescent="0.2">
      <c r="C438" s="8" t="s">
        <v>4795</v>
      </c>
      <c r="D438" s="13">
        <v>261</v>
      </c>
      <c r="E438" s="13">
        <v>2</v>
      </c>
      <c r="F438" t="s">
        <v>4226</v>
      </c>
      <c r="G438" s="13">
        <v>529</v>
      </c>
      <c r="H438" s="67"/>
      <c r="I438" s="67"/>
      <c r="J438" s="67"/>
    </row>
    <row r="439" spans="3:10" x14ac:dyDescent="0.2">
      <c r="C439" s="8" t="s">
        <v>4795</v>
      </c>
      <c r="D439" s="13" t="s">
        <v>4942</v>
      </c>
      <c r="E439" s="13">
        <v>2</v>
      </c>
      <c r="F439" t="s">
        <v>2657</v>
      </c>
      <c r="G439" s="13">
        <v>106</v>
      </c>
      <c r="H439" s="67"/>
      <c r="I439" s="67"/>
      <c r="J439" s="67"/>
    </row>
    <row r="440" spans="3:10" x14ac:dyDescent="0.2">
      <c r="C440" s="8" t="s">
        <v>4795</v>
      </c>
      <c r="D440" s="13" t="s">
        <v>4943</v>
      </c>
      <c r="E440" s="13">
        <v>2</v>
      </c>
      <c r="F440" t="s">
        <v>2657</v>
      </c>
      <c r="G440" s="13">
        <v>106</v>
      </c>
      <c r="H440" s="67"/>
      <c r="I440" s="67"/>
      <c r="J440" s="67"/>
    </row>
    <row r="441" spans="3:10" x14ac:dyDescent="0.2">
      <c r="C441" s="8" t="s">
        <v>4795</v>
      </c>
      <c r="D441" s="13" t="s">
        <v>4944</v>
      </c>
      <c r="E441" s="13">
        <v>2</v>
      </c>
      <c r="F441" t="s">
        <v>2657</v>
      </c>
      <c r="G441" s="13">
        <v>135</v>
      </c>
      <c r="H441" s="67"/>
      <c r="I441" s="67"/>
      <c r="J441" s="67"/>
    </row>
    <row r="442" spans="3:10" x14ac:dyDescent="0.2">
      <c r="C442" s="8" t="s">
        <v>4795</v>
      </c>
      <c r="D442" s="13" t="s">
        <v>4945</v>
      </c>
      <c r="E442" s="13">
        <v>2</v>
      </c>
      <c r="F442" t="s">
        <v>2657</v>
      </c>
      <c r="G442" s="13">
        <v>113</v>
      </c>
      <c r="H442" s="67"/>
      <c r="I442" s="67"/>
      <c r="J442" s="67"/>
    </row>
    <row r="443" spans="3:10" x14ac:dyDescent="0.2">
      <c r="C443" s="8" t="s">
        <v>4795</v>
      </c>
      <c r="D443" s="13" t="s">
        <v>4946</v>
      </c>
      <c r="E443" s="13">
        <v>2</v>
      </c>
      <c r="F443" t="s">
        <v>2277</v>
      </c>
      <c r="G443" s="13">
        <v>57</v>
      </c>
      <c r="H443" s="67"/>
      <c r="I443" s="67"/>
      <c r="J443" s="67"/>
    </row>
    <row r="444" spans="3:10" x14ac:dyDescent="0.2">
      <c r="C444" s="8" t="s">
        <v>4795</v>
      </c>
      <c r="D444" s="13" t="s">
        <v>4947</v>
      </c>
      <c r="E444" s="13">
        <v>2</v>
      </c>
      <c r="F444" t="s">
        <v>2277</v>
      </c>
      <c r="G444" s="13">
        <v>63</v>
      </c>
      <c r="H444" s="67"/>
      <c r="I444" s="67"/>
      <c r="J444" s="67"/>
    </row>
    <row r="445" spans="3:10" x14ac:dyDescent="0.2">
      <c r="C445" s="8" t="s">
        <v>4795</v>
      </c>
      <c r="D445" s="13" t="s">
        <v>4948</v>
      </c>
      <c r="E445" s="13">
        <v>2</v>
      </c>
      <c r="F445" t="s">
        <v>4812</v>
      </c>
      <c r="G445" s="13">
        <v>10</v>
      </c>
      <c r="H445" s="67"/>
      <c r="I445" s="67"/>
      <c r="J445" s="67"/>
    </row>
    <row r="446" spans="3:10" x14ac:dyDescent="0.2">
      <c r="C446" s="8" t="s">
        <v>4795</v>
      </c>
      <c r="D446" s="13">
        <v>262</v>
      </c>
      <c r="E446" s="13">
        <v>2</v>
      </c>
      <c r="F446" t="s">
        <v>4226</v>
      </c>
      <c r="G446" s="13">
        <v>547</v>
      </c>
      <c r="H446" s="67"/>
      <c r="I446" s="67"/>
      <c r="J446" s="67"/>
    </row>
    <row r="447" spans="3:10" x14ac:dyDescent="0.2">
      <c r="C447" s="8" t="s">
        <v>4795</v>
      </c>
      <c r="D447" s="13" t="s">
        <v>4203</v>
      </c>
      <c r="E447" s="13">
        <v>2</v>
      </c>
      <c r="F447" t="s">
        <v>2657</v>
      </c>
      <c r="G447" s="13">
        <v>107</v>
      </c>
      <c r="H447" s="67"/>
      <c r="I447" s="67"/>
      <c r="J447" s="67"/>
    </row>
    <row r="448" spans="3:10" x14ac:dyDescent="0.2">
      <c r="C448" s="8" t="s">
        <v>4795</v>
      </c>
      <c r="D448" s="13" t="s">
        <v>3293</v>
      </c>
      <c r="E448" s="13">
        <v>2</v>
      </c>
      <c r="F448" t="s">
        <v>2657</v>
      </c>
      <c r="G448" s="13">
        <v>106</v>
      </c>
      <c r="H448" s="67"/>
      <c r="I448" s="67"/>
      <c r="J448" s="67"/>
    </row>
    <row r="449" spans="3:10" x14ac:dyDescent="0.2">
      <c r="C449" s="8" t="s">
        <v>4795</v>
      </c>
      <c r="D449" s="13" t="s">
        <v>4949</v>
      </c>
      <c r="E449" s="13">
        <v>2</v>
      </c>
      <c r="F449" t="s">
        <v>2657</v>
      </c>
      <c r="G449" s="13">
        <v>107</v>
      </c>
      <c r="H449" s="67"/>
      <c r="I449" s="67"/>
      <c r="J449" s="67"/>
    </row>
    <row r="450" spans="3:10" x14ac:dyDescent="0.2">
      <c r="C450" s="8" t="s">
        <v>4795</v>
      </c>
      <c r="D450" s="13" t="s">
        <v>4950</v>
      </c>
      <c r="E450" s="13">
        <v>2</v>
      </c>
      <c r="F450" t="s">
        <v>2277</v>
      </c>
      <c r="G450" s="13">
        <v>49</v>
      </c>
      <c r="H450" s="67"/>
      <c r="I450" s="67"/>
      <c r="J450" s="67"/>
    </row>
    <row r="451" spans="3:10" x14ac:dyDescent="0.2">
      <c r="C451" s="8" t="s">
        <v>4795</v>
      </c>
      <c r="D451" s="13" t="s">
        <v>4951</v>
      </c>
      <c r="E451" s="13">
        <v>2</v>
      </c>
      <c r="F451" t="s">
        <v>2277</v>
      </c>
      <c r="G451" s="13">
        <v>44</v>
      </c>
      <c r="H451" s="67"/>
      <c r="I451" s="67"/>
      <c r="J451" s="67"/>
    </row>
    <row r="452" spans="3:10" x14ac:dyDescent="0.2">
      <c r="C452" s="8" t="s">
        <v>4795</v>
      </c>
      <c r="D452" s="13" t="s">
        <v>4952</v>
      </c>
      <c r="E452" s="13">
        <v>2</v>
      </c>
      <c r="F452" t="s">
        <v>4812</v>
      </c>
      <c r="G452" s="13">
        <v>10</v>
      </c>
      <c r="H452" s="67"/>
      <c r="I452" s="67"/>
      <c r="J452" s="67"/>
    </row>
    <row r="453" spans="3:10" x14ac:dyDescent="0.2">
      <c r="C453" s="8" t="s">
        <v>4795</v>
      </c>
      <c r="D453" s="13">
        <v>263</v>
      </c>
      <c r="E453" s="13">
        <v>2</v>
      </c>
      <c r="F453" t="s">
        <v>2311</v>
      </c>
      <c r="G453" s="13">
        <v>52</v>
      </c>
      <c r="H453" s="67"/>
      <c r="I453" s="67"/>
      <c r="J453" s="67"/>
    </row>
    <row r="454" spans="3:10" x14ac:dyDescent="0.2">
      <c r="C454" s="8" t="s">
        <v>4795</v>
      </c>
      <c r="D454" s="13">
        <v>264</v>
      </c>
      <c r="E454" s="13">
        <v>2</v>
      </c>
      <c r="F454" t="s">
        <v>4226</v>
      </c>
      <c r="G454" s="13">
        <v>604</v>
      </c>
      <c r="H454" s="67"/>
      <c r="I454" s="67"/>
      <c r="J454" s="67"/>
    </row>
    <row r="455" spans="3:10" x14ac:dyDescent="0.2">
      <c r="C455" s="8" t="s">
        <v>4795</v>
      </c>
      <c r="D455" s="13" t="s">
        <v>4953</v>
      </c>
      <c r="E455" s="13">
        <v>2</v>
      </c>
      <c r="F455" t="s">
        <v>2657</v>
      </c>
      <c r="G455" s="13">
        <v>114</v>
      </c>
      <c r="H455" s="67"/>
      <c r="I455" s="67"/>
      <c r="J455" s="67"/>
    </row>
    <row r="456" spans="3:10" x14ac:dyDescent="0.2">
      <c r="C456" s="8" t="s">
        <v>4795</v>
      </c>
      <c r="D456" s="13" t="s">
        <v>4954</v>
      </c>
      <c r="E456" s="13">
        <v>2</v>
      </c>
      <c r="F456" t="s">
        <v>2657</v>
      </c>
      <c r="G456" s="13">
        <v>144</v>
      </c>
      <c r="H456" s="67"/>
      <c r="I456" s="67"/>
      <c r="J456" s="67"/>
    </row>
    <row r="457" spans="3:10" x14ac:dyDescent="0.2">
      <c r="C457" s="8" t="s">
        <v>4795</v>
      </c>
      <c r="D457" s="13" t="s">
        <v>4955</v>
      </c>
      <c r="E457" s="13">
        <v>2</v>
      </c>
      <c r="F457" t="s">
        <v>2657</v>
      </c>
      <c r="G457" s="13">
        <v>144</v>
      </c>
      <c r="H457" s="67"/>
      <c r="I457" s="67"/>
      <c r="J457" s="67"/>
    </row>
    <row r="458" spans="3:10" x14ac:dyDescent="0.2">
      <c r="C458" s="8" t="s">
        <v>4795</v>
      </c>
      <c r="D458" s="13" t="s">
        <v>4956</v>
      </c>
      <c r="E458" s="13">
        <v>2</v>
      </c>
      <c r="F458" t="s">
        <v>2657</v>
      </c>
      <c r="G458" s="13">
        <v>114</v>
      </c>
      <c r="H458" s="67"/>
      <c r="I458" s="67"/>
      <c r="J458" s="67"/>
    </row>
    <row r="459" spans="3:10" x14ac:dyDescent="0.2">
      <c r="C459" s="8" t="s">
        <v>4795</v>
      </c>
      <c r="D459" s="13" t="s">
        <v>4957</v>
      </c>
      <c r="E459" s="13">
        <v>2</v>
      </c>
      <c r="F459" t="s">
        <v>2277</v>
      </c>
      <c r="G459" s="13">
        <v>75</v>
      </c>
      <c r="H459" s="67"/>
      <c r="I459" s="67"/>
      <c r="J459" s="67"/>
    </row>
    <row r="460" spans="3:10" x14ac:dyDescent="0.2">
      <c r="C460" s="8" t="s">
        <v>4795</v>
      </c>
      <c r="D460" s="13" t="s">
        <v>4958</v>
      </c>
      <c r="E460" s="13">
        <v>2</v>
      </c>
      <c r="F460" t="s">
        <v>2277</v>
      </c>
      <c r="G460" s="13">
        <v>64</v>
      </c>
      <c r="H460" s="67"/>
      <c r="I460" s="67"/>
      <c r="J460" s="67"/>
    </row>
    <row r="461" spans="3:10" x14ac:dyDescent="0.2">
      <c r="C461" s="8" t="s">
        <v>4795</v>
      </c>
      <c r="D461" s="13" t="s">
        <v>4959</v>
      </c>
      <c r="E461" s="13">
        <v>2</v>
      </c>
      <c r="F461" t="s">
        <v>4812</v>
      </c>
      <c r="G461" s="13">
        <v>10</v>
      </c>
      <c r="H461" s="67"/>
      <c r="I461" s="67"/>
      <c r="J461" s="67"/>
    </row>
    <row r="462" spans="3:10" x14ac:dyDescent="0.2">
      <c r="C462" s="8" t="s">
        <v>4795</v>
      </c>
      <c r="D462" s="13" t="s">
        <v>4960</v>
      </c>
      <c r="E462" s="13">
        <v>1</v>
      </c>
      <c r="F462" t="s">
        <v>2160</v>
      </c>
      <c r="G462" s="13">
        <v>158</v>
      </c>
      <c r="H462" s="67"/>
      <c r="I462" s="67"/>
      <c r="J462" s="67"/>
    </row>
    <row r="463" spans="3:10" x14ac:dyDescent="0.2">
      <c r="C463" s="8" t="s">
        <v>4795</v>
      </c>
      <c r="D463" s="13" t="s">
        <v>4961</v>
      </c>
      <c r="E463" s="13">
        <v>1</v>
      </c>
      <c r="F463" t="s">
        <v>2160</v>
      </c>
      <c r="G463" s="13">
        <v>198</v>
      </c>
      <c r="H463" s="67"/>
      <c r="I463" s="67"/>
      <c r="J463" s="67"/>
    </row>
    <row r="464" spans="3:10" x14ac:dyDescent="0.2">
      <c r="C464" s="8" t="s">
        <v>4795</v>
      </c>
      <c r="D464" s="13" t="s">
        <v>4962</v>
      </c>
      <c r="E464" s="13">
        <v>1</v>
      </c>
      <c r="F464" t="s">
        <v>2160</v>
      </c>
      <c r="G464" s="13">
        <v>190</v>
      </c>
      <c r="H464" s="67"/>
      <c r="I464" s="67"/>
      <c r="J464" s="67"/>
    </row>
    <row r="465" spans="3:10" x14ac:dyDescent="0.2">
      <c r="C465" s="8" t="s">
        <v>4795</v>
      </c>
      <c r="D465" s="13" t="s">
        <v>4963</v>
      </c>
      <c r="E465" s="13">
        <v>1</v>
      </c>
      <c r="F465" t="s">
        <v>2160</v>
      </c>
      <c r="G465" s="13">
        <v>189</v>
      </c>
      <c r="H465" s="67"/>
      <c r="I465" s="67"/>
      <c r="J465" s="67"/>
    </row>
    <row r="466" spans="3:10" x14ac:dyDescent="0.2">
      <c r="C466" s="8" t="s">
        <v>4795</v>
      </c>
      <c r="D466" s="13" t="s">
        <v>4964</v>
      </c>
      <c r="E466" s="13">
        <v>1</v>
      </c>
      <c r="F466" t="s">
        <v>2160</v>
      </c>
      <c r="G466" s="13">
        <v>199</v>
      </c>
      <c r="H466" s="67"/>
      <c r="I466" s="67"/>
      <c r="J466" s="67"/>
    </row>
    <row r="467" spans="3:10" x14ac:dyDescent="0.2">
      <c r="C467" s="8" t="s">
        <v>4795</v>
      </c>
      <c r="D467" s="13" t="s">
        <v>4965</v>
      </c>
      <c r="E467" s="13">
        <v>1</v>
      </c>
      <c r="F467" t="s">
        <v>2393</v>
      </c>
      <c r="G467" s="13">
        <v>119</v>
      </c>
      <c r="H467" s="67"/>
      <c r="I467" s="67"/>
      <c r="J467" s="67"/>
    </row>
    <row r="468" spans="3:10" x14ac:dyDescent="0.2">
      <c r="C468" s="8" t="s">
        <v>4795</v>
      </c>
      <c r="D468" s="13" t="s">
        <v>4966</v>
      </c>
      <c r="E468" s="13">
        <v>1</v>
      </c>
      <c r="F468" t="s">
        <v>2393</v>
      </c>
      <c r="G468" s="13">
        <v>119</v>
      </c>
      <c r="H468" s="67"/>
      <c r="I468" s="67"/>
      <c r="J468" s="67"/>
    </row>
    <row r="469" spans="3:10" x14ac:dyDescent="0.2">
      <c r="C469" s="8" t="s">
        <v>4795</v>
      </c>
      <c r="D469" s="13">
        <v>300</v>
      </c>
      <c r="E469" s="13">
        <v>3</v>
      </c>
      <c r="F469" t="s">
        <v>2311</v>
      </c>
      <c r="G469" s="13">
        <v>295</v>
      </c>
      <c r="H469" s="67"/>
      <c r="I469" s="67"/>
      <c r="J469" s="67"/>
    </row>
    <row r="470" spans="3:10" x14ac:dyDescent="0.2">
      <c r="C470" s="8" t="s">
        <v>4795</v>
      </c>
      <c r="D470" s="13">
        <v>301</v>
      </c>
      <c r="E470" s="13">
        <v>3</v>
      </c>
      <c r="F470" t="s">
        <v>2311</v>
      </c>
      <c r="G470" s="13">
        <v>79</v>
      </c>
      <c r="H470" s="67"/>
      <c r="I470" s="67"/>
      <c r="J470" s="67"/>
    </row>
    <row r="471" spans="3:10" x14ac:dyDescent="0.2">
      <c r="C471" s="8" t="s">
        <v>4795</v>
      </c>
      <c r="D471" s="13">
        <v>302</v>
      </c>
      <c r="E471" s="13">
        <v>3</v>
      </c>
      <c r="F471" t="s">
        <v>4226</v>
      </c>
      <c r="G471" s="13">
        <v>544</v>
      </c>
      <c r="H471" s="67"/>
      <c r="I471" s="67"/>
      <c r="J471" s="67"/>
    </row>
    <row r="472" spans="3:10" x14ac:dyDescent="0.2">
      <c r="C472" s="8" t="s">
        <v>4795</v>
      </c>
      <c r="D472" s="13" t="s">
        <v>2546</v>
      </c>
      <c r="E472" s="13">
        <v>3</v>
      </c>
      <c r="F472" t="s">
        <v>2657</v>
      </c>
      <c r="G472" s="13">
        <v>105</v>
      </c>
      <c r="H472" s="67"/>
      <c r="I472" s="67"/>
      <c r="J472" s="67"/>
    </row>
    <row r="473" spans="3:10" x14ac:dyDescent="0.2">
      <c r="C473" s="8" t="s">
        <v>4795</v>
      </c>
      <c r="D473" s="13" t="s">
        <v>4492</v>
      </c>
      <c r="E473" s="13">
        <v>3</v>
      </c>
      <c r="F473" t="s">
        <v>2657</v>
      </c>
      <c r="G473" s="13">
        <v>104</v>
      </c>
      <c r="H473" s="67"/>
      <c r="I473" s="67"/>
      <c r="J473" s="67"/>
    </row>
    <row r="474" spans="3:10" x14ac:dyDescent="0.2">
      <c r="C474" s="8" t="s">
        <v>4795</v>
      </c>
      <c r="D474" s="13" t="s">
        <v>988</v>
      </c>
      <c r="E474" s="13">
        <v>3</v>
      </c>
      <c r="F474" t="s">
        <v>2657</v>
      </c>
      <c r="G474" s="13">
        <v>110</v>
      </c>
      <c r="H474" s="67"/>
      <c r="I474" s="67"/>
      <c r="J474" s="67"/>
    </row>
    <row r="475" spans="3:10" x14ac:dyDescent="0.2">
      <c r="C475" s="8" t="s">
        <v>4795</v>
      </c>
      <c r="D475" s="13" t="s">
        <v>989</v>
      </c>
      <c r="E475" s="13">
        <v>3</v>
      </c>
      <c r="F475" t="s">
        <v>2657</v>
      </c>
      <c r="G475" s="13">
        <v>160</v>
      </c>
      <c r="H475" s="67"/>
      <c r="I475" s="67"/>
      <c r="J475" s="67"/>
    </row>
    <row r="476" spans="3:10" x14ac:dyDescent="0.2">
      <c r="C476" s="8" t="s">
        <v>4795</v>
      </c>
      <c r="D476" s="13" t="s">
        <v>990</v>
      </c>
      <c r="E476" s="13">
        <v>3</v>
      </c>
      <c r="F476" t="s">
        <v>2277</v>
      </c>
      <c r="G476" s="13">
        <v>101</v>
      </c>
      <c r="H476" s="67"/>
      <c r="I476" s="67"/>
      <c r="J476" s="67"/>
    </row>
    <row r="477" spans="3:10" x14ac:dyDescent="0.2">
      <c r="C477" s="8" t="s">
        <v>4795</v>
      </c>
      <c r="D477" s="13" t="s">
        <v>991</v>
      </c>
      <c r="E477" s="13">
        <v>3</v>
      </c>
      <c r="F477" t="s">
        <v>2277</v>
      </c>
      <c r="G477" s="13">
        <v>63</v>
      </c>
      <c r="H477" s="67"/>
      <c r="I477" s="67"/>
      <c r="J477" s="67"/>
    </row>
    <row r="478" spans="3:10" x14ac:dyDescent="0.2">
      <c r="C478" s="8" t="s">
        <v>4795</v>
      </c>
      <c r="D478" s="13" t="s">
        <v>3295</v>
      </c>
      <c r="E478" s="13">
        <v>3</v>
      </c>
      <c r="F478" t="s">
        <v>4812</v>
      </c>
      <c r="G478" s="13">
        <v>10</v>
      </c>
      <c r="H478" s="67"/>
      <c r="I478" s="67"/>
      <c r="J478" s="67"/>
    </row>
    <row r="479" spans="3:10" x14ac:dyDescent="0.2">
      <c r="C479" s="8" t="s">
        <v>4795</v>
      </c>
      <c r="D479" s="13">
        <v>303</v>
      </c>
      <c r="E479" s="13">
        <v>3</v>
      </c>
      <c r="F479" t="s">
        <v>4226</v>
      </c>
      <c r="G479" s="13">
        <v>528</v>
      </c>
      <c r="H479" s="67"/>
      <c r="I479" s="67"/>
      <c r="J479" s="67"/>
    </row>
    <row r="480" spans="3:10" x14ac:dyDescent="0.2">
      <c r="C480" s="8" t="s">
        <v>4795</v>
      </c>
      <c r="D480" s="13" t="s">
        <v>2548</v>
      </c>
      <c r="E480" s="13">
        <v>3</v>
      </c>
      <c r="F480" t="s">
        <v>2657</v>
      </c>
      <c r="G480" s="13">
        <v>113</v>
      </c>
      <c r="H480" s="67"/>
      <c r="I480" s="67"/>
      <c r="J480" s="67"/>
    </row>
    <row r="481" spans="3:10" x14ac:dyDescent="0.2">
      <c r="C481" s="8" t="s">
        <v>4795</v>
      </c>
      <c r="D481" s="13" t="s">
        <v>3907</v>
      </c>
      <c r="E481" s="13">
        <v>3</v>
      </c>
      <c r="F481" t="s">
        <v>2657</v>
      </c>
      <c r="G481" s="13">
        <v>109</v>
      </c>
      <c r="H481" s="67"/>
      <c r="I481" s="67"/>
      <c r="J481" s="67"/>
    </row>
    <row r="482" spans="3:10" x14ac:dyDescent="0.2">
      <c r="C482" s="8" t="s">
        <v>4795</v>
      </c>
      <c r="D482" s="13" t="s">
        <v>3908</v>
      </c>
      <c r="E482" s="13">
        <v>3</v>
      </c>
      <c r="F482" t="s">
        <v>2657</v>
      </c>
      <c r="G482" s="13">
        <v>109</v>
      </c>
      <c r="H482" s="67"/>
      <c r="I482" s="67"/>
      <c r="J482" s="67"/>
    </row>
    <row r="483" spans="3:10" x14ac:dyDescent="0.2">
      <c r="C483" s="8" t="s">
        <v>4795</v>
      </c>
      <c r="D483" s="13" t="s">
        <v>3909</v>
      </c>
      <c r="E483" s="13">
        <v>3</v>
      </c>
      <c r="F483" t="s">
        <v>2657</v>
      </c>
      <c r="G483" s="13">
        <v>109</v>
      </c>
      <c r="H483" s="67"/>
      <c r="I483" s="67"/>
      <c r="J483" s="67"/>
    </row>
    <row r="484" spans="3:10" x14ac:dyDescent="0.2">
      <c r="C484" s="8" t="s">
        <v>4795</v>
      </c>
      <c r="D484" s="13" t="s">
        <v>992</v>
      </c>
      <c r="E484" s="13">
        <v>3</v>
      </c>
      <c r="F484" t="s">
        <v>2277</v>
      </c>
      <c r="G484" s="13">
        <v>63</v>
      </c>
      <c r="H484" s="67"/>
      <c r="I484" s="67"/>
      <c r="J484" s="67"/>
    </row>
    <row r="485" spans="3:10" x14ac:dyDescent="0.2">
      <c r="C485" s="8" t="s">
        <v>4795</v>
      </c>
      <c r="D485" s="13" t="s">
        <v>993</v>
      </c>
      <c r="E485" s="13">
        <v>3</v>
      </c>
      <c r="F485" t="s">
        <v>2277</v>
      </c>
      <c r="G485" s="13">
        <v>65</v>
      </c>
      <c r="H485" s="67"/>
      <c r="I485" s="67"/>
      <c r="J485" s="67"/>
    </row>
    <row r="486" spans="3:10" x14ac:dyDescent="0.2">
      <c r="C486" s="8" t="s">
        <v>4795</v>
      </c>
      <c r="D486" s="13" t="s">
        <v>4967</v>
      </c>
      <c r="E486" s="13">
        <v>3</v>
      </c>
      <c r="F486" t="s">
        <v>4812</v>
      </c>
      <c r="G486" s="13">
        <v>10</v>
      </c>
      <c r="H486" s="67"/>
      <c r="I486" s="67"/>
      <c r="J486" s="67"/>
    </row>
    <row r="487" spans="3:10" x14ac:dyDescent="0.2">
      <c r="C487" s="8" t="s">
        <v>4795</v>
      </c>
      <c r="D487" s="13">
        <v>305</v>
      </c>
      <c r="E487" s="13">
        <v>3</v>
      </c>
      <c r="F487" t="s">
        <v>4226</v>
      </c>
      <c r="G487" s="13">
        <v>527</v>
      </c>
      <c r="H487" s="67"/>
      <c r="I487" s="67"/>
      <c r="J487" s="67"/>
    </row>
    <row r="488" spans="3:10" x14ac:dyDescent="0.2">
      <c r="C488" s="8" t="s">
        <v>4795</v>
      </c>
      <c r="D488" s="13" t="s">
        <v>2552</v>
      </c>
      <c r="E488" s="13">
        <v>3</v>
      </c>
      <c r="F488" t="s">
        <v>2657</v>
      </c>
      <c r="G488" s="13">
        <v>109</v>
      </c>
      <c r="H488" s="67"/>
      <c r="I488" s="67"/>
      <c r="J488" s="67"/>
    </row>
    <row r="489" spans="3:10" x14ac:dyDescent="0.2">
      <c r="C489" s="8" t="s">
        <v>4795</v>
      </c>
      <c r="D489" s="13" t="s">
        <v>4494</v>
      </c>
      <c r="E489" s="13">
        <v>3</v>
      </c>
      <c r="F489" t="s">
        <v>2657</v>
      </c>
      <c r="G489" s="13">
        <v>109</v>
      </c>
      <c r="H489" s="67"/>
      <c r="I489" s="67"/>
      <c r="J489" s="67"/>
    </row>
    <row r="490" spans="3:10" x14ac:dyDescent="0.2">
      <c r="C490" s="8" t="s">
        <v>4795</v>
      </c>
      <c r="D490" s="13" t="s">
        <v>998</v>
      </c>
      <c r="E490" s="13">
        <v>3</v>
      </c>
      <c r="F490" t="s">
        <v>2657</v>
      </c>
      <c r="G490" s="13">
        <v>109</v>
      </c>
      <c r="H490" s="67"/>
      <c r="I490" s="67"/>
      <c r="J490" s="67"/>
    </row>
    <row r="491" spans="3:10" x14ac:dyDescent="0.2">
      <c r="C491" s="8" t="s">
        <v>4795</v>
      </c>
      <c r="D491" s="13" t="s">
        <v>999</v>
      </c>
      <c r="E491" s="13">
        <v>3</v>
      </c>
      <c r="F491" t="s">
        <v>2657</v>
      </c>
      <c r="G491" s="13">
        <v>109</v>
      </c>
      <c r="H491" s="67"/>
      <c r="I491" s="67"/>
      <c r="J491" s="67"/>
    </row>
    <row r="492" spans="3:10" x14ac:dyDescent="0.2">
      <c r="C492" s="8" t="s">
        <v>4795</v>
      </c>
      <c r="D492" s="13" t="s">
        <v>1000</v>
      </c>
      <c r="E492" s="13">
        <v>3</v>
      </c>
      <c r="F492" t="s">
        <v>2277</v>
      </c>
      <c r="G492" s="13">
        <v>63</v>
      </c>
      <c r="H492" s="67"/>
      <c r="I492" s="67"/>
      <c r="J492" s="67"/>
    </row>
    <row r="493" spans="3:10" x14ac:dyDescent="0.2">
      <c r="C493" s="8" t="s">
        <v>4795</v>
      </c>
      <c r="D493" s="13" t="s">
        <v>1001</v>
      </c>
      <c r="E493" s="13">
        <v>3</v>
      </c>
      <c r="F493" t="s">
        <v>2277</v>
      </c>
      <c r="G493" s="13">
        <v>63</v>
      </c>
      <c r="H493" s="67"/>
      <c r="I493" s="67"/>
      <c r="J493" s="67"/>
    </row>
    <row r="494" spans="3:10" x14ac:dyDescent="0.2">
      <c r="C494" s="8" t="s">
        <v>4795</v>
      </c>
      <c r="D494" s="13" t="s">
        <v>4968</v>
      </c>
      <c r="E494" s="13">
        <v>3</v>
      </c>
      <c r="F494" t="s">
        <v>4812</v>
      </c>
      <c r="G494" s="13">
        <v>10</v>
      </c>
      <c r="H494" s="67"/>
      <c r="I494" s="67"/>
      <c r="J494" s="67"/>
    </row>
    <row r="495" spans="3:10" x14ac:dyDescent="0.2">
      <c r="C495" s="8" t="s">
        <v>4795</v>
      </c>
      <c r="D495" s="13">
        <v>306</v>
      </c>
      <c r="E495" s="13">
        <v>3</v>
      </c>
      <c r="F495" t="s">
        <v>3869</v>
      </c>
      <c r="G495" s="13">
        <v>31</v>
      </c>
    </row>
    <row r="496" spans="3:10" x14ac:dyDescent="0.2">
      <c r="C496" s="8" t="s">
        <v>4795</v>
      </c>
      <c r="D496" s="13">
        <v>307</v>
      </c>
      <c r="E496" s="13">
        <v>3</v>
      </c>
      <c r="F496" t="s">
        <v>4226</v>
      </c>
      <c r="G496" s="13">
        <v>402</v>
      </c>
      <c r="H496" s="67"/>
      <c r="I496" s="67"/>
      <c r="J496" s="67"/>
    </row>
    <row r="497" spans="3:10" x14ac:dyDescent="0.2">
      <c r="C497" s="8" t="s">
        <v>4795</v>
      </c>
      <c r="D497" s="13" t="s">
        <v>2558</v>
      </c>
      <c r="E497" s="13">
        <v>3</v>
      </c>
      <c r="F497" t="s">
        <v>2657</v>
      </c>
      <c r="G497" s="13">
        <v>105</v>
      </c>
      <c r="H497" s="67"/>
      <c r="I497" s="67"/>
      <c r="J497" s="67"/>
    </row>
    <row r="498" spans="3:10" x14ac:dyDescent="0.2">
      <c r="C498" s="8" t="s">
        <v>4795</v>
      </c>
      <c r="D498" s="13" t="s">
        <v>2559</v>
      </c>
      <c r="E498" s="13">
        <v>3</v>
      </c>
      <c r="F498" t="s">
        <v>2657</v>
      </c>
      <c r="G498" s="13">
        <v>106</v>
      </c>
      <c r="H498" s="67"/>
      <c r="I498" s="67"/>
      <c r="J498" s="67"/>
    </row>
    <row r="499" spans="3:10" x14ac:dyDescent="0.2">
      <c r="C499" s="8" t="s">
        <v>4795</v>
      </c>
      <c r="D499" s="13" t="s">
        <v>1002</v>
      </c>
      <c r="E499" s="13">
        <v>3</v>
      </c>
      <c r="F499" t="s">
        <v>2277</v>
      </c>
      <c r="G499" s="13">
        <v>64</v>
      </c>
      <c r="H499" s="67"/>
      <c r="I499" s="67"/>
      <c r="J499" s="67"/>
    </row>
    <row r="500" spans="3:10" x14ac:dyDescent="0.2">
      <c r="C500" s="8" t="s">
        <v>4795</v>
      </c>
      <c r="D500" s="13" t="s">
        <v>4969</v>
      </c>
      <c r="E500" s="13">
        <v>3</v>
      </c>
      <c r="F500" t="s">
        <v>4812</v>
      </c>
      <c r="G500" s="13">
        <v>10</v>
      </c>
      <c r="H500" s="67"/>
      <c r="I500" s="67"/>
      <c r="J500" s="67"/>
    </row>
    <row r="501" spans="3:10" x14ac:dyDescent="0.2">
      <c r="C501" s="8" t="s">
        <v>4795</v>
      </c>
      <c r="D501" s="13">
        <v>308</v>
      </c>
      <c r="E501" s="13">
        <v>3</v>
      </c>
      <c r="F501" t="s">
        <v>4226</v>
      </c>
      <c r="G501" s="13">
        <v>493</v>
      </c>
      <c r="H501" s="67"/>
      <c r="I501" s="67"/>
      <c r="J501" s="67"/>
    </row>
    <row r="502" spans="3:10" x14ac:dyDescent="0.2">
      <c r="C502" s="8" t="s">
        <v>4795</v>
      </c>
      <c r="D502" s="13" t="s">
        <v>2561</v>
      </c>
      <c r="E502" s="13">
        <v>3</v>
      </c>
      <c r="F502" t="s">
        <v>2657</v>
      </c>
      <c r="G502" s="13">
        <v>107</v>
      </c>
      <c r="H502" s="67"/>
      <c r="I502" s="67"/>
      <c r="J502" s="67"/>
    </row>
    <row r="503" spans="3:10" x14ac:dyDescent="0.2">
      <c r="C503" s="8" t="s">
        <v>4795</v>
      </c>
      <c r="D503" s="13" t="s">
        <v>3917</v>
      </c>
      <c r="E503" s="13">
        <v>3</v>
      </c>
      <c r="F503" t="s">
        <v>2657</v>
      </c>
      <c r="G503" s="13">
        <v>104</v>
      </c>
      <c r="H503" s="67"/>
      <c r="I503" s="67"/>
      <c r="J503" s="67"/>
    </row>
    <row r="504" spans="3:10" x14ac:dyDescent="0.2">
      <c r="C504" s="8" t="s">
        <v>4795</v>
      </c>
      <c r="D504" s="13" t="s">
        <v>3918</v>
      </c>
      <c r="E504" s="13">
        <v>3</v>
      </c>
      <c r="F504" t="s">
        <v>2657</v>
      </c>
      <c r="G504" s="13">
        <v>105</v>
      </c>
      <c r="H504" s="67"/>
      <c r="I504" s="67"/>
      <c r="J504" s="67"/>
    </row>
    <row r="505" spans="3:10" x14ac:dyDescent="0.2">
      <c r="C505" s="8" t="s">
        <v>4795</v>
      </c>
      <c r="D505" s="13" t="s">
        <v>3296</v>
      </c>
      <c r="E505" s="13">
        <v>3</v>
      </c>
      <c r="F505" t="s">
        <v>2657</v>
      </c>
      <c r="G505" s="13">
        <v>108</v>
      </c>
      <c r="H505" s="67"/>
      <c r="I505" s="67"/>
      <c r="J505" s="67"/>
    </row>
    <row r="506" spans="3:10" x14ac:dyDescent="0.2">
      <c r="C506" s="8" t="s">
        <v>4795</v>
      </c>
      <c r="D506" s="13" t="s">
        <v>3297</v>
      </c>
      <c r="E506" s="13">
        <v>3</v>
      </c>
      <c r="F506" t="s">
        <v>2277</v>
      </c>
      <c r="G506" s="13">
        <v>63</v>
      </c>
      <c r="H506" s="67"/>
      <c r="I506" s="67"/>
      <c r="J506" s="67"/>
    </row>
    <row r="507" spans="3:10" x14ac:dyDescent="0.2">
      <c r="C507" s="8" t="s">
        <v>4795</v>
      </c>
      <c r="D507" s="13" t="s">
        <v>4970</v>
      </c>
      <c r="E507" s="13">
        <v>3</v>
      </c>
      <c r="F507" t="s">
        <v>2277</v>
      </c>
      <c r="G507" s="13">
        <v>64</v>
      </c>
      <c r="H507" s="67"/>
      <c r="I507" s="67"/>
      <c r="J507" s="67"/>
    </row>
    <row r="508" spans="3:10" x14ac:dyDescent="0.2">
      <c r="C508" s="8" t="s">
        <v>4795</v>
      </c>
      <c r="D508" s="13" t="s">
        <v>3298</v>
      </c>
      <c r="E508" s="13">
        <v>3</v>
      </c>
      <c r="F508" t="s">
        <v>4812</v>
      </c>
      <c r="G508" s="13">
        <v>10</v>
      </c>
      <c r="H508" s="67"/>
      <c r="I508" s="67"/>
      <c r="J508" s="67"/>
    </row>
    <row r="509" spans="3:10" x14ac:dyDescent="0.2">
      <c r="C509" s="8" t="s">
        <v>4795</v>
      </c>
      <c r="D509" s="13">
        <v>309</v>
      </c>
      <c r="E509" s="13">
        <v>3</v>
      </c>
      <c r="F509" t="s">
        <v>4226</v>
      </c>
      <c r="G509" s="13">
        <v>539</v>
      </c>
      <c r="H509" s="67"/>
      <c r="I509" s="67"/>
      <c r="J509" s="67"/>
    </row>
    <row r="510" spans="3:10" x14ac:dyDescent="0.2">
      <c r="C510" s="8" t="s">
        <v>4795</v>
      </c>
      <c r="D510" s="13" t="s">
        <v>2563</v>
      </c>
      <c r="E510" s="13">
        <v>3</v>
      </c>
      <c r="F510" t="s">
        <v>2657</v>
      </c>
      <c r="G510" s="13">
        <v>107</v>
      </c>
      <c r="H510" s="67"/>
      <c r="I510" s="67"/>
      <c r="J510" s="67"/>
    </row>
    <row r="511" spans="3:10" x14ac:dyDescent="0.2">
      <c r="C511" s="8" t="s">
        <v>4795</v>
      </c>
      <c r="D511" s="13" t="s">
        <v>1390</v>
      </c>
      <c r="E511" s="13">
        <v>3</v>
      </c>
      <c r="F511" t="s">
        <v>2657</v>
      </c>
      <c r="G511" s="13">
        <v>106</v>
      </c>
      <c r="H511" s="67"/>
      <c r="I511" s="67"/>
      <c r="J511" s="67"/>
    </row>
    <row r="512" spans="3:10" x14ac:dyDescent="0.2">
      <c r="C512" s="8" t="s">
        <v>4795</v>
      </c>
      <c r="D512" s="13" t="s">
        <v>1391</v>
      </c>
      <c r="E512" s="13">
        <v>3</v>
      </c>
      <c r="F512" t="s">
        <v>2657</v>
      </c>
      <c r="G512" s="13">
        <v>106</v>
      </c>
      <c r="H512" s="67"/>
      <c r="I512" s="67"/>
      <c r="J512" s="67"/>
    </row>
    <row r="513" spans="3:10" x14ac:dyDescent="0.2">
      <c r="C513" s="8" t="s">
        <v>4795</v>
      </c>
      <c r="D513" s="13" t="s">
        <v>3299</v>
      </c>
      <c r="E513" s="13">
        <v>3</v>
      </c>
      <c r="F513" t="s">
        <v>2657</v>
      </c>
      <c r="G513" s="13">
        <v>106</v>
      </c>
      <c r="H513" s="67"/>
      <c r="I513" s="67"/>
      <c r="J513" s="67"/>
    </row>
    <row r="514" spans="3:10" x14ac:dyDescent="0.2">
      <c r="C514" s="8" t="s">
        <v>4795</v>
      </c>
      <c r="D514" s="13" t="s">
        <v>3300</v>
      </c>
      <c r="E514" s="13">
        <v>3</v>
      </c>
      <c r="F514" t="s">
        <v>2277</v>
      </c>
      <c r="G514" s="13">
        <v>63</v>
      </c>
      <c r="H514" s="67"/>
      <c r="I514" s="67"/>
      <c r="J514" s="67"/>
    </row>
    <row r="515" spans="3:10" x14ac:dyDescent="0.2">
      <c r="C515" s="8" t="s">
        <v>4795</v>
      </c>
      <c r="D515" s="13" t="s">
        <v>4971</v>
      </c>
      <c r="E515" s="13">
        <v>3</v>
      </c>
      <c r="F515" t="s">
        <v>2277</v>
      </c>
      <c r="G515" s="13">
        <v>64</v>
      </c>
      <c r="H515" s="67"/>
      <c r="I515" s="67"/>
      <c r="J515" s="67"/>
    </row>
    <row r="516" spans="3:10" x14ac:dyDescent="0.2">
      <c r="C516" s="8" t="s">
        <v>4795</v>
      </c>
      <c r="D516" s="13" t="s">
        <v>4972</v>
      </c>
      <c r="E516" s="13">
        <v>3</v>
      </c>
      <c r="F516" t="s">
        <v>4812</v>
      </c>
      <c r="G516" s="13">
        <v>10</v>
      </c>
      <c r="H516" s="67"/>
      <c r="I516" s="67"/>
      <c r="J516" s="67"/>
    </row>
    <row r="517" spans="3:10" x14ac:dyDescent="0.2">
      <c r="C517" s="8" t="s">
        <v>4795</v>
      </c>
      <c r="D517" s="13">
        <v>310</v>
      </c>
      <c r="E517" s="13">
        <v>3</v>
      </c>
      <c r="F517" t="s">
        <v>4226</v>
      </c>
      <c r="G517" s="13">
        <v>495</v>
      </c>
      <c r="H517" s="67"/>
      <c r="I517" s="67"/>
      <c r="J517" s="67"/>
    </row>
    <row r="518" spans="3:10" x14ac:dyDescent="0.2">
      <c r="C518" s="8" t="s">
        <v>4795</v>
      </c>
      <c r="D518" s="13" t="s">
        <v>2565</v>
      </c>
      <c r="E518" s="13">
        <v>3</v>
      </c>
      <c r="F518" t="s">
        <v>2657</v>
      </c>
      <c r="G518" s="13">
        <v>106</v>
      </c>
      <c r="H518" s="67"/>
      <c r="I518" s="67"/>
      <c r="J518" s="67"/>
    </row>
    <row r="519" spans="3:10" x14ac:dyDescent="0.2">
      <c r="C519" s="8" t="s">
        <v>4795</v>
      </c>
      <c r="D519" s="13" t="s">
        <v>1006</v>
      </c>
      <c r="E519" s="13">
        <v>3</v>
      </c>
      <c r="F519" t="s">
        <v>2657</v>
      </c>
      <c r="G519" s="13">
        <v>106</v>
      </c>
      <c r="H519" s="67"/>
      <c r="I519" s="67"/>
      <c r="J519" s="67"/>
    </row>
    <row r="520" spans="3:10" x14ac:dyDescent="0.2">
      <c r="C520" s="8" t="s">
        <v>4795</v>
      </c>
      <c r="D520" s="13" t="s">
        <v>1392</v>
      </c>
      <c r="E520" s="13">
        <v>3</v>
      </c>
      <c r="F520" t="s">
        <v>2657</v>
      </c>
      <c r="G520" s="13">
        <v>106</v>
      </c>
      <c r="H520" s="67"/>
      <c r="I520" s="67"/>
      <c r="J520" s="67"/>
    </row>
    <row r="521" spans="3:10" x14ac:dyDescent="0.2">
      <c r="C521" s="8" t="s">
        <v>4795</v>
      </c>
      <c r="D521" s="13" t="s">
        <v>3301</v>
      </c>
      <c r="E521" s="13">
        <v>3</v>
      </c>
      <c r="F521" t="s">
        <v>2657</v>
      </c>
      <c r="G521" s="13">
        <v>134</v>
      </c>
      <c r="H521" s="67"/>
      <c r="I521" s="67"/>
      <c r="J521" s="67"/>
    </row>
    <row r="522" spans="3:10" x14ac:dyDescent="0.2">
      <c r="C522" s="8" t="s">
        <v>4795</v>
      </c>
      <c r="D522" s="13" t="s">
        <v>3302</v>
      </c>
      <c r="E522" s="13">
        <v>3</v>
      </c>
      <c r="F522" t="s">
        <v>2277</v>
      </c>
      <c r="G522" s="13">
        <v>78</v>
      </c>
      <c r="H522" s="67"/>
      <c r="I522" s="67"/>
      <c r="J522" s="67"/>
    </row>
    <row r="523" spans="3:10" x14ac:dyDescent="0.2">
      <c r="C523" s="8" t="s">
        <v>4795</v>
      </c>
      <c r="D523" s="13" t="s">
        <v>4973</v>
      </c>
      <c r="E523" s="13">
        <v>3</v>
      </c>
      <c r="F523" t="s">
        <v>2277</v>
      </c>
      <c r="G523" s="13">
        <v>63</v>
      </c>
      <c r="H523" s="67"/>
      <c r="I523" s="67"/>
      <c r="J523" s="67"/>
    </row>
    <row r="524" spans="3:10" x14ac:dyDescent="0.2">
      <c r="C524" s="8" t="s">
        <v>4795</v>
      </c>
      <c r="D524" s="13" t="s">
        <v>4974</v>
      </c>
      <c r="E524" s="13">
        <v>3</v>
      </c>
      <c r="F524" t="s">
        <v>4812</v>
      </c>
      <c r="G524" s="13">
        <v>10</v>
      </c>
      <c r="H524" s="67"/>
      <c r="I524" s="67"/>
      <c r="J524" s="67"/>
    </row>
    <row r="525" spans="3:10" x14ac:dyDescent="0.2">
      <c r="C525" s="8" t="s">
        <v>4795</v>
      </c>
      <c r="D525" s="13">
        <v>311</v>
      </c>
      <c r="E525" s="13">
        <v>3</v>
      </c>
      <c r="F525" t="s">
        <v>4226</v>
      </c>
      <c r="G525" s="13">
        <v>531</v>
      </c>
      <c r="H525" s="67"/>
      <c r="I525" s="67"/>
      <c r="J525" s="67"/>
    </row>
    <row r="526" spans="3:10" x14ac:dyDescent="0.2">
      <c r="C526" s="8" t="s">
        <v>4795</v>
      </c>
      <c r="D526" s="13" t="s">
        <v>2567</v>
      </c>
      <c r="E526" s="13">
        <v>3</v>
      </c>
      <c r="F526" t="s">
        <v>2657</v>
      </c>
      <c r="G526" s="13">
        <v>106</v>
      </c>
      <c r="H526" s="67"/>
      <c r="I526" s="67"/>
      <c r="J526" s="67"/>
    </row>
    <row r="527" spans="3:10" x14ac:dyDescent="0.2">
      <c r="C527" s="8" t="s">
        <v>4795</v>
      </c>
      <c r="D527" s="13" t="s">
        <v>2568</v>
      </c>
      <c r="E527" s="13">
        <v>3</v>
      </c>
      <c r="F527" t="s">
        <v>2657</v>
      </c>
      <c r="G527" s="13">
        <v>105</v>
      </c>
      <c r="H527" s="67"/>
      <c r="I527" s="67"/>
      <c r="J527" s="67"/>
    </row>
    <row r="528" spans="3:10" x14ac:dyDescent="0.2">
      <c r="C528" s="8" t="s">
        <v>4795</v>
      </c>
      <c r="D528" s="13" t="s">
        <v>1393</v>
      </c>
      <c r="E528" s="13">
        <v>3</v>
      </c>
      <c r="F528" t="s">
        <v>2657</v>
      </c>
      <c r="G528" s="13">
        <v>105</v>
      </c>
      <c r="H528" s="67"/>
      <c r="I528" s="67"/>
      <c r="J528" s="67"/>
    </row>
    <row r="529" spans="3:10" x14ac:dyDescent="0.2">
      <c r="C529" s="8" t="s">
        <v>4795</v>
      </c>
      <c r="D529" s="13" t="s">
        <v>3303</v>
      </c>
      <c r="E529" s="13">
        <v>3</v>
      </c>
      <c r="F529" t="s">
        <v>2657</v>
      </c>
      <c r="G529" s="13">
        <v>122</v>
      </c>
      <c r="H529" s="67"/>
      <c r="I529" s="67"/>
      <c r="J529" s="67"/>
    </row>
    <row r="530" spans="3:10" x14ac:dyDescent="0.2">
      <c r="C530" s="8" t="s">
        <v>4795</v>
      </c>
      <c r="D530" s="13" t="s">
        <v>3304</v>
      </c>
      <c r="E530" s="13">
        <v>3</v>
      </c>
      <c r="F530" t="s">
        <v>2277</v>
      </c>
      <c r="G530" s="13">
        <v>72</v>
      </c>
      <c r="H530" s="67"/>
      <c r="I530" s="67"/>
      <c r="J530" s="67"/>
    </row>
    <row r="531" spans="3:10" x14ac:dyDescent="0.2">
      <c r="C531" s="8" t="s">
        <v>4795</v>
      </c>
      <c r="D531" s="13" t="s">
        <v>4975</v>
      </c>
      <c r="E531" s="13">
        <v>3</v>
      </c>
      <c r="F531" t="s">
        <v>2277</v>
      </c>
      <c r="G531" s="13">
        <v>63</v>
      </c>
      <c r="H531" s="67"/>
      <c r="I531" s="67"/>
      <c r="J531" s="67"/>
    </row>
    <row r="532" spans="3:10" x14ac:dyDescent="0.2">
      <c r="C532" s="8" t="s">
        <v>4795</v>
      </c>
      <c r="D532" s="13">
        <v>312</v>
      </c>
      <c r="E532" s="13">
        <v>3</v>
      </c>
      <c r="F532" t="s">
        <v>2311</v>
      </c>
      <c r="G532" s="13">
        <v>233</v>
      </c>
      <c r="H532" s="67"/>
      <c r="I532" s="67"/>
      <c r="J532" s="67"/>
    </row>
    <row r="533" spans="3:10" x14ac:dyDescent="0.2">
      <c r="C533" s="8" t="s">
        <v>4795</v>
      </c>
      <c r="D533" s="13" t="s">
        <v>2570</v>
      </c>
      <c r="E533" s="13">
        <v>3</v>
      </c>
      <c r="F533" t="s">
        <v>4895</v>
      </c>
      <c r="G533" s="13">
        <v>332</v>
      </c>
      <c r="H533" s="67"/>
      <c r="I533" s="67"/>
      <c r="J533" s="67"/>
    </row>
    <row r="534" spans="3:10" x14ac:dyDescent="0.2">
      <c r="C534" s="8" t="s">
        <v>4795</v>
      </c>
      <c r="D534" s="13">
        <v>314</v>
      </c>
      <c r="E534" s="13">
        <v>3</v>
      </c>
      <c r="F534" t="s">
        <v>2934</v>
      </c>
      <c r="G534" s="13">
        <v>15</v>
      </c>
    </row>
    <row r="535" spans="3:10" x14ac:dyDescent="0.2">
      <c r="C535" s="8" t="s">
        <v>4795</v>
      </c>
      <c r="D535" s="13">
        <v>315</v>
      </c>
      <c r="E535" s="13">
        <v>3</v>
      </c>
      <c r="F535" t="s">
        <v>4896</v>
      </c>
      <c r="G535" s="13">
        <v>14</v>
      </c>
    </row>
    <row r="536" spans="3:10" x14ac:dyDescent="0.2">
      <c r="C536" s="8" t="s">
        <v>4795</v>
      </c>
      <c r="D536" s="13" t="s">
        <v>4976</v>
      </c>
      <c r="E536" s="13">
        <v>3</v>
      </c>
      <c r="F536" t="s">
        <v>2934</v>
      </c>
      <c r="G536" s="13">
        <v>79</v>
      </c>
    </row>
    <row r="537" spans="3:10" x14ac:dyDescent="0.2">
      <c r="C537" s="8" t="s">
        <v>4795</v>
      </c>
      <c r="D537" s="13">
        <v>322</v>
      </c>
      <c r="E537" s="13">
        <v>3</v>
      </c>
      <c r="F537" t="s">
        <v>4226</v>
      </c>
      <c r="G537" s="13">
        <v>596</v>
      </c>
      <c r="H537" s="67"/>
      <c r="I537" s="67"/>
      <c r="J537" s="67"/>
    </row>
    <row r="538" spans="3:10" x14ac:dyDescent="0.2">
      <c r="C538" s="8" t="s">
        <v>4795</v>
      </c>
      <c r="D538" s="13" t="s">
        <v>1035</v>
      </c>
      <c r="E538" s="13">
        <v>3</v>
      </c>
      <c r="F538" t="s">
        <v>2657</v>
      </c>
      <c r="G538" s="13">
        <v>114</v>
      </c>
      <c r="H538" s="67"/>
      <c r="I538" s="67"/>
      <c r="J538" s="67"/>
    </row>
    <row r="539" spans="3:10" x14ac:dyDescent="0.2">
      <c r="C539" s="8" t="s">
        <v>4795</v>
      </c>
      <c r="D539" s="13" t="s">
        <v>1404</v>
      </c>
      <c r="E539" s="13">
        <v>3</v>
      </c>
      <c r="F539" t="s">
        <v>2657</v>
      </c>
      <c r="G539" s="13">
        <v>156</v>
      </c>
      <c r="H539" s="67"/>
      <c r="I539" s="67"/>
      <c r="J539" s="67"/>
    </row>
    <row r="540" spans="3:10" x14ac:dyDescent="0.2">
      <c r="C540" s="8" t="s">
        <v>4795</v>
      </c>
      <c r="D540" s="13" t="s">
        <v>1405</v>
      </c>
      <c r="E540" s="13">
        <v>3</v>
      </c>
      <c r="F540" t="s">
        <v>2657</v>
      </c>
      <c r="G540" s="13">
        <v>141</v>
      </c>
      <c r="H540" s="67"/>
      <c r="I540" s="67"/>
      <c r="J540" s="67"/>
    </row>
    <row r="541" spans="3:10" x14ac:dyDescent="0.2">
      <c r="C541" s="8" t="s">
        <v>4795</v>
      </c>
      <c r="D541" s="13" t="s">
        <v>3305</v>
      </c>
      <c r="E541" s="13">
        <v>3</v>
      </c>
      <c r="F541" t="s">
        <v>2657</v>
      </c>
      <c r="G541" s="13">
        <v>112</v>
      </c>
      <c r="H541" s="67"/>
      <c r="I541" s="67"/>
      <c r="J541" s="67"/>
    </row>
    <row r="542" spans="3:10" x14ac:dyDescent="0.2">
      <c r="C542" s="8" t="s">
        <v>4795</v>
      </c>
      <c r="D542" s="13" t="s">
        <v>3308</v>
      </c>
      <c r="E542" s="13">
        <v>3</v>
      </c>
      <c r="F542" t="s">
        <v>2277</v>
      </c>
      <c r="G542" s="13">
        <v>75</v>
      </c>
      <c r="H542" s="67"/>
      <c r="I542" s="67"/>
      <c r="J542" s="67"/>
    </row>
    <row r="543" spans="3:10" x14ac:dyDescent="0.2">
      <c r="C543" s="8" t="s">
        <v>4795</v>
      </c>
      <c r="D543" s="13" t="s">
        <v>3309</v>
      </c>
      <c r="E543" s="13">
        <v>3</v>
      </c>
      <c r="F543" t="s">
        <v>2277</v>
      </c>
      <c r="G543" s="13">
        <v>65</v>
      </c>
      <c r="H543" s="67"/>
      <c r="I543" s="67"/>
      <c r="J543" s="67"/>
    </row>
    <row r="544" spans="3:10" x14ac:dyDescent="0.2">
      <c r="C544" s="8" t="s">
        <v>4795</v>
      </c>
      <c r="D544" s="13" t="s">
        <v>4977</v>
      </c>
      <c r="E544" s="13">
        <v>3</v>
      </c>
      <c r="F544" t="s">
        <v>4812</v>
      </c>
      <c r="G544" s="13">
        <v>10</v>
      </c>
      <c r="H544" s="67"/>
      <c r="I544" s="67"/>
      <c r="J544" s="67"/>
    </row>
    <row r="545" spans="3:10" x14ac:dyDescent="0.2">
      <c r="C545" s="8" t="s">
        <v>4795</v>
      </c>
      <c r="D545" s="13">
        <v>330</v>
      </c>
      <c r="E545" s="13">
        <v>3</v>
      </c>
      <c r="F545" t="s">
        <v>2311</v>
      </c>
      <c r="G545" s="13">
        <v>728</v>
      </c>
      <c r="H545" s="67"/>
      <c r="I545" s="67"/>
      <c r="J545" s="67"/>
    </row>
    <row r="546" spans="3:10" x14ac:dyDescent="0.2">
      <c r="C546" s="8" t="s">
        <v>4795</v>
      </c>
      <c r="D546" s="13">
        <v>331</v>
      </c>
      <c r="E546" s="13">
        <v>3</v>
      </c>
      <c r="F546" t="s">
        <v>4226</v>
      </c>
      <c r="G546" s="13">
        <v>538</v>
      </c>
      <c r="H546" s="67"/>
      <c r="I546" s="67"/>
      <c r="J546" s="67"/>
    </row>
    <row r="547" spans="3:10" x14ac:dyDescent="0.2">
      <c r="C547" s="8" t="s">
        <v>4795</v>
      </c>
      <c r="D547" s="13" t="s">
        <v>3310</v>
      </c>
      <c r="E547" s="13">
        <v>3</v>
      </c>
      <c r="F547" t="s">
        <v>2657</v>
      </c>
      <c r="G547" s="13">
        <v>105</v>
      </c>
      <c r="H547" s="67"/>
      <c r="I547" s="67"/>
      <c r="J547" s="67"/>
    </row>
    <row r="548" spans="3:10" x14ac:dyDescent="0.2">
      <c r="C548" s="8" t="s">
        <v>4795</v>
      </c>
      <c r="D548" s="13" t="s">
        <v>3311</v>
      </c>
      <c r="E548" s="13">
        <v>3</v>
      </c>
      <c r="F548" t="s">
        <v>2657</v>
      </c>
      <c r="G548" s="13">
        <v>105</v>
      </c>
      <c r="H548" s="67"/>
      <c r="I548" s="67"/>
      <c r="J548" s="67"/>
    </row>
    <row r="549" spans="3:10" x14ac:dyDescent="0.2">
      <c r="C549" s="8" t="s">
        <v>4795</v>
      </c>
      <c r="D549" s="13" t="s">
        <v>3312</v>
      </c>
      <c r="E549" s="13">
        <v>3</v>
      </c>
      <c r="F549" t="s">
        <v>2657</v>
      </c>
      <c r="G549" s="13">
        <v>105</v>
      </c>
      <c r="H549" s="67"/>
      <c r="I549" s="67"/>
      <c r="J549" s="67"/>
    </row>
    <row r="550" spans="3:10" x14ac:dyDescent="0.2">
      <c r="C550" s="8" t="s">
        <v>4795</v>
      </c>
      <c r="D550" s="13" t="s">
        <v>3313</v>
      </c>
      <c r="E550" s="13">
        <v>3</v>
      </c>
      <c r="F550" t="s">
        <v>2657</v>
      </c>
      <c r="G550" s="13">
        <v>106</v>
      </c>
      <c r="H550" s="67"/>
      <c r="I550" s="67"/>
      <c r="J550" s="67"/>
    </row>
    <row r="551" spans="3:10" x14ac:dyDescent="0.2">
      <c r="C551" s="8" t="s">
        <v>4795</v>
      </c>
      <c r="D551" s="13" t="s">
        <v>4978</v>
      </c>
      <c r="E551" s="13">
        <v>3</v>
      </c>
      <c r="F551" t="s">
        <v>2277</v>
      </c>
      <c r="G551" s="13">
        <v>63</v>
      </c>
      <c r="H551" s="67"/>
      <c r="I551" s="67"/>
      <c r="J551" s="67"/>
    </row>
    <row r="552" spans="3:10" x14ac:dyDescent="0.2">
      <c r="C552" s="8" t="s">
        <v>4795</v>
      </c>
      <c r="D552" s="13" t="s">
        <v>4979</v>
      </c>
      <c r="E552" s="13">
        <v>3</v>
      </c>
      <c r="F552" t="s">
        <v>2277</v>
      </c>
      <c r="G552" s="13">
        <v>63</v>
      </c>
      <c r="H552" s="67"/>
      <c r="I552" s="67"/>
      <c r="J552" s="67"/>
    </row>
    <row r="553" spans="3:10" x14ac:dyDescent="0.2">
      <c r="C553" s="8" t="s">
        <v>4795</v>
      </c>
      <c r="D553" s="13" t="s">
        <v>4980</v>
      </c>
      <c r="E553" s="13">
        <v>3</v>
      </c>
      <c r="F553" t="s">
        <v>4812</v>
      </c>
      <c r="G553" s="13">
        <v>10</v>
      </c>
      <c r="H553" s="67"/>
      <c r="I553" s="67"/>
      <c r="J553" s="67"/>
    </row>
    <row r="554" spans="3:10" x14ac:dyDescent="0.2">
      <c r="C554" s="8" t="s">
        <v>4795</v>
      </c>
      <c r="D554" s="13">
        <v>332</v>
      </c>
      <c r="E554" s="13">
        <v>3</v>
      </c>
      <c r="F554" t="s">
        <v>4226</v>
      </c>
      <c r="G554" s="13">
        <v>492</v>
      </c>
      <c r="H554" s="67"/>
      <c r="I554" s="67"/>
      <c r="J554" s="67"/>
    </row>
    <row r="555" spans="3:10" x14ac:dyDescent="0.2">
      <c r="C555" s="8" t="s">
        <v>4795</v>
      </c>
      <c r="D555" s="13" t="s">
        <v>4981</v>
      </c>
      <c r="E555" s="13">
        <v>3</v>
      </c>
      <c r="F555" t="s">
        <v>2657</v>
      </c>
      <c r="G555" s="13">
        <v>108</v>
      </c>
      <c r="H555" s="67"/>
      <c r="I555" s="67"/>
      <c r="J555" s="67"/>
    </row>
    <row r="556" spans="3:10" x14ac:dyDescent="0.2">
      <c r="C556" s="8" t="s">
        <v>4795</v>
      </c>
      <c r="D556" s="13" t="s">
        <v>4982</v>
      </c>
      <c r="E556" s="13">
        <v>3</v>
      </c>
      <c r="F556" t="s">
        <v>2657</v>
      </c>
      <c r="G556" s="13">
        <v>103</v>
      </c>
      <c r="H556" s="67"/>
      <c r="I556" s="67"/>
      <c r="J556" s="67"/>
    </row>
    <row r="557" spans="3:10" x14ac:dyDescent="0.2">
      <c r="C557" s="8" t="s">
        <v>4795</v>
      </c>
      <c r="D557" s="13" t="s">
        <v>4983</v>
      </c>
      <c r="E557" s="13">
        <v>3</v>
      </c>
      <c r="F557" t="s">
        <v>2657</v>
      </c>
      <c r="G557" s="13">
        <v>105</v>
      </c>
      <c r="H557" s="67"/>
      <c r="I557" s="67"/>
      <c r="J557" s="67"/>
    </row>
    <row r="558" spans="3:10" x14ac:dyDescent="0.2">
      <c r="C558" s="8" t="s">
        <v>4795</v>
      </c>
      <c r="D558" s="13" t="s">
        <v>4984</v>
      </c>
      <c r="E558" s="13">
        <v>3</v>
      </c>
      <c r="F558" t="s">
        <v>2657</v>
      </c>
      <c r="G558" s="13">
        <v>105</v>
      </c>
      <c r="H558" s="67"/>
      <c r="I558" s="67"/>
      <c r="J558" s="67"/>
    </row>
    <row r="559" spans="3:10" x14ac:dyDescent="0.2">
      <c r="C559" s="8" t="s">
        <v>4795</v>
      </c>
      <c r="D559" s="13" t="s">
        <v>4985</v>
      </c>
      <c r="E559" s="13">
        <v>3</v>
      </c>
      <c r="F559" t="s">
        <v>2277</v>
      </c>
      <c r="G559" s="13">
        <v>63</v>
      </c>
      <c r="H559" s="67"/>
      <c r="I559" s="67"/>
      <c r="J559" s="67"/>
    </row>
    <row r="560" spans="3:10" x14ac:dyDescent="0.2">
      <c r="C560" s="8" t="s">
        <v>4795</v>
      </c>
      <c r="D560" s="13" t="s">
        <v>4986</v>
      </c>
      <c r="E560" s="13">
        <v>3</v>
      </c>
      <c r="F560" t="s">
        <v>2277</v>
      </c>
      <c r="G560" s="13">
        <v>63</v>
      </c>
      <c r="H560" s="67"/>
      <c r="I560" s="67"/>
      <c r="J560" s="67"/>
    </row>
    <row r="561" spans="3:10" x14ac:dyDescent="0.2">
      <c r="C561" s="8" t="s">
        <v>4795</v>
      </c>
      <c r="D561" s="13" t="s">
        <v>4987</v>
      </c>
      <c r="E561" s="13">
        <v>3</v>
      </c>
      <c r="F561" t="s">
        <v>4812</v>
      </c>
      <c r="G561" s="13">
        <v>10</v>
      </c>
      <c r="H561" s="67"/>
      <c r="I561" s="67"/>
      <c r="J561" s="67"/>
    </row>
    <row r="562" spans="3:10" x14ac:dyDescent="0.2">
      <c r="C562" s="8" t="s">
        <v>4795</v>
      </c>
      <c r="D562" s="13">
        <v>333</v>
      </c>
      <c r="E562" s="13">
        <v>3</v>
      </c>
      <c r="F562" t="s">
        <v>4226</v>
      </c>
      <c r="G562" s="13">
        <v>536</v>
      </c>
      <c r="H562" s="67"/>
      <c r="I562" s="67"/>
      <c r="J562" s="67"/>
    </row>
    <row r="563" spans="3:10" x14ac:dyDescent="0.2">
      <c r="C563" s="8" t="s">
        <v>4795</v>
      </c>
      <c r="D563" s="13" t="s">
        <v>2610</v>
      </c>
      <c r="E563" s="13">
        <v>3</v>
      </c>
      <c r="F563" t="s">
        <v>2657</v>
      </c>
      <c r="G563" s="13">
        <v>106</v>
      </c>
      <c r="H563" s="67"/>
      <c r="I563" s="67"/>
      <c r="J563" s="67"/>
    </row>
    <row r="564" spans="3:10" x14ac:dyDescent="0.2">
      <c r="C564" s="8" t="s">
        <v>4795</v>
      </c>
      <c r="D564" s="13" t="s">
        <v>3314</v>
      </c>
      <c r="E564" s="13">
        <v>3</v>
      </c>
      <c r="F564" t="s">
        <v>2657</v>
      </c>
      <c r="G564" s="13">
        <v>106</v>
      </c>
      <c r="H564" s="67"/>
      <c r="I564" s="67"/>
      <c r="J564" s="67"/>
    </row>
    <row r="565" spans="3:10" x14ac:dyDescent="0.2">
      <c r="C565" s="8" t="s">
        <v>4795</v>
      </c>
      <c r="D565" s="13" t="s">
        <v>3315</v>
      </c>
      <c r="E565" s="13">
        <v>3</v>
      </c>
      <c r="F565" t="s">
        <v>2657</v>
      </c>
      <c r="G565" s="13">
        <v>105</v>
      </c>
      <c r="H565" s="67"/>
      <c r="I565" s="67"/>
      <c r="J565" s="67"/>
    </row>
    <row r="566" spans="3:10" x14ac:dyDescent="0.2">
      <c r="C566" s="8" t="s">
        <v>4795</v>
      </c>
      <c r="D566" s="13" t="s">
        <v>3316</v>
      </c>
      <c r="E566" s="13">
        <v>3</v>
      </c>
      <c r="F566" t="s">
        <v>2657</v>
      </c>
      <c r="G566" s="13">
        <v>126</v>
      </c>
      <c r="H566" s="67"/>
      <c r="I566" s="67"/>
      <c r="J566" s="67"/>
    </row>
    <row r="567" spans="3:10" x14ac:dyDescent="0.2">
      <c r="C567" s="8" t="s">
        <v>4795</v>
      </c>
      <c r="D567" s="13" t="s">
        <v>4988</v>
      </c>
      <c r="E567" s="13">
        <v>3</v>
      </c>
      <c r="F567" t="s">
        <v>2277</v>
      </c>
      <c r="G567" s="13">
        <v>63</v>
      </c>
      <c r="H567" s="67"/>
      <c r="I567" s="67"/>
      <c r="J567" s="67"/>
    </row>
    <row r="568" spans="3:10" x14ac:dyDescent="0.2">
      <c r="C568" s="8" t="s">
        <v>4795</v>
      </c>
      <c r="D568" s="13" t="s">
        <v>4989</v>
      </c>
      <c r="E568" s="13">
        <v>3</v>
      </c>
      <c r="F568" t="s">
        <v>2277</v>
      </c>
      <c r="G568" s="13">
        <v>64</v>
      </c>
      <c r="H568" s="67"/>
      <c r="I568" s="67"/>
      <c r="J568" s="67"/>
    </row>
    <row r="569" spans="3:10" x14ac:dyDescent="0.2">
      <c r="C569" s="8" t="s">
        <v>4795</v>
      </c>
      <c r="D569" s="13" t="s">
        <v>4990</v>
      </c>
      <c r="E569" s="13">
        <v>3</v>
      </c>
      <c r="F569" t="s">
        <v>4812</v>
      </c>
      <c r="G569" s="13">
        <v>10</v>
      </c>
      <c r="H569" s="67"/>
      <c r="I569" s="67"/>
      <c r="J569" s="67"/>
    </row>
    <row r="570" spans="3:10" x14ac:dyDescent="0.2">
      <c r="C570" s="8" t="s">
        <v>4795</v>
      </c>
      <c r="D570" s="13">
        <v>334</v>
      </c>
      <c r="E570" s="13">
        <v>3</v>
      </c>
      <c r="F570" t="s">
        <v>4226</v>
      </c>
      <c r="G570" s="13">
        <v>498</v>
      </c>
      <c r="H570" s="67"/>
      <c r="I570" s="67"/>
      <c r="J570" s="67"/>
    </row>
    <row r="571" spans="3:10" x14ac:dyDescent="0.2">
      <c r="C571" s="8" t="s">
        <v>4795</v>
      </c>
      <c r="D571" s="13" t="s">
        <v>3940</v>
      </c>
      <c r="E571" s="13">
        <v>3</v>
      </c>
      <c r="F571" t="s">
        <v>2657</v>
      </c>
      <c r="G571" s="13">
        <v>126</v>
      </c>
      <c r="H571" s="67"/>
      <c r="I571" s="67"/>
      <c r="J571" s="67"/>
    </row>
    <row r="572" spans="3:10" x14ac:dyDescent="0.2">
      <c r="C572" s="8" t="s">
        <v>4795</v>
      </c>
      <c r="D572" s="13" t="s">
        <v>4991</v>
      </c>
      <c r="E572" s="13">
        <v>3</v>
      </c>
      <c r="F572" t="s">
        <v>2657</v>
      </c>
      <c r="G572" s="13">
        <v>105</v>
      </c>
      <c r="H572" s="67"/>
      <c r="I572" s="67"/>
      <c r="J572" s="67"/>
    </row>
    <row r="573" spans="3:10" x14ac:dyDescent="0.2">
      <c r="C573" s="8" t="s">
        <v>4795</v>
      </c>
      <c r="D573" s="13" t="s">
        <v>4992</v>
      </c>
      <c r="E573" s="13">
        <v>3</v>
      </c>
      <c r="F573" t="s">
        <v>2657</v>
      </c>
      <c r="G573" s="13">
        <v>104</v>
      </c>
      <c r="H573" s="67"/>
      <c r="I573" s="67"/>
      <c r="J573" s="67"/>
    </row>
    <row r="574" spans="3:10" x14ac:dyDescent="0.2">
      <c r="C574" s="8" t="s">
        <v>4795</v>
      </c>
      <c r="D574" s="13" t="s">
        <v>4993</v>
      </c>
      <c r="E574" s="13">
        <v>3</v>
      </c>
      <c r="F574" t="s">
        <v>2657</v>
      </c>
      <c r="G574" s="13">
        <v>108</v>
      </c>
      <c r="H574" s="67"/>
      <c r="I574" s="67"/>
      <c r="J574" s="67"/>
    </row>
    <row r="575" spans="3:10" x14ac:dyDescent="0.2">
      <c r="C575" s="8" t="s">
        <v>4795</v>
      </c>
      <c r="D575" s="13" t="s">
        <v>4994</v>
      </c>
      <c r="E575" s="13">
        <v>3</v>
      </c>
      <c r="F575" t="s">
        <v>2277</v>
      </c>
      <c r="G575" s="13">
        <v>63</v>
      </c>
      <c r="H575" s="67"/>
      <c r="I575" s="67"/>
      <c r="J575" s="67"/>
    </row>
    <row r="576" spans="3:10" x14ac:dyDescent="0.2">
      <c r="C576" s="8" t="s">
        <v>4795</v>
      </c>
      <c r="D576" s="13" t="s">
        <v>4995</v>
      </c>
      <c r="E576" s="13">
        <v>3</v>
      </c>
      <c r="F576" t="s">
        <v>2277</v>
      </c>
      <c r="G576" s="13">
        <v>75</v>
      </c>
      <c r="H576" s="67"/>
      <c r="I576" s="67"/>
      <c r="J576" s="67"/>
    </row>
    <row r="577" spans="3:10" x14ac:dyDescent="0.2">
      <c r="C577" s="8" t="s">
        <v>4795</v>
      </c>
      <c r="D577" s="13" t="s">
        <v>4996</v>
      </c>
      <c r="E577" s="13">
        <v>3</v>
      </c>
      <c r="F577" t="s">
        <v>4812</v>
      </c>
      <c r="G577" s="13">
        <v>10</v>
      </c>
      <c r="H577" s="67"/>
      <c r="I577" s="67"/>
      <c r="J577" s="67"/>
    </row>
    <row r="578" spans="3:10" x14ac:dyDescent="0.2">
      <c r="C578" s="8" t="s">
        <v>4795</v>
      </c>
      <c r="D578" s="13">
        <v>335</v>
      </c>
      <c r="E578" s="13">
        <v>3</v>
      </c>
      <c r="F578" t="s">
        <v>4226</v>
      </c>
      <c r="G578" s="13">
        <v>362</v>
      </c>
      <c r="H578" s="67"/>
      <c r="I578" s="67"/>
      <c r="J578" s="67"/>
    </row>
    <row r="579" spans="3:10" x14ac:dyDescent="0.2">
      <c r="C579" s="8" t="s">
        <v>4795</v>
      </c>
      <c r="D579" s="13" t="s">
        <v>4217</v>
      </c>
      <c r="E579" s="13">
        <v>3</v>
      </c>
      <c r="F579" t="s">
        <v>2657</v>
      </c>
      <c r="G579" s="13">
        <v>174</v>
      </c>
      <c r="H579" s="67"/>
      <c r="I579" s="67"/>
      <c r="J579" s="67"/>
    </row>
    <row r="580" spans="3:10" x14ac:dyDescent="0.2">
      <c r="C580" s="8" t="s">
        <v>4795</v>
      </c>
      <c r="D580" s="13" t="s">
        <v>4218</v>
      </c>
      <c r="E580" s="13">
        <v>3</v>
      </c>
      <c r="F580" t="s">
        <v>2657</v>
      </c>
      <c r="G580" s="13">
        <v>105</v>
      </c>
      <c r="H580" s="67"/>
      <c r="I580" s="67"/>
      <c r="J580" s="67"/>
    </row>
    <row r="581" spans="3:10" x14ac:dyDescent="0.2">
      <c r="C581" s="8" t="s">
        <v>4795</v>
      </c>
      <c r="D581" s="13" t="s">
        <v>3317</v>
      </c>
      <c r="E581" s="13">
        <v>3</v>
      </c>
      <c r="F581" t="s">
        <v>2277</v>
      </c>
      <c r="G581" s="13">
        <v>81</v>
      </c>
      <c r="H581" s="67"/>
      <c r="I581" s="67"/>
      <c r="J581" s="67"/>
    </row>
    <row r="582" spans="3:10" x14ac:dyDescent="0.2">
      <c r="C582" s="8" t="s">
        <v>4795</v>
      </c>
      <c r="D582" s="13" t="s">
        <v>4997</v>
      </c>
      <c r="E582" s="13">
        <v>3</v>
      </c>
      <c r="F582" t="s">
        <v>4812</v>
      </c>
      <c r="G582" s="13">
        <v>10</v>
      </c>
      <c r="H582" s="67"/>
      <c r="I582" s="67"/>
      <c r="J582" s="67"/>
    </row>
    <row r="583" spans="3:10" x14ac:dyDescent="0.2">
      <c r="C583" s="8" t="s">
        <v>4795</v>
      </c>
      <c r="D583" s="13">
        <v>336</v>
      </c>
      <c r="E583" s="13">
        <v>3</v>
      </c>
      <c r="F583" t="s">
        <v>4896</v>
      </c>
      <c r="G583" s="13">
        <v>192</v>
      </c>
    </row>
    <row r="584" spans="3:10" x14ac:dyDescent="0.2">
      <c r="C584" s="8" t="s">
        <v>4795</v>
      </c>
      <c r="D584" s="13">
        <v>337</v>
      </c>
      <c r="E584" s="13">
        <v>3</v>
      </c>
      <c r="F584" t="s">
        <v>3053</v>
      </c>
      <c r="G584" s="13">
        <v>55</v>
      </c>
    </row>
    <row r="585" spans="3:10" x14ac:dyDescent="0.2">
      <c r="C585" s="8" t="s">
        <v>4795</v>
      </c>
      <c r="D585" s="13">
        <v>338</v>
      </c>
      <c r="E585" s="13">
        <v>3</v>
      </c>
      <c r="F585" t="s">
        <v>2311</v>
      </c>
      <c r="G585" s="13">
        <v>593</v>
      </c>
      <c r="H585" s="67"/>
      <c r="I585" s="67"/>
      <c r="J585" s="67"/>
    </row>
    <row r="586" spans="3:10" x14ac:dyDescent="0.2">
      <c r="C586" s="8" t="s">
        <v>4795</v>
      </c>
      <c r="D586" s="13">
        <v>339</v>
      </c>
      <c r="E586" s="13">
        <v>3</v>
      </c>
      <c r="F586" t="s">
        <v>4226</v>
      </c>
      <c r="G586" s="13">
        <v>540</v>
      </c>
      <c r="H586" s="67"/>
      <c r="I586" s="67"/>
      <c r="J586" s="67"/>
    </row>
    <row r="587" spans="3:10" x14ac:dyDescent="0.2">
      <c r="C587" s="8" t="s">
        <v>4795</v>
      </c>
      <c r="D587" s="13" t="s">
        <v>2617</v>
      </c>
      <c r="E587" s="13">
        <v>3</v>
      </c>
      <c r="F587" t="s">
        <v>2657</v>
      </c>
      <c r="G587" s="13">
        <v>105</v>
      </c>
      <c r="H587" s="67"/>
      <c r="I587" s="67"/>
      <c r="J587" s="67"/>
    </row>
    <row r="588" spans="3:10" x14ac:dyDescent="0.2">
      <c r="C588" s="8" t="s">
        <v>4795</v>
      </c>
      <c r="D588" s="13" t="s">
        <v>3318</v>
      </c>
      <c r="E588" s="13">
        <v>3</v>
      </c>
      <c r="F588" t="s">
        <v>2657</v>
      </c>
      <c r="G588" s="13">
        <v>105</v>
      </c>
      <c r="H588" s="67"/>
      <c r="I588" s="67"/>
      <c r="J588" s="67"/>
    </row>
    <row r="589" spans="3:10" x14ac:dyDescent="0.2">
      <c r="C589" s="8" t="s">
        <v>4795</v>
      </c>
      <c r="D589" s="13" t="s">
        <v>3319</v>
      </c>
      <c r="E589" s="13">
        <v>3</v>
      </c>
      <c r="F589" t="s">
        <v>2657</v>
      </c>
      <c r="G589" s="13">
        <v>105</v>
      </c>
      <c r="H589" s="67"/>
      <c r="I589" s="67"/>
      <c r="J589" s="67"/>
    </row>
    <row r="590" spans="3:10" x14ac:dyDescent="0.2">
      <c r="C590" s="8" t="s">
        <v>4795</v>
      </c>
      <c r="D590" s="13" t="s">
        <v>3320</v>
      </c>
      <c r="E590" s="13">
        <v>3</v>
      </c>
      <c r="F590" t="s">
        <v>2657</v>
      </c>
      <c r="G590" s="13">
        <v>106</v>
      </c>
      <c r="H590" s="67"/>
      <c r="I590" s="67"/>
      <c r="J590" s="67"/>
    </row>
    <row r="591" spans="3:10" x14ac:dyDescent="0.2">
      <c r="C591" s="8" t="s">
        <v>4795</v>
      </c>
      <c r="D591" s="13" t="s">
        <v>4998</v>
      </c>
      <c r="E591" s="13">
        <v>3</v>
      </c>
      <c r="F591" t="s">
        <v>2277</v>
      </c>
      <c r="G591" s="13">
        <v>62</v>
      </c>
      <c r="H591" s="67"/>
      <c r="I591" s="67"/>
      <c r="J591" s="67"/>
    </row>
    <row r="592" spans="3:10" x14ac:dyDescent="0.2">
      <c r="C592" s="8" t="s">
        <v>4795</v>
      </c>
      <c r="D592" s="13" t="s">
        <v>4999</v>
      </c>
      <c r="E592" s="13">
        <v>3</v>
      </c>
      <c r="F592" t="s">
        <v>2277</v>
      </c>
      <c r="G592" s="13">
        <v>63</v>
      </c>
      <c r="H592" s="67"/>
      <c r="I592" s="67"/>
      <c r="J592" s="67"/>
    </row>
    <row r="593" spans="3:10" x14ac:dyDescent="0.2">
      <c r="C593" s="8" t="s">
        <v>4795</v>
      </c>
      <c r="D593" s="13" t="s">
        <v>5000</v>
      </c>
      <c r="E593" s="13">
        <v>3</v>
      </c>
      <c r="F593" t="s">
        <v>4812</v>
      </c>
      <c r="G593" s="13">
        <v>10</v>
      </c>
      <c r="H593" s="67"/>
      <c r="I593" s="67"/>
      <c r="J593" s="67"/>
    </row>
    <row r="594" spans="3:10" x14ac:dyDescent="0.2">
      <c r="C594" s="8" t="s">
        <v>4795</v>
      </c>
      <c r="D594" s="13">
        <v>340</v>
      </c>
      <c r="E594" s="13">
        <v>3</v>
      </c>
      <c r="F594" t="s">
        <v>3869</v>
      </c>
      <c r="G594" s="13">
        <v>62</v>
      </c>
    </row>
    <row r="595" spans="3:10" x14ac:dyDescent="0.2">
      <c r="C595" s="8" t="s">
        <v>4795</v>
      </c>
      <c r="D595" s="13">
        <v>341</v>
      </c>
      <c r="E595" s="13">
        <v>3</v>
      </c>
      <c r="F595" t="s">
        <v>4226</v>
      </c>
      <c r="G595" s="13">
        <v>530</v>
      </c>
      <c r="H595" s="67"/>
      <c r="I595" s="67"/>
      <c r="J595" s="67"/>
    </row>
    <row r="596" spans="3:10" x14ac:dyDescent="0.2">
      <c r="C596" s="8" t="s">
        <v>4795</v>
      </c>
      <c r="D596" s="13" t="s">
        <v>2622</v>
      </c>
      <c r="E596" s="13">
        <v>3</v>
      </c>
      <c r="F596" t="s">
        <v>2657</v>
      </c>
      <c r="G596" s="13">
        <v>110</v>
      </c>
      <c r="H596" s="67"/>
      <c r="I596" s="67"/>
      <c r="J596" s="67"/>
    </row>
    <row r="597" spans="3:10" x14ac:dyDescent="0.2">
      <c r="C597" s="8" t="s">
        <v>4795</v>
      </c>
      <c r="D597" s="13" t="s">
        <v>3321</v>
      </c>
      <c r="E597" s="13">
        <v>3</v>
      </c>
      <c r="F597" t="s">
        <v>2657</v>
      </c>
      <c r="G597" s="13">
        <v>106</v>
      </c>
      <c r="H597" s="67"/>
      <c r="I597" s="67"/>
      <c r="J597" s="67"/>
    </row>
    <row r="598" spans="3:10" x14ac:dyDescent="0.2">
      <c r="C598" s="8" t="s">
        <v>4795</v>
      </c>
      <c r="D598" s="13" t="s">
        <v>3322</v>
      </c>
      <c r="E598" s="13">
        <v>3</v>
      </c>
      <c r="F598" t="s">
        <v>2657</v>
      </c>
      <c r="G598" s="13">
        <v>106</v>
      </c>
      <c r="H598" s="67"/>
      <c r="I598" s="67"/>
      <c r="J598" s="67"/>
    </row>
    <row r="599" spans="3:10" x14ac:dyDescent="0.2">
      <c r="C599" s="8" t="s">
        <v>4795</v>
      </c>
      <c r="D599" s="13" t="s">
        <v>3323</v>
      </c>
      <c r="E599" s="13">
        <v>3</v>
      </c>
      <c r="F599" t="s">
        <v>2657</v>
      </c>
      <c r="G599" s="13">
        <v>106</v>
      </c>
      <c r="H599" s="67"/>
      <c r="I599" s="67"/>
      <c r="J599" s="67"/>
    </row>
    <row r="600" spans="3:10" x14ac:dyDescent="0.2">
      <c r="C600" s="8" t="s">
        <v>4795</v>
      </c>
      <c r="D600" s="13" t="s">
        <v>5001</v>
      </c>
      <c r="E600" s="13">
        <v>3</v>
      </c>
      <c r="F600" t="s">
        <v>2277</v>
      </c>
      <c r="G600" s="13">
        <v>63</v>
      </c>
      <c r="H600" s="67"/>
      <c r="I600" s="67"/>
      <c r="J600" s="67"/>
    </row>
    <row r="601" spans="3:10" x14ac:dyDescent="0.2">
      <c r="C601" s="8" t="s">
        <v>4795</v>
      </c>
      <c r="D601" s="13" t="s">
        <v>5002</v>
      </c>
      <c r="E601" s="13">
        <v>3</v>
      </c>
      <c r="F601" t="s">
        <v>2277</v>
      </c>
      <c r="G601" s="13">
        <v>65</v>
      </c>
      <c r="H601" s="67"/>
      <c r="I601" s="67"/>
      <c r="J601" s="67"/>
    </row>
    <row r="602" spans="3:10" x14ac:dyDescent="0.2">
      <c r="C602" s="8" t="s">
        <v>4795</v>
      </c>
      <c r="D602" s="13" t="s">
        <v>5003</v>
      </c>
      <c r="E602" s="13">
        <v>3</v>
      </c>
      <c r="F602" t="s">
        <v>4812</v>
      </c>
      <c r="G602" s="13">
        <v>10</v>
      </c>
      <c r="H602" s="67"/>
      <c r="I602" s="67"/>
      <c r="J602" s="67"/>
    </row>
    <row r="603" spans="3:10" x14ac:dyDescent="0.2">
      <c r="C603" s="8" t="s">
        <v>4795</v>
      </c>
      <c r="D603" s="13">
        <v>342</v>
      </c>
      <c r="E603" s="13">
        <v>3</v>
      </c>
      <c r="F603" t="s">
        <v>4226</v>
      </c>
      <c r="G603" s="13">
        <v>492</v>
      </c>
      <c r="H603" s="67"/>
      <c r="I603" s="67"/>
      <c r="J603" s="67"/>
    </row>
    <row r="604" spans="3:10" x14ac:dyDescent="0.2">
      <c r="C604" s="8" t="s">
        <v>4795</v>
      </c>
      <c r="D604" s="13" t="s">
        <v>4176</v>
      </c>
      <c r="E604" s="13">
        <v>3</v>
      </c>
      <c r="F604" t="s">
        <v>2657</v>
      </c>
      <c r="G604" s="13">
        <v>108</v>
      </c>
      <c r="H604" s="67"/>
      <c r="I604" s="67"/>
      <c r="J604" s="67"/>
    </row>
    <row r="605" spans="3:10" x14ac:dyDescent="0.2">
      <c r="C605" s="8" t="s">
        <v>4795</v>
      </c>
      <c r="D605" s="13" t="s">
        <v>3324</v>
      </c>
      <c r="E605" s="13">
        <v>3</v>
      </c>
      <c r="F605" t="s">
        <v>2657</v>
      </c>
      <c r="G605" s="13">
        <v>104</v>
      </c>
      <c r="H605" s="67"/>
      <c r="I605" s="67"/>
      <c r="J605" s="67"/>
    </row>
    <row r="606" spans="3:10" x14ac:dyDescent="0.2">
      <c r="C606" s="8" t="s">
        <v>4795</v>
      </c>
      <c r="D606" s="13" t="s">
        <v>3325</v>
      </c>
      <c r="E606" s="13">
        <v>3</v>
      </c>
      <c r="F606" t="s">
        <v>2657</v>
      </c>
      <c r="G606" s="13">
        <v>105</v>
      </c>
      <c r="H606" s="67"/>
      <c r="I606" s="67"/>
      <c r="J606" s="67"/>
    </row>
    <row r="607" spans="3:10" x14ac:dyDescent="0.2">
      <c r="C607" s="8" t="s">
        <v>4795</v>
      </c>
      <c r="D607" s="13" t="s">
        <v>3326</v>
      </c>
      <c r="E607" s="13">
        <v>3</v>
      </c>
      <c r="F607" t="s">
        <v>2657</v>
      </c>
      <c r="G607" s="13">
        <v>110</v>
      </c>
      <c r="H607" s="67"/>
      <c r="I607" s="67"/>
      <c r="J607" s="67"/>
    </row>
    <row r="608" spans="3:10" x14ac:dyDescent="0.2">
      <c r="C608" s="8" t="s">
        <v>4795</v>
      </c>
      <c r="D608" s="13" t="s">
        <v>5004</v>
      </c>
      <c r="E608" s="13">
        <v>3</v>
      </c>
      <c r="F608" t="s">
        <v>2277</v>
      </c>
      <c r="G608" s="13">
        <v>65</v>
      </c>
      <c r="H608" s="67"/>
      <c r="I608" s="67"/>
      <c r="J608" s="67"/>
    </row>
    <row r="609" spans="3:10" x14ac:dyDescent="0.2">
      <c r="C609" s="8" t="s">
        <v>4795</v>
      </c>
      <c r="D609" s="13" t="s">
        <v>5005</v>
      </c>
      <c r="E609" s="13">
        <v>3</v>
      </c>
      <c r="F609" t="s">
        <v>2277</v>
      </c>
      <c r="G609" s="13">
        <v>63</v>
      </c>
      <c r="H609" s="67"/>
      <c r="I609" s="67"/>
      <c r="J609" s="67"/>
    </row>
    <row r="610" spans="3:10" x14ac:dyDescent="0.2">
      <c r="C610" s="8" t="s">
        <v>4795</v>
      </c>
      <c r="D610" s="13" t="s">
        <v>5006</v>
      </c>
      <c r="E610" s="13">
        <v>3</v>
      </c>
      <c r="F610" t="s">
        <v>4812</v>
      </c>
      <c r="G610" s="13">
        <v>10</v>
      </c>
      <c r="H610" s="67"/>
      <c r="I610" s="67"/>
      <c r="J610" s="67"/>
    </row>
    <row r="611" spans="3:10" x14ac:dyDescent="0.2">
      <c r="C611" s="8" t="s">
        <v>4795</v>
      </c>
      <c r="D611" s="13">
        <v>343</v>
      </c>
      <c r="E611" s="13">
        <v>3</v>
      </c>
      <c r="F611" t="s">
        <v>4226</v>
      </c>
      <c r="G611" s="13">
        <v>439</v>
      </c>
      <c r="H611" s="67"/>
      <c r="I611" s="67"/>
      <c r="J611" s="67"/>
    </row>
    <row r="612" spans="3:10" x14ac:dyDescent="0.2">
      <c r="C612" s="8" t="s">
        <v>4795</v>
      </c>
      <c r="D612" s="13" t="s">
        <v>3327</v>
      </c>
      <c r="E612" s="13">
        <v>3</v>
      </c>
      <c r="F612" t="s">
        <v>2657</v>
      </c>
      <c r="G612" s="13">
        <v>109</v>
      </c>
      <c r="H612" s="67"/>
      <c r="I612" s="67"/>
      <c r="J612" s="67"/>
    </row>
    <row r="613" spans="3:10" x14ac:dyDescent="0.2">
      <c r="C613" s="8" t="s">
        <v>4795</v>
      </c>
      <c r="D613" s="13" t="s">
        <v>3328</v>
      </c>
      <c r="E613" s="13">
        <v>3</v>
      </c>
      <c r="F613" t="s">
        <v>2657</v>
      </c>
      <c r="G613" s="13">
        <v>108</v>
      </c>
      <c r="H613" s="67"/>
      <c r="I613" s="67"/>
      <c r="J613" s="67"/>
    </row>
    <row r="614" spans="3:10" x14ac:dyDescent="0.2">
      <c r="C614" s="8" t="s">
        <v>4795</v>
      </c>
      <c r="D614" s="13" t="s">
        <v>3329</v>
      </c>
      <c r="E614" s="13">
        <v>3</v>
      </c>
      <c r="F614" t="s">
        <v>2277</v>
      </c>
      <c r="G614" s="13">
        <v>60</v>
      </c>
      <c r="H614" s="67"/>
      <c r="I614" s="67"/>
      <c r="J614" s="67"/>
    </row>
    <row r="615" spans="3:10" x14ac:dyDescent="0.2">
      <c r="C615" s="8" t="s">
        <v>4795</v>
      </c>
      <c r="D615" s="13" t="s">
        <v>5007</v>
      </c>
      <c r="E615" s="13">
        <v>3</v>
      </c>
      <c r="F615" t="s">
        <v>4812</v>
      </c>
      <c r="G615" s="13">
        <v>10</v>
      </c>
      <c r="H615" s="67"/>
      <c r="I615" s="67"/>
      <c r="J615" s="67"/>
    </row>
    <row r="616" spans="3:10" x14ac:dyDescent="0.2">
      <c r="C616" s="8" t="s">
        <v>4795</v>
      </c>
      <c r="D616" s="13">
        <v>344</v>
      </c>
      <c r="E616" s="13">
        <v>3</v>
      </c>
      <c r="F616" t="s">
        <v>4226</v>
      </c>
      <c r="G616" s="13">
        <v>486</v>
      </c>
      <c r="H616" s="67"/>
      <c r="I616" s="67"/>
      <c r="J616" s="67"/>
    </row>
    <row r="617" spans="3:10" x14ac:dyDescent="0.2">
      <c r="C617" s="8" t="s">
        <v>4795</v>
      </c>
      <c r="D617" s="13" t="s">
        <v>3330</v>
      </c>
      <c r="E617" s="13">
        <v>3</v>
      </c>
      <c r="F617" t="s">
        <v>2657</v>
      </c>
      <c r="G617" s="13">
        <v>108</v>
      </c>
      <c r="H617" s="67"/>
      <c r="I617" s="67"/>
      <c r="J617" s="67"/>
    </row>
    <row r="618" spans="3:10" x14ac:dyDescent="0.2">
      <c r="C618" s="8" t="s">
        <v>4795</v>
      </c>
      <c r="D618" s="13" t="s">
        <v>3331</v>
      </c>
      <c r="E618" s="13">
        <v>3</v>
      </c>
      <c r="F618" t="s">
        <v>2657</v>
      </c>
      <c r="G618" s="13">
        <v>109</v>
      </c>
      <c r="H618" s="67"/>
      <c r="I618" s="67"/>
      <c r="J618" s="67"/>
    </row>
    <row r="619" spans="3:10" x14ac:dyDescent="0.2">
      <c r="C619" s="8" t="s">
        <v>4795</v>
      </c>
      <c r="D619" s="13" t="s">
        <v>3332</v>
      </c>
      <c r="E619" s="13">
        <v>3</v>
      </c>
      <c r="F619" t="s">
        <v>2277</v>
      </c>
      <c r="G619" s="13">
        <v>60</v>
      </c>
      <c r="H619" s="67"/>
      <c r="I619" s="67"/>
      <c r="J619" s="67"/>
    </row>
    <row r="620" spans="3:10" x14ac:dyDescent="0.2">
      <c r="C620" s="8" t="s">
        <v>4795</v>
      </c>
      <c r="D620" s="13" t="s">
        <v>5008</v>
      </c>
      <c r="E620" s="13">
        <v>3</v>
      </c>
      <c r="F620" t="s">
        <v>4812</v>
      </c>
      <c r="G620" s="13">
        <v>10</v>
      </c>
      <c r="H620" s="67"/>
      <c r="I620" s="67"/>
      <c r="J620" s="67"/>
    </row>
    <row r="621" spans="3:10" x14ac:dyDescent="0.2">
      <c r="C621" s="8" t="s">
        <v>4795</v>
      </c>
      <c r="D621" s="13">
        <v>350</v>
      </c>
      <c r="E621" s="13">
        <v>3</v>
      </c>
      <c r="F621" t="s">
        <v>2311</v>
      </c>
      <c r="G621" s="13">
        <v>546</v>
      </c>
      <c r="H621" s="67"/>
      <c r="I621" s="67"/>
      <c r="J621" s="67"/>
    </row>
    <row r="622" spans="3:10" x14ac:dyDescent="0.2">
      <c r="C622" s="8" t="s">
        <v>4795</v>
      </c>
      <c r="D622" s="13">
        <v>351</v>
      </c>
      <c r="E622" s="13">
        <v>3</v>
      </c>
      <c r="F622" t="s">
        <v>4226</v>
      </c>
      <c r="G622" s="13">
        <v>362</v>
      </c>
      <c r="H622" s="67"/>
      <c r="I622" s="67"/>
      <c r="J622" s="67"/>
    </row>
    <row r="623" spans="3:10" x14ac:dyDescent="0.2">
      <c r="C623" s="8" t="s">
        <v>4795</v>
      </c>
      <c r="D623" s="13" t="s">
        <v>5009</v>
      </c>
      <c r="E623" s="13">
        <v>3</v>
      </c>
      <c r="F623" t="s">
        <v>2657</v>
      </c>
      <c r="G623" s="13">
        <v>105</v>
      </c>
      <c r="H623" s="67"/>
      <c r="I623" s="67"/>
      <c r="J623" s="67"/>
    </row>
    <row r="624" spans="3:10" x14ac:dyDescent="0.2">
      <c r="C624" s="8" t="s">
        <v>4795</v>
      </c>
      <c r="D624" s="13" t="s">
        <v>5010</v>
      </c>
      <c r="E624" s="13">
        <v>3</v>
      </c>
      <c r="F624" t="s">
        <v>2657</v>
      </c>
      <c r="G624" s="13">
        <v>105</v>
      </c>
      <c r="H624" s="67"/>
      <c r="I624" s="67"/>
      <c r="J624" s="67"/>
    </row>
    <row r="625" spans="3:10" x14ac:dyDescent="0.2">
      <c r="C625" s="8" t="s">
        <v>4795</v>
      </c>
      <c r="D625" s="13" t="s">
        <v>5011</v>
      </c>
      <c r="E625" s="13">
        <v>3</v>
      </c>
      <c r="F625" t="s">
        <v>2277</v>
      </c>
      <c r="G625" s="13">
        <v>62</v>
      </c>
      <c r="H625" s="67"/>
      <c r="I625" s="67"/>
      <c r="J625" s="67"/>
    </row>
    <row r="626" spans="3:10" x14ac:dyDescent="0.2">
      <c r="C626" s="8" t="s">
        <v>4795</v>
      </c>
      <c r="D626" s="13" t="s">
        <v>5012</v>
      </c>
      <c r="E626" s="13">
        <v>3</v>
      </c>
      <c r="F626" t="s">
        <v>4812</v>
      </c>
      <c r="G626" s="13">
        <v>10</v>
      </c>
      <c r="H626" s="67"/>
      <c r="I626" s="67"/>
      <c r="J626" s="67"/>
    </row>
    <row r="627" spans="3:10" x14ac:dyDescent="0.2">
      <c r="C627" s="8" t="s">
        <v>4795</v>
      </c>
      <c r="D627" s="13">
        <v>352</v>
      </c>
      <c r="E627" s="13">
        <v>3</v>
      </c>
      <c r="F627" t="s">
        <v>4226</v>
      </c>
      <c r="G627" s="13">
        <v>362</v>
      </c>
      <c r="H627" s="67"/>
      <c r="I627" s="67"/>
      <c r="J627" s="67"/>
    </row>
    <row r="628" spans="3:10" x14ac:dyDescent="0.2">
      <c r="C628" s="8" t="s">
        <v>4795</v>
      </c>
      <c r="D628" s="13" t="s">
        <v>5013</v>
      </c>
      <c r="E628" s="13">
        <v>3</v>
      </c>
      <c r="F628" t="s">
        <v>2657</v>
      </c>
      <c r="G628" s="13">
        <v>105</v>
      </c>
      <c r="H628" s="67"/>
      <c r="I628" s="67"/>
      <c r="J628" s="67"/>
    </row>
    <row r="629" spans="3:10" x14ac:dyDescent="0.2">
      <c r="C629" s="8" t="s">
        <v>4795</v>
      </c>
      <c r="D629" s="13" t="s">
        <v>5014</v>
      </c>
      <c r="E629" s="13">
        <v>3</v>
      </c>
      <c r="F629" t="s">
        <v>2657</v>
      </c>
      <c r="G629" s="13">
        <v>105</v>
      </c>
      <c r="H629" s="67"/>
      <c r="I629" s="67"/>
      <c r="J629" s="67"/>
    </row>
    <row r="630" spans="3:10" x14ac:dyDescent="0.2">
      <c r="C630" s="8" t="s">
        <v>4795</v>
      </c>
      <c r="D630" s="13" t="s">
        <v>5015</v>
      </c>
      <c r="E630" s="13">
        <v>3</v>
      </c>
      <c r="F630" t="s">
        <v>2277</v>
      </c>
      <c r="G630" s="13">
        <v>62</v>
      </c>
      <c r="H630" s="67"/>
      <c r="I630" s="67"/>
      <c r="J630" s="67"/>
    </row>
    <row r="631" spans="3:10" x14ac:dyDescent="0.2">
      <c r="C631" s="8" t="s">
        <v>4795</v>
      </c>
      <c r="D631" s="13" t="s">
        <v>5016</v>
      </c>
      <c r="E631" s="13">
        <v>3</v>
      </c>
      <c r="F631" t="s">
        <v>4812</v>
      </c>
      <c r="G631" s="13">
        <v>10</v>
      </c>
      <c r="H631" s="67"/>
      <c r="I631" s="67"/>
      <c r="J631" s="67"/>
    </row>
    <row r="632" spans="3:10" x14ac:dyDescent="0.2">
      <c r="C632" s="8" t="s">
        <v>4795</v>
      </c>
      <c r="D632" s="13">
        <v>353</v>
      </c>
      <c r="E632" s="13">
        <v>3</v>
      </c>
      <c r="F632" t="s">
        <v>4226</v>
      </c>
      <c r="G632" s="13">
        <v>362</v>
      </c>
      <c r="H632" s="67"/>
      <c r="I632" s="67"/>
      <c r="J632" s="67"/>
    </row>
    <row r="633" spans="3:10" x14ac:dyDescent="0.2">
      <c r="C633" s="8" t="s">
        <v>4795</v>
      </c>
      <c r="D633" s="13" t="s">
        <v>5017</v>
      </c>
      <c r="E633" s="13">
        <v>3</v>
      </c>
      <c r="F633" t="s">
        <v>2657</v>
      </c>
      <c r="G633" s="13">
        <v>105</v>
      </c>
      <c r="H633" s="67"/>
      <c r="I633" s="67"/>
      <c r="J633" s="67"/>
    </row>
    <row r="634" spans="3:10" x14ac:dyDescent="0.2">
      <c r="C634" s="8" t="s">
        <v>4795</v>
      </c>
      <c r="D634" s="13" t="s">
        <v>5018</v>
      </c>
      <c r="E634" s="13">
        <v>3</v>
      </c>
      <c r="F634" t="s">
        <v>2657</v>
      </c>
      <c r="G634" s="13">
        <v>105</v>
      </c>
      <c r="H634" s="67"/>
      <c r="I634" s="67"/>
      <c r="J634" s="67"/>
    </row>
    <row r="635" spans="3:10" x14ac:dyDescent="0.2">
      <c r="C635" s="8" t="s">
        <v>4795</v>
      </c>
      <c r="D635" s="13" t="s">
        <v>5019</v>
      </c>
      <c r="E635" s="13">
        <v>3</v>
      </c>
      <c r="F635" t="s">
        <v>2277</v>
      </c>
      <c r="G635" s="13">
        <v>64</v>
      </c>
      <c r="H635" s="67"/>
      <c r="I635" s="67"/>
      <c r="J635" s="67"/>
    </row>
    <row r="636" spans="3:10" x14ac:dyDescent="0.2">
      <c r="C636" s="8" t="s">
        <v>4795</v>
      </c>
      <c r="D636" s="13" t="s">
        <v>5020</v>
      </c>
      <c r="E636" s="13">
        <v>3</v>
      </c>
      <c r="F636" t="s">
        <v>4812</v>
      </c>
      <c r="G636" s="13">
        <v>10</v>
      </c>
      <c r="H636" s="67"/>
      <c r="I636" s="67"/>
      <c r="J636" s="67"/>
    </row>
    <row r="637" spans="3:10" x14ac:dyDescent="0.2">
      <c r="C637" s="8" t="s">
        <v>4795</v>
      </c>
      <c r="D637" s="13">
        <v>354</v>
      </c>
      <c r="E637" s="13">
        <v>3</v>
      </c>
      <c r="F637" t="s">
        <v>4226</v>
      </c>
      <c r="G637" s="13">
        <v>362</v>
      </c>
      <c r="H637" s="67"/>
      <c r="I637" s="67"/>
      <c r="J637" s="67"/>
    </row>
    <row r="638" spans="3:10" x14ac:dyDescent="0.2">
      <c r="C638" s="8" t="s">
        <v>4795</v>
      </c>
      <c r="D638" s="13" t="s">
        <v>3634</v>
      </c>
      <c r="E638" s="13">
        <v>3</v>
      </c>
      <c r="F638" t="s">
        <v>2657</v>
      </c>
      <c r="G638" s="13">
        <v>105</v>
      </c>
      <c r="H638" s="67"/>
      <c r="I638" s="67"/>
      <c r="J638" s="67"/>
    </row>
    <row r="639" spans="3:10" x14ac:dyDescent="0.2">
      <c r="C639" s="8" t="s">
        <v>4795</v>
      </c>
      <c r="D639" s="13" t="s">
        <v>3635</v>
      </c>
      <c r="E639" s="13">
        <v>3</v>
      </c>
      <c r="F639" t="s">
        <v>2657</v>
      </c>
      <c r="G639" s="13">
        <v>105</v>
      </c>
      <c r="H639" s="67"/>
      <c r="I639" s="67"/>
      <c r="J639" s="67"/>
    </row>
    <row r="640" spans="3:10" x14ac:dyDescent="0.2">
      <c r="C640" s="8" t="s">
        <v>4795</v>
      </c>
      <c r="D640" s="13" t="s">
        <v>5021</v>
      </c>
      <c r="E640" s="13">
        <v>3</v>
      </c>
      <c r="F640" t="s">
        <v>2277</v>
      </c>
      <c r="G640" s="13">
        <v>64</v>
      </c>
      <c r="H640" s="67"/>
      <c r="I640" s="67"/>
      <c r="J640" s="67"/>
    </row>
    <row r="641" spans="3:10" x14ac:dyDescent="0.2">
      <c r="C641" s="8" t="s">
        <v>4795</v>
      </c>
      <c r="D641" s="13" t="s">
        <v>5022</v>
      </c>
      <c r="E641" s="13">
        <v>3</v>
      </c>
      <c r="F641" t="s">
        <v>4812</v>
      </c>
      <c r="G641" s="13">
        <v>10</v>
      </c>
      <c r="H641" s="67"/>
      <c r="I641" s="67"/>
      <c r="J641" s="67"/>
    </row>
    <row r="642" spans="3:10" x14ac:dyDescent="0.2">
      <c r="C642" s="8" t="s">
        <v>4795</v>
      </c>
      <c r="D642" s="13">
        <v>355</v>
      </c>
      <c r="E642" s="13">
        <v>3</v>
      </c>
      <c r="F642" t="s">
        <v>4226</v>
      </c>
      <c r="G642" s="13">
        <v>343</v>
      </c>
      <c r="H642" s="67"/>
      <c r="I642" s="67"/>
      <c r="J642" s="67"/>
    </row>
    <row r="643" spans="3:10" x14ac:dyDescent="0.2">
      <c r="C643" s="8" t="s">
        <v>4795</v>
      </c>
      <c r="D643" s="13" t="s">
        <v>1918</v>
      </c>
      <c r="E643" s="13">
        <v>3</v>
      </c>
      <c r="F643" t="s">
        <v>2657</v>
      </c>
      <c r="G643" s="13">
        <v>105</v>
      </c>
      <c r="H643" s="67"/>
      <c r="I643" s="67"/>
      <c r="J643" s="67"/>
    </row>
    <row r="644" spans="3:10" x14ac:dyDescent="0.2">
      <c r="C644" s="8" t="s">
        <v>4795</v>
      </c>
      <c r="D644" s="13" t="s">
        <v>5023</v>
      </c>
      <c r="E644" s="13">
        <v>3</v>
      </c>
      <c r="F644" t="s">
        <v>2657</v>
      </c>
      <c r="G644" s="13">
        <v>105</v>
      </c>
      <c r="H644" s="67"/>
      <c r="I644" s="67"/>
      <c r="J644" s="67"/>
    </row>
    <row r="645" spans="3:10" x14ac:dyDescent="0.2">
      <c r="C645" s="8" t="s">
        <v>4795</v>
      </c>
      <c r="D645" s="13" t="s">
        <v>5024</v>
      </c>
      <c r="E645" s="13">
        <v>3</v>
      </c>
      <c r="F645" t="s">
        <v>2277</v>
      </c>
      <c r="G645" s="13">
        <v>63</v>
      </c>
      <c r="H645" s="67"/>
      <c r="I645" s="67"/>
      <c r="J645" s="67"/>
    </row>
    <row r="646" spans="3:10" x14ac:dyDescent="0.2">
      <c r="C646" s="8" t="s">
        <v>4795</v>
      </c>
      <c r="D646" s="13" t="s">
        <v>5025</v>
      </c>
      <c r="E646" s="13">
        <v>3</v>
      </c>
      <c r="F646" t="s">
        <v>4812</v>
      </c>
      <c r="G646" s="13">
        <v>10</v>
      </c>
      <c r="H646" s="67"/>
      <c r="I646" s="67"/>
      <c r="J646" s="67"/>
    </row>
    <row r="647" spans="3:10" x14ac:dyDescent="0.2">
      <c r="C647" s="8" t="s">
        <v>4795</v>
      </c>
      <c r="D647" s="13">
        <v>356</v>
      </c>
      <c r="E647" s="13">
        <v>3</v>
      </c>
      <c r="F647" t="s">
        <v>3053</v>
      </c>
      <c r="G647" s="13">
        <v>46</v>
      </c>
    </row>
    <row r="648" spans="3:10" x14ac:dyDescent="0.2">
      <c r="C648" s="8" t="s">
        <v>4795</v>
      </c>
      <c r="D648" s="13">
        <v>357</v>
      </c>
      <c r="E648" s="13">
        <v>3</v>
      </c>
      <c r="F648" t="s">
        <v>3869</v>
      </c>
      <c r="G648" s="13">
        <v>70</v>
      </c>
    </row>
    <row r="649" spans="3:10" x14ac:dyDescent="0.2">
      <c r="C649" s="8" t="s">
        <v>4795</v>
      </c>
      <c r="D649" s="13">
        <v>358</v>
      </c>
      <c r="E649" s="13">
        <v>3</v>
      </c>
      <c r="F649" t="s">
        <v>2311</v>
      </c>
      <c r="G649" s="13">
        <v>426</v>
      </c>
      <c r="H649" s="67"/>
      <c r="I649" s="67"/>
      <c r="J649" s="67"/>
    </row>
    <row r="650" spans="3:10" x14ac:dyDescent="0.2">
      <c r="C650" s="8" t="s">
        <v>4795</v>
      </c>
      <c r="D650" s="13">
        <v>359</v>
      </c>
      <c r="E650" s="13">
        <v>3</v>
      </c>
      <c r="F650" t="s">
        <v>4226</v>
      </c>
      <c r="G650" s="13">
        <v>527</v>
      </c>
      <c r="H650" s="67"/>
      <c r="I650" s="67"/>
      <c r="J650" s="67"/>
    </row>
    <row r="651" spans="3:10" x14ac:dyDescent="0.2">
      <c r="C651" s="8" t="s">
        <v>4795</v>
      </c>
      <c r="D651" s="13" t="s">
        <v>5026</v>
      </c>
      <c r="E651" s="13">
        <v>3</v>
      </c>
      <c r="F651" t="s">
        <v>2657</v>
      </c>
      <c r="G651" s="13">
        <v>105</v>
      </c>
      <c r="H651" s="67"/>
      <c r="I651" s="67"/>
      <c r="J651" s="67"/>
    </row>
    <row r="652" spans="3:10" x14ac:dyDescent="0.2">
      <c r="C652" s="8" t="s">
        <v>4795</v>
      </c>
      <c r="D652" s="13" t="s">
        <v>5027</v>
      </c>
      <c r="E652" s="13">
        <v>3</v>
      </c>
      <c r="F652" t="s">
        <v>2657</v>
      </c>
      <c r="G652" s="13">
        <v>105</v>
      </c>
      <c r="H652" s="67"/>
      <c r="I652" s="67"/>
      <c r="J652" s="67"/>
    </row>
    <row r="653" spans="3:10" x14ac:dyDescent="0.2">
      <c r="C653" s="8" t="s">
        <v>4795</v>
      </c>
      <c r="D653" s="13" t="s">
        <v>5028</v>
      </c>
      <c r="E653" s="13">
        <v>3</v>
      </c>
      <c r="F653" t="s">
        <v>2657</v>
      </c>
      <c r="G653" s="13">
        <v>105</v>
      </c>
      <c r="H653" s="67"/>
      <c r="I653" s="67"/>
      <c r="J653" s="67"/>
    </row>
    <row r="654" spans="3:10" x14ac:dyDescent="0.2">
      <c r="C654" s="8" t="s">
        <v>4795</v>
      </c>
      <c r="D654" s="13" t="s">
        <v>5029</v>
      </c>
      <c r="E654" s="13">
        <v>3</v>
      </c>
      <c r="F654" t="s">
        <v>2657</v>
      </c>
      <c r="G654" s="13">
        <v>106</v>
      </c>
      <c r="H654" s="67"/>
      <c r="I654" s="67"/>
      <c r="J654" s="67"/>
    </row>
    <row r="655" spans="3:10" x14ac:dyDescent="0.2">
      <c r="C655" s="8" t="s">
        <v>4795</v>
      </c>
      <c r="D655" s="13" t="s">
        <v>5030</v>
      </c>
      <c r="E655" s="13">
        <v>3</v>
      </c>
      <c r="F655" t="s">
        <v>2277</v>
      </c>
      <c r="G655" s="13">
        <v>63</v>
      </c>
      <c r="H655" s="67"/>
      <c r="I655" s="67"/>
      <c r="J655" s="67"/>
    </row>
    <row r="656" spans="3:10" x14ac:dyDescent="0.2">
      <c r="C656" s="8" t="s">
        <v>4795</v>
      </c>
      <c r="D656" s="13" t="s">
        <v>5031</v>
      </c>
      <c r="E656" s="13">
        <v>3</v>
      </c>
      <c r="F656" t="s">
        <v>2277</v>
      </c>
      <c r="G656" s="13">
        <v>63</v>
      </c>
      <c r="H656" s="67"/>
      <c r="I656" s="67"/>
      <c r="J656" s="67"/>
    </row>
    <row r="657" spans="3:10" x14ac:dyDescent="0.2">
      <c r="C657" s="8" t="s">
        <v>4795</v>
      </c>
      <c r="D657" s="13" t="s">
        <v>5032</v>
      </c>
      <c r="E657" s="13">
        <v>3</v>
      </c>
      <c r="F657" t="s">
        <v>4812</v>
      </c>
      <c r="G657" s="13">
        <v>10</v>
      </c>
      <c r="H657" s="67"/>
      <c r="I657" s="67"/>
      <c r="J657" s="67"/>
    </row>
    <row r="658" spans="3:10" x14ac:dyDescent="0.2">
      <c r="C658" s="8" t="s">
        <v>4795</v>
      </c>
      <c r="D658" s="13">
        <v>360</v>
      </c>
      <c r="E658" s="13">
        <v>3</v>
      </c>
      <c r="F658" t="s">
        <v>2171</v>
      </c>
      <c r="G658" s="13">
        <v>212</v>
      </c>
      <c r="H658" s="67"/>
      <c r="I658" s="67"/>
      <c r="J658" s="67"/>
    </row>
    <row r="659" spans="3:10" x14ac:dyDescent="0.2">
      <c r="C659" s="8" t="s">
        <v>4795</v>
      </c>
      <c r="D659" s="13">
        <v>361</v>
      </c>
      <c r="E659" s="13">
        <v>3</v>
      </c>
      <c r="F659" t="s">
        <v>4226</v>
      </c>
      <c r="G659" s="13">
        <v>529</v>
      </c>
      <c r="H659" s="67"/>
      <c r="I659" s="67"/>
      <c r="J659" s="67"/>
    </row>
    <row r="660" spans="3:10" x14ac:dyDescent="0.2">
      <c r="C660" s="8" t="s">
        <v>4795</v>
      </c>
      <c r="D660" s="13" t="s">
        <v>3643</v>
      </c>
      <c r="E660" s="13">
        <v>3</v>
      </c>
      <c r="F660" t="s">
        <v>2657</v>
      </c>
      <c r="G660" s="13">
        <v>106</v>
      </c>
      <c r="H660" s="67"/>
      <c r="I660" s="67"/>
      <c r="J660" s="67"/>
    </row>
    <row r="661" spans="3:10" x14ac:dyDescent="0.2">
      <c r="C661" s="8" t="s">
        <v>4795</v>
      </c>
      <c r="D661" s="13" t="s">
        <v>5033</v>
      </c>
      <c r="E661" s="13">
        <v>3</v>
      </c>
      <c r="F661" t="s">
        <v>2657</v>
      </c>
      <c r="G661" s="13">
        <v>106</v>
      </c>
      <c r="H661" s="67"/>
      <c r="I661" s="67"/>
      <c r="J661" s="67"/>
    </row>
    <row r="662" spans="3:10" x14ac:dyDescent="0.2">
      <c r="C662" s="8" t="s">
        <v>4795</v>
      </c>
      <c r="D662" s="13" t="s">
        <v>5034</v>
      </c>
      <c r="E662" s="13">
        <v>3</v>
      </c>
      <c r="F662" t="s">
        <v>2657</v>
      </c>
      <c r="G662" s="13">
        <v>135</v>
      </c>
      <c r="H662" s="67"/>
      <c r="I662" s="67"/>
      <c r="J662" s="67"/>
    </row>
    <row r="663" spans="3:10" x14ac:dyDescent="0.2">
      <c r="C663" s="8" t="s">
        <v>4795</v>
      </c>
      <c r="D663" s="13" t="s">
        <v>5035</v>
      </c>
      <c r="E663" s="13">
        <v>3</v>
      </c>
      <c r="F663" t="s">
        <v>2657</v>
      </c>
      <c r="G663" s="13">
        <v>113</v>
      </c>
      <c r="H663" s="67"/>
      <c r="I663" s="67"/>
      <c r="J663" s="67"/>
    </row>
    <row r="664" spans="3:10" x14ac:dyDescent="0.2">
      <c r="C664" s="8" t="s">
        <v>4795</v>
      </c>
      <c r="D664" s="13" t="s">
        <v>5036</v>
      </c>
      <c r="E664" s="13">
        <v>3</v>
      </c>
      <c r="F664" t="s">
        <v>2277</v>
      </c>
      <c r="G664" s="13">
        <v>57</v>
      </c>
      <c r="H664" s="67"/>
      <c r="I664" s="67"/>
      <c r="J664" s="67"/>
    </row>
    <row r="665" spans="3:10" x14ac:dyDescent="0.2">
      <c r="C665" s="8" t="s">
        <v>4795</v>
      </c>
      <c r="D665" s="13" t="s">
        <v>5037</v>
      </c>
      <c r="E665" s="13">
        <v>3</v>
      </c>
      <c r="F665" t="s">
        <v>2277</v>
      </c>
      <c r="G665" s="13">
        <v>63</v>
      </c>
      <c r="H665" s="67"/>
      <c r="I665" s="67"/>
      <c r="J665" s="67"/>
    </row>
    <row r="666" spans="3:10" x14ac:dyDescent="0.2">
      <c r="C666" s="8" t="s">
        <v>4795</v>
      </c>
      <c r="D666" s="13" t="s">
        <v>5038</v>
      </c>
      <c r="E666" s="13">
        <v>3</v>
      </c>
      <c r="F666" t="s">
        <v>4812</v>
      </c>
      <c r="G666" s="13">
        <v>10</v>
      </c>
      <c r="H666" s="67"/>
      <c r="I666" s="67"/>
      <c r="J666" s="67"/>
    </row>
    <row r="667" spans="3:10" x14ac:dyDescent="0.2">
      <c r="C667" s="8" t="s">
        <v>4795</v>
      </c>
      <c r="D667" s="13" t="s">
        <v>5039</v>
      </c>
      <c r="E667" s="13">
        <v>3</v>
      </c>
      <c r="F667" t="s">
        <v>4812</v>
      </c>
      <c r="G667" s="13">
        <v>12</v>
      </c>
      <c r="H667" s="67"/>
      <c r="I667" s="67"/>
      <c r="J667" s="67"/>
    </row>
    <row r="668" spans="3:10" x14ac:dyDescent="0.2">
      <c r="C668" s="8" t="s">
        <v>4795</v>
      </c>
      <c r="D668" s="13">
        <v>362</v>
      </c>
      <c r="E668" s="13">
        <v>3</v>
      </c>
      <c r="F668" t="s">
        <v>4226</v>
      </c>
      <c r="G668" s="13">
        <v>547</v>
      </c>
      <c r="H668" s="67"/>
      <c r="I668" s="67"/>
      <c r="J668" s="67"/>
    </row>
    <row r="669" spans="3:10" x14ac:dyDescent="0.2">
      <c r="C669" s="8" t="s">
        <v>4795</v>
      </c>
      <c r="D669" s="13" t="s">
        <v>5040</v>
      </c>
      <c r="E669" s="13">
        <v>3</v>
      </c>
      <c r="F669" t="s">
        <v>2657</v>
      </c>
      <c r="G669" s="13">
        <v>107</v>
      </c>
      <c r="H669" s="67"/>
      <c r="I669" s="67"/>
      <c r="J669" s="67"/>
    </row>
    <row r="670" spans="3:10" x14ac:dyDescent="0.2">
      <c r="C670" s="8" t="s">
        <v>4795</v>
      </c>
      <c r="D670" s="13" t="s">
        <v>5041</v>
      </c>
      <c r="E670" s="13">
        <v>3</v>
      </c>
      <c r="F670" t="s">
        <v>2657</v>
      </c>
      <c r="G670" s="13">
        <v>106</v>
      </c>
      <c r="H670" s="67"/>
      <c r="I670" s="67"/>
      <c r="J670" s="67"/>
    </row>
    <row r="671" spans="3:10" x14ac:dyDescent="0.2">
      <c r="C671" s="8" t="s">
        <v>4795</v>
      </c>
      <c r="D671" s="13" t="s">
        <v>5042</v>
      </c>
      <c r="E671" s="13">
        <v>3</v>
      </c>
      <c r="F671" t="s">
        <v>2657</v>
      </c>
      <c r="G671" s="13">
        <v>107</v>
      </c>
      <c r="H671" s="67"/>
      <c r="I671" s="67"/>
      <c r="J671" s="67"/>
    </row>
    <row r="672" spans="3:10" x14ac:dyDescent="0.2">
      <c r="C672" s="8" t="s">
        <v>4795</v>
      </c>
      <c r="D672" s="13" t="s">
        <v>5043</v>
      </c>
      <c r="E672" s="13">
        <v>3</v>
      </c>
      <c r="F672" t="s">
        <v>2277</v>
      </c>
      <c r="G672" s="13">
        <v>49</v>
      </c>
      <c r="H672" s="67"/>
      <c r="I672" s="67"/>
      <c r="J672" s="67"/>
    </row>
    <row r="673" spans="3:10" x14ac:dyDescent="0.2">
      <c r="C673" s="8" t="s">
        <v>4795</v>
      </c>
      <c r="D673" s="13" t="s">
        <v>5044</v>
      </c>
      <c r="E673" s="13">
        <v>3</v>
      </c>
      <c r="F673" t="s">
        <v>2277</v>
      </c>
      <c r="G673" s="13">
        <v>44</v>
      </c>
      <c r="H673" s="67"/>
      <c r="I673" s="67"/>
      <c r="J673" s="67"/>
    </row>
    <row r="674" spans="3:10" x14ac:dyDescent="0.2">
      <c r="C674" s="8" t="s">
        <v>4795</v>
      </c>
      <c r="D674" s="13" t="s">
        <v>5045</v>
      </c>
      <c r="E674" s="13">
        <v>3</v>
      </c>
      <c r="F674" t="s">
        <v>4812</v>
      </c>
      <c r="G674" s="13">
        <v>10</v>
      </c>
      <c r="H674" s="67"/>
      <c r="I674" s="67"/>
      <c r="J674" s="67"/>
    </row>
    <row r="675" spans="3:10" x14ac:dyDescent="0.2">
      <c r="C675" s="8" t="s">
        <v>4795</v>
      </c>
      <c r="D675" s="13">
        <v>363</v>
      </c>
      <c r="E675" s="13">
        <v>3</v>
      </c>
      <c r="F675" t="s">
        <v>2311</v>
      </c>
      <c r="G675" s="13">
        <v>52</v>
      </c>
      <c r="H675" s="67"/>
      <c r="I675" s="67"/>
      <c r="J675" s="67"/>
    </row>
    <row r="676" spans="3:10" x14ac:dyDescent="0.2">
      <c r="C676" s="8" t="s">
        <v>4795</v>
      </c>
      <c r="D676" s="13">
        <v>364</v>
      </c>
      <c r="E676" s="13">
        <v>3</v>
      </c>
      <c r="F676" t="s">
        <v>4226</v>
      </c>
      <c r="G676" s="13">
        <v>604</v>
      </c>
      <c r="H676" s="67"/>
      <c r="I676" s="67"/>
      <c r="J676" s="67"/>
    </row>
    <row r="677" spans="3:10" x14ac:dyDescent="0.2">
      <c r="C677" s="8" t="s">
        <v>4795</v>
      </c>
      <c r="D677" s="13" t="s">
        <v>5046</v>
      </c>
      <c r="E677" s="13">
        <v>3</v>
      </c>
      <c r="F677" t="s">
        <v>2657</v>
      </c>
      <c r="G677" s="13">
        <v>114</v>
      </c>
      <c r="H677" s="67"/>
      <c r="I677" s="67"/>
      <c r="J677" s="67"/>
    </row>
    <row r="678" spans="3:10" x14ac:dyDescent="0.2">
      <c r="C678" s="8" t="s">
        <v>4795</v>
      </c>
      <c r="D678" s="13" t="s">
        <v>5047</v>
      </c>
      <c r="E678" s="13">
        <v>3</v>
      </c>
      <c r="F678" t="s">
        <v>2657</v>
      </c>
      <c r="G678" s="13">
        <v>144</v>
      </c>
      <c r="H678" s="67"/>
      <c r="I678" s="67"/>
      <c r="J678" s="67"/>
    </row>
    <row r="679" spans="3:10" x14ac:dyDescent="0.2">
      <c r="C679" s="8" t="s">
        <v>4795</v>
      </c>
      <c r="D679" s="13" t="s">
        <v>5048</v>
      </c>
      <c r="E679" s="13">
        <v>3</v>
      </c>
      <c r="F679" t="s">
        <v>2657</v>
      </c>
      <c r="G679" s="13">
        <v>144</v>
      </c>
      <c r="H679" s="67"/>
      <c r="I679" s="67"/>
      <c r="J679" s="67"/>
    </row>
    <row r="680" spans="3:10" x14ac:dyDescent="0.2">
      <c r="C680" s="8" t="s">
        <v>4795</v>
      </c>
      <c r="D680" s="13" t="s">
        <v>5049</v>
      </c>
      <c r="E680" s="13">
        <v>3</v>
      </c>
      <c r="F680" t="s">
        <v>2657</v>
      </c>
      <c r="G680" s="13">
        <v>114</v>
      </c>
      <c r="H680" s="67"/>
      <c r="I680" s="67"/>
      <c r="J680" s="67"/>
    </row>
    <row r="681" spans="3:10" x14ac:dyDescent="0.2">
      <c r="C681" s="8" t="s">
        <v>4795</v>
      </c>
      <c r="D681" s="13" t="s">
        <v>5050</v>
      </c>
      <c r="E681" s="13">
        <v>3</v>
      </c>
      <c r="F681" t="s">
        <v>5051</v>
      </c>
      <c r="G681" s="13">
        <v>75</v>
      </c>
      <c r="H681" s="67"/>
      <c r="I681" s="67"/>
      <c r="J681" s="67"/>
    </row>
    <row r="682" spans="3:10" x14ac:dyDescent="0.2">
      <c r="C682" s="8" t="s">
        <v>4795</v>
      </c>
      <c r="D682" s="13" t="s">
        <v>5052</v>
      </c>
      <c r="E682" s="13">
        <v>3</v>
      </c>
      <c r="F682" t="s">
        <v>5051</v>
      </c>
      <c r="G682" s="13">
        <v>64</v>
      </c>
      <c r="H682" s="67"/>
      <c r="I682" s="67"/>
      <c r="J682" s="67"/>
    </row>
    <row r="683" spans="3:10" x14ac:dyDescent="0.2">
      <c r="C683" s="8" t="s">
        <v>4795</v>
      </c>
      <c r="D683" s="13" t="s">
        <v>5053</v>
      </c>
      <c r="E683" s="13">
        <v>3</v>
      </c>
      <c r="F683" t="s">
        <v>4812</v>
      </c>
      <c r="G683" s="13">
        <v>10</v>
      </c>
      <c r="H683" s="67"/>
      <c r="I683" s="67"/>
      <c r="J683" s="67"/>
    </row>
    <row r="684" spans="3:10" x14ac:dyDescent="0.2">
      <c r="C684" s="8" t="s">
        <v>4795</v>
      </c>
      <c r="D684" s="13" t="s">
        <v>5054</v>
      </c>
      <c r="E684" s="13">
        <v>3</v>
      </c>
      <c r="F684" t="s">
        <v>4812</v>
      </c>
      <c r="G684" s="13">
        <v>10</v>
      </c>
      <c r="H684" s="67"/>
      <c r="I684" s="67"/>
      <c r="J684" s="67"/>
    </row>
    <row r="685" spans="3:10" x14ac:dyDescent="0.2">
      <c r="C685" s="8" t="s">
        <v>4795</v>
      </c>
      <c r="D685" s="13" t="s">
        <v>5055</v>
      </c>
      <c r="E685" s="13">
        <v>1</v>
      </c>
      <c r="F685" t="s">
        <v>2160</v>
      </c>
      <c r="G685" s="13">
        <v>152</v>
      </c>
      <c r="H685" s="67"/>
      <c r="I685" s="67"/>
      <c r="J685" s="67"/>
    </row>
    <row r="686" spans="3:10" x14ac:dyDescent="0.2">
      <c r="C686" s="8" t="s">
        <v>4795</v>
      </c>
      <c r="D686" s="13" t="s">
        <v>5056</v>
      </c>
      <c r="E686" s="13">
        <v>1</v>
      </c>
      <c r="F686" t="s">
        <v>2160</v>
      </c>
      <c r="G686" s="13">
        <v>198</v>
      </c>
      <c r="H686" s="67"/>
      <c r="I686" s="67"/>
      <c r="J686" s="67"/>
    </row>
    <row r="687" spans="3:10" x14ac:dyDescent="0.2">
      <c r="C687" s="8" t="s">
        <v>4795</v>
      </c>
      <c r="D687" s="13" t="s">
        <v>5057</v>
      </c>
      <c r="E687" s="13">
        <v>1</v>
      </c>
      <c r="F687" t="s">
        <v>2160</v>
      </c>
      <c r="G687" s="13">
        <v>190</v>
      </c>
      <c r="H687" s="67"/>
      <c r="I687" s="67"/>
      <c r="J687" s="67"/>
    </row>
    <row r="688" spans="3:10" x14ac:dyDescent="0.2">
      <c r="C688" s="8" t="s">
        <v>4795</v>
      </c>
      <c r="D688" s="13" t="s">
        <v>5058</v>
      </c>
      <c r="E688" s="13">
        <v>1</v>
      </c>
      <c r="F688" t="s">
        <v>2160</v>
      </c>
      <c r="G688" s="13">
        <v>185</v>
      </c>
      <c r="H688" s="67"/>
      <c r="I688" s="67"/>
      <c r="J688" s="67"/>
    </row>
    <row r="689" spans="3:10" x14ac:dyDescent="0.2">
      <c r="C689" s="8" t="s">
        <v>4795</v>
      </c>
      <c r="D689" s="13" t="s">
        <v>5059</v>
      </c>
      <c r="E689" s="13">
        <v>1</v>
      </c>
      <c r="F689" t="s">
        <v>2160</v>
      </c>
      <c r="G689" s="13">
        <v>91</v>
      </c>
      <c r="H689" s="67"/>
      <c r="I689" s="67"/>
      <c r="J689" s="67"/>
    </row>
    <row r="690" spans="3:10" x14ac:dyDescent="0.2">
      <c r="C690" s="8" t="s">
        <v>4795</v>
      </c>
      <c r="D690" s="13" t="s">
        <v>5060</v>
      </c>
      <c r="E690" s="13">
        <v>1</v>
      </c>
      <c r="F690" t="s">
        <v>2393</v>
      </c>
      <c r="G690" s="13">
        <v>119</v>
      </c>
      <c r="H690" s="67"/>
      <c r="I690" s="67"/>
      <c r="J690" s="67"/>
    </row>
    <row r="691" spans="3:10" x14ac:dyDescent="0.2">
      <c r="C691" s="8" t="s">
        <v>4795</v>
      </c>
      <c r="D691" s="13" t="s">
        <v>5060</v>
      </c>
      <c r="E691" s="13">
        <v>1</v>
      </c>
      <c r="F691" t="s">
        <v>2393</v>
      </c>
      <c r="G691" s="13">
        <v>119</v>
      </c>
      <c r="H691" s="67"/>
      <c r="I691" s="67"/>
      <c r="J691" s="67"/>
    </row>
    <row r="692" spans="3:10" x14ac:dyDescent="0.2">
      <c r="G692" s="11">
        <f>SUM(G3:G691)</f>
        <v>98140</v>
      </c>
    </row>
  </sheetData>
  <phoneticPr fontId="8" type="noConversion"/>
  <pageMargins left="0.75" right="0.75" top="0.75" bottom="0.75" header="0.5" footer="0.5"/>
  <pageSetup orientation="portrait" verticalDpi="1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J188"/>
  <sheetViews>
    <sheetView workbookViewId="0"/>
  </sheetViews>
  <sheetFormatPr defaultRowHeight="12.75" x14ac:dyDescent="0.2"/>
  <cols>
    <col min="1" max="1" width="12.7109375" style="5" customWidth="1"/>
    <col min="2" max="2" width="9.7109375" style="6" customWidth="1"/>
    <col min="3" max="3" width="21.7109375" style="5" customWidth="1"/>
    <col min="4" max="4" width="11.7109375" style="7" customWidth="1"/>
    <col min="5" max="5" width="9.7109375" style="8" customWidth="1"/>
    <col min="6" max="6" width="30.7109375" style="5" customWidth="1"/>
    <col min="7" max="7" width="1.7109375" style="5" customWidth="1"/>
    <col min="8" max="8" width="16.7109375" style="5" customWidth="1"/>
    <col min="9" max="9" width="4.7109375" style="5" customWidth="1"/>
    <col min="10" max="10" width="8.7109375" style="5" customWidth="1"/>
  </cols>
  <sheetData>
    <row r="1" spans="1:6" x14ac:dyDescent="0.2">
      <c r="A1" s="10" t="s">
        <v>2119</v>
      </c>
      <c r="B1" s="14" t="s">
        <v>2120</v>
      </c>
      <c r="C1" s="10" t="s">
        <v>2121</v>
      </c>
      <c r="D1" s="11" t="s">
        <v>2122</v>
      </c>
      <c r="E1" s="12" t="s">
        <v>2123</v>
      </c>
      <c r="F1" s="10" t="s">
        <v>2126</v>
      </c>
    </row>
    <row r="2" spans="1:6" ht="13.15" customHeight="1" x14ac:dyDescent="0.2">
      <c r="A2" s="5" t="s">
        <v>4224</v>
      </c>
      <c r="B2" s="6" t="s">
        <v>2133</v>
      </c>
      <c r="C2" s="5" t="s">
        <v>2657</v>
      </c>
      <c r="D2" s="7">
        <v>165</v>
      </c>
      <c r="E2" s="8" t="s">
        <v>4225</v>
      </c>
    </row>
    <row r="3" spans="1:6" ht="13.15" customHeight="1" x14ac:dyDescent="0.2">
      <c r="A3" s="5" t="s">
        <v>4224</v>
      </c>
      <c r="B3" s="6" t="s">
        <v>2135</v>
      </c>
      <c r="C3" s="5" t="s">
        <v>4226</v>
      </c>
      <c r="D3" s="7">
        <v>433</v>
      </c>
      <c r="E3" s="8" t="s">
        <v>4225</v>
      </c>
    </row>
    <row r="4" spans="1:6" ht="13.15" customHeight="1" x14ac:dyDescent="0.2">
      <c r="A4" s="5" t="s">
        <v>4224</v>
      </c>
      <c r="B4" s="6" t="s">
        <v>3876</v>
      </c>
      <c r="C4" s="5" t="s">
        <v>2171</v>
      </c>
      <c r="D4" s="7">
        <v>11</v>
      </c>
      <c r="E4" s="8" t="s">
        <v>4225</v>
      </c>
    </row>
    <row r="5" spans="1:6" ht="13.15" customHeight="1" x14ac:dyDescent="0.2">
      <c r="A5" s="5" t="s">
        <v>4224</v>
      </c>
      <c r="B5" s="6" t="s">
        <v>3890</v>
      </c>
      <c r="C5" s="5" t="s">
        <v>2171</v>
      </c>
      <c r="D5" s="7">
        <v>11</v>
      </c>
      <c r="E5" s="8" t="s">
        <v>4225</v>
      </c>
    </row>
    <row r="6" spans="1:6" ht="13.15" customHeight="1" x14ac:dyDescent="0.2">
      <c r="A6" s="5" t="s">
        <v>4224</v>
      </c>
      <c r="B6" s="6" t="s">
        <v>2138</v>
      </c>
      <c r="C6" s="5" t="s">
        <v>2277</v>
      </c>
      <c r="D6" s="7">
        <v>68</v>
      </c>
      <c r="E6" s="8" t="s">
        <v>4225</v>
      </c>
    </row>
    <row r="7" spans="1:6" ht="13.15" customHeight="1" x14ac:dyDescent="0.2">
      <c r="A7" s="5" t="s">
        <v>4224</v>
      </c>
      <c r="B7" s="6" t="s">
        <v>2139</v>
      </c>
      <c r="C7" s="5" t="s">
        <v>2294</v>
      </c>
      <c r="D7" s="7">
        <v>65</v>
      </c>
      <c r="E7" s="8" t="s">
        <v>4225</v>
      </c>
    </row>
    <row r="8" spans="1:6" ht="13.15" customHeight="1" x14ac:dyDescent="0.2">
      <c r="A8" s="5" t="s">
        <v>4224</v>
      </c>
      <c r="B8" s="6" t="s">
        <v>2142</v>
      </c>
      <c r="C8" s="5" t="s">
        <v>2657</v>
      </c>
      <c r="D8" s="7">
        <v>181</v>
      </c>
      <c r="E8" s="8" t="s">
        <v>4225</v>
      </c>
    </row>
    <row r="9" spans="1:6" ht="13.15" customHeight="1" x14ac:dyDescent="0.2">
      <c r="A9" s="5" t="s">
        <v>4224</v>
      </c>
      <c r="B9" s="6" t="s">
        <v>2144</v>
      </c>
      <c r="C9" s="5" t="s">
        <v>2277</v>
      </c>
      <c r="D9" s="7">
        <v>66</v>
      </c>
      <c r="E9" s="8" t="s">
        <v>4225</v>
      </c>
    </row>
    <row r="10" spans="1:6" ht="13.15" customHeight="1" x14ac:dyDescent="0.2">
      <c r="A10" s="5" t="s">
        <v>4224</v>
      </c>
      <c r="B10" s="6" t="s">
        <v>4227</v>
      </c>
      <c r="C10" s="5" t="s">
        <v>2279</v>
      </c>
      <c r="D10" s="7">
        <v>18</v>
      </c>
      <c r="E10" s="8" t="s">
        <v>4225</v>
      </c>
    </row>
    <row r="11" spans="1:6" ht="13.15" customHeight="1" x14ac:dyDescent="0.2">
      <c r="A11" s="5" t="s">
        <v>4224</v>
      </c>
      <c r="B11" s="6" t="s">
        <v>2146</v>
      </c>
      <c r="C11" s="5" t="s">
        <v>2136</v>
      </c>
      <c r="D11" s="7">
        <v>135</v>
      </c>
      <c r="E11" s="8" t="s">
        <v>4225</v>
      </c>
    </row>
    <row r="12" spans="1:6" ht="13.15" customHeight="1" x14ac:dyDescent="0.2">
      <c r="A12" s="5" t="s">
        <v>4224</v>
      </c>
      <c r="B12" s="6" t="s">
        <v>2147</v>
      </c>
      <c r="C12" s="5" t="s">
        <v>2294</v>
      </c>
      <c r="D12" s="7">
        <v>133</v>
      </c>
      <c r="E12" s="8" t="s">
        <v>4225</v>
      </c>
    </row>
    <row r="13" spans="1:6" ht="13.15" customHeight="1" x14ac:dyDescent="0.2">
      <c r="A13" s="5" t="s">
        <v>4224</v>
      </c>
      <c r="B13" s="6" t="s">
        <v>3735</v>
      </c>
      <c r="C13" s="5" t="s">
        <v>4226</v>
      </c>
      <c r="D13" s="7">
        <v>72</v>
      </c>
      <c r="E13" s="8" t="s">
        <v>4225</v>
      </c>
    </row>
    <row r="14" spans="1:6" ht="13.15" customHeight="1" x14ac:dyDescent="0.2">
      <c r="A14" s="5" t="s">
        <v>4224</v>
      </c>
      <c r="B14" s="6" t="s">
        <v>2149</v>
      </c>
      <c r="C14" s="5" t="s">
        <v>2338</v>
      </c>
      <c r="D14" s="7">
        <v>144</v>
      </c>
      <c r="E14" s="8" t="s">
        <v>4225</v>
      </c>
    </row>
    <row r="15" spans="1:6" ht="13.15" customHeight="1" x14ac:dyDescent="0.2">
      <c r="A15" s="5" t="s">
        <v>4224</v>
      </c>
      <c r="B15" s="6" t="s">
        <v>2150</v>
      </c>
      <c r="C15" s="5" t="s">
        <v>3401</v>
      </c>
      <c r="D15" s="7">
        <v>58</v>
      </c>
      <c r="E15" s="8">
        <v>350100</v>
      </c>
    </row>
    <row r="16" spans="1:6" ht="13.15" customHeight="1" x14ac:dyDescent="0.2">
      <c r="A16" s="5" t="s">
        <v>4224</v>
      </c>
      <c r="B16" s="6" t="s">
        <v>2152</v>
      </c>
      <c r="C16" s="5" t="s">
        <v>2299</v>
      </c>
      <c r="D16" s="7">
        <v>115</v>
      </c>
      <c r="E16" s="8" t="s">
        <v>4225</v>
      </c>
    </row>
    <row r="17" spans="1:5" ht="13.15" customHeight="1" x14ac:dyDescent="0.2">
      <c r="A17" s="5" t="s">
        <v>4224</v>
      </c>
      <c r="B17" s="6" t="s">
        <v>2155</v>
      </c>
      <c r="C17" s="5" t="s">
        <v>3868</v>
      </c>
      <c r="D17" s="7">
        <v>63</v>
      </c>
      <c r="E17" s="8" t="s">
        <v>4225</v>
      </c>
    </row>
    <row r="18" spans="1:5" ht="13.15" customHeight="1" x14ac:dyDescent="0.2">
      <c r="A18" s="5" t="s">
        <v>4224</v>
      </c>
      <c r="B18" s="6" t="s">
        <v>2159</v>
      </c>
      <c r="C18" s="5" t="s">
        <v>2143</v>
      </c>
      <c r="D18" s="7">
        <v>203</v>
      </c>
      <c r="E18" s="8" t="s">
        <v>4225</v>
      </c>
    </row>
    <row r="19" spans="1:5" ht="13.15" customHeight="1" x14ac:dyDescent="0.2">
      <c r="A19" s="5" t="s">
        <v>4224</v>
      </c>
      <c r="B19" s="6" t="s">
        <v>2161</v>
      </c>
      <c r="C19" s="5" t="s">
        <v>2384</v>
      </c>
      <c r="D19" s="7">
        <v>519</v>
      </c>
      <c r="E19" s="8" t="s">
        <v>4225</v>
      </c>
    </row>
    <row r="20" spans="1:5" ht="13.15" customHeight="1" x14ac:dyDescent="0.2">
      <c r="A20" s="5" t="s">
        <v>4224</v>
      </c>
      <c r="B20" s="6" t="s">
        <v>2271</v>
      </c>
      <c r="C20" s="5" t="s">
        <v>2277</v>
      </c>
      <c r="D20" s="7">
        <v>32</v>
      </c>
      <c r="E20" s="8" t="s">
        <v>4225</v>
      </c>
    </row>
    <row r="21" spans="1:5" ht="13.15" customHeight="1" x14ac:dyDescent="0.2">
      <c r="A21" s="5" t="s">
        <v>4224</v>
      </c>
      <c r="B21" s="6" t="s">
        <v>2280</v>
      </c>
      <c r="C21" s="5" t="s">
        <v>2657</v>
      </c>
      <c r="D21" s="7">
        <v>164</v>
      </c>
      <c r="E21" s="8" t="s">
        <v>4225</v>
      </c>
    </row>
    <row r="22" spans="1:5" ht="13.15" customHeight="1" x14ac:dyDescent="0.2">
      <c r="A22" s="5" t="s">
        <v>4224</v>
      </c>
      <c r="B22" s="6" t="s">
        <v>2282</v>
      </c>
      <c r="C22" s="5" t="s">
        <v>2277</v>
      </c>
      <c r="D22" s="7">
        <v>124</v>
      </c>
      <c r="E22" s="8" t="s">
        <v>4225</v>
      </c>
    </row>
    <row r="23" spans="1:5" ht="13.15" customHeight="1" x14ac:dyDescent="0.2">
      <c r="A23" s="5" t="s">
        <v>4224</v>
      </c>
      <c r="B23" s="6" t="s">
        <v>2296</v>
      </c>
      <c r="C23" s="5" t="s">
        <v>3614</v>
      </c>
      <c r="D23" s="7">
        <v>97</v>
      </c>
      <c r="E23" s="8" t="s">
        <v>4225</v>
      </c>
    </row>
    <row r="24" spans="1:5" ht="13.15" customHeight="1" x14ac:dyDescent="0.2">
      <c r="A24" s="5" t="s">
        <v>4224</v>
      </c>
      <c r="B24" s="6" t="s">
        <v>2298</v>
      </c>
      <c r="C24" s="5" t="s">
        <v>2657</v>
      </c>
      <c r="D24" s="7">
        <v>112</v>
      </c>
      <c r="E24" s="8" t="s">
        <v>4225</v>
      </c>
    </row>
    <row r="25" spans="1:5" ht="13.15" customHeight="1" x14ac:dyDescent="0.2">
      <c r="A25" s="5" t="s">
        <v>4224</v>
      </c>
      <c r="B25" s="6" t="s">
        <v>4228</v>
      </c>
      <c r="C25" s="5" t="s">
        <v>2277</v>
      </c>
      <c r="D25" s="7">
        <v>38</v>
      </c>
      <c r="E25" s="8" t="s">
        <v>4225</v>
      </c>
    </row>
    <row r="26" spans="1:5" ht="13.15" customHeight="1" x14ac:dyDescent="0.2">
      <c r="A26" s="5" t="s">
        <v>4224</v>
      </c>
      <c r="B26" s="6" t="s">
        <v>2300</v>
      </c>
      <c r="C26" s="5" t="s">
        <v>2657</v>
      </c>
      <c r="D26" s="7">
        <v>164</v>
      </c>
      <c r="E26" s="8" t="s">
        <v>4225</v>
      </c>
    </row>
    <row r="27" spans="1:5" ht="13.15" customHeight="1" x14ac:dyDescent="0.2">
      <c r="A27" s="5" t="s">
        <v>4224</v>
      </c>
      <c r="B27" s="6" t="s">
        <v>2301</v>
      </c>
      <c r="C27" s="5" t="s">
        <v>2657</v>
      </c>
      <c r="D27" s="7">
        <v>170</v>
      </c>
      <c r="E27" s="8" t="s">
        <v>4225</v>
      </c>
    </row>
    <row r="28" spans="1:5" ht="13.15" customHeight="1" x14ac:dyDescent="0.2">
      <c r="A28" s="5" t="s">
        <v>4224</v>
      </c>
      <c r="B28" s="6" t="s">
        <v>2304</v>
      </c>
      <c r="C28" s="5" t="s">
        <v>2657</v>
      </c>
      <c r="D28" s="7">
        <v>170</v>
      </c>
      <c r="E28" s="8" t="s">
        <v>4225</v>
      </c>
    </row>
    <row r="29" spans="1:5" ht="13.15" customHeight="1" x14ac:dyDescent="0.2">
      <c r="A29" s="5" t="s">
        <v>4224</v>
      </c>
      <c r="B29" s="6" t="s">
        <v>2310</v>
      </c>
      <c r="C29" s="5" t="s">
        <v>2657</v>
      </c>
      <c r="D29" s="7">
        <v>170</v>
      </c>
      <c r="E29" s="8" t="s">
        <v>4225</v>
      </c>
    </row>
    <row r="30" spans="1:5" ht="13.15" customHeight="1" x14ac:dyDescent="0.2">
      <c r="A30" s="5" t="s">
        <v>4224</v>
      </c>
      <c r="B30" s="6" t="s">
        <v>2313</v>
      </c>
      <c r="C30" s="5" t="s">
        <v>2657</v>
      </c>
      <c r="D30" s="7">
        <v>170</v>
      </c>
      <c r="E30" s="8" t="s">
        <v>4225</v>
      </c>
    </row>
    <row r="31" spans="1:5" ht="13.15" customHeight="1" x14ac:dyDescent="0.2">
      <c r="A31" s="5" t="s">
        <v>4224</v>
      </c>
      <c r="B31" s="6" t="s">
        <v>2320</v>
      </c>
      <c r="C31" s="5" t="s">
        <v>2657</v>
      </c>
      <c r="D31" s="7">
        <v>170</v>
      </c>
      <c r="E31" s="8" t="s">
        <v>4225</v>
      </c>
    </row>
    <row r="32" spans="1:5" ht="13.15" customHeight="1" x14ac:dyDescent="0.2">
      <c r="A32" s="5" t="s">
        <v>4224</v>
      </c>
      <c r="B32" s="6" t="s">
        <v>2323</v>
      </c>
      <c r="C32" s="5" t="s">
        <v>2657</v>
      </c>
      <c r="D32" s="7">
        <v>170</v>
      </c>
      <c r="E32" s="8" t="s">
        <v>4225</v>
      </c>
    </row>
    <row r="33" spans="1:5" ht="13.15" customHeight="1" x14ac:dyDescent="0.2">
      <c r="A33" s="5" t="s">
        <v>4224</v>
      </c>
      <c r="B33" s="6" t="s">
        <v>2328</v>
      </c>
      <c r="C33" s="5" t="s">
        <v>2657</v>
      </c>
      <c r="D33" s="7">
        <v>170</v>
      </c>
      <c r="E33" s="8" t="s">
        <v>4225</v>
      </c>
    </row>
    <row r="34" spans="1:5" ht="13.15" customHeight="1" x14ac:dyDescent="0.2">
      <c r="A34" s="5" t="s">
        <v>4224</v>
      </c>
      <c r="B34" s="6" t="s">
        <v>2334</v>
      </c>
      <c r="C34" s="5" t="s">
        <v>2657</v>
      </c>
      <c r="D34" s="7">
        <v>172</v>
      </c>
      <c r="E34" s="8" t="s">
        <v>4225</v>
      </c>
    </row>
    <row r="35" spans="1:5" ht="13.15" customHeight="1" x14ac:dyDescent="0.2">
      <c r="A35" s="5" t="s">
        <v>4224</v>
      </c>
      <c r="B35" s="6" t="s">
        <v>2337</v>
      </c>
      <c r="C35" s="5" t="s">
        <v>2311</v>
      </c>
      <c r="D35" s="7">
        <v>363</v>
      </c>
      <c r="E35" s="8" t="s">
        <v>4225</v>
      </c>
    </row>
    <row r="36" spans="1:5" ht="13.15" customHeight="1" x14ac:dyDescent="0.2">
      <c r="A36" s="5" t="s">
        <v>4224</v>
      </c>
      <c r="B36" s="6" t="s">
        <v>2833</v>
      </c>
      <c r="C36" s="5" t="s">
        <v>2160</v>
      </c>
      <c r="D36" s="7">
        <v>110</v>
      </c>
      <c r="E36" s="8">
        <v>509110</v>
      </c>
    </row>
    <row r="37" spans="1:5" ht="13.15" customHeight="1" x14ac:dyDescent="0.2">
      <c r="A37" s="5" t="s">
        <v>4224</v>
      </c>
      <c r="B37" s="6" t="s">
        <v>2396</v>
      </c>
      <c r="C37" s="5" t="s">
        <v>2160</v>
      </c>
      <c r="D37" s="7">
        <v>128</v>
      </c>
      <c r="E37" s="8">
        <v>509110</v>
      </c>
    </row>
    <row r="38" spans="1:5" ht="13.15" customHeight="1" x14ac:dyDescent="0.2">
      <c r="A38" s="5" t="s">
        <v>4224</v>
      </c>
      <c r="B38" s="6" t="s">
        <v>2392</v>
      </c>
      <c r="C38" s="5" t="s">
        <v>3575</v>
      </c>
      <c r="D38" s="7">
        <v>35</v>
      </c>
      <c r="E38" s="8">
        <v>509110</v>
      </c>
    </row>
    <row r="39" spans="1:5" ht="13.15" customHeight="1" x14ac:dyDescent="0.2">
      <c r="C39" s="10" t="s">
        <v>2401</v>
      </c>
      <c r="D39" s="11">
        <f>SUM(D2:D38)</f>
        <v>5189</v>
      </c>
      <c r="E39" s="12"/>
    </row>
    <row r="40" spans="1:5" ht="13.15" customHeight="1" x14ac:dyDescent="0.2"/>
    <row r="41" spans="1:5" ht="13.15" customHeight="1" x14ac:dyDescent="0.2">
      <c r="A41" s="5" t="s">
        <v>4224</v>
      </c>
      <c r="B41" s="6" t="s">
        <v>2405</v>
      </c>
      <c r="C41" s="5" t="s">
        <v>2657</v>
      </c>
      <c r="D41" s="7">
        <v>172</v>
      </c>
      <c r="E41" s="8" t="s">
        <v>4225</v>
      </c>
    </row>
    <row r="42" spans="1:5" ht="13.15" customHeight="1" x14ac:dyDescent="0.2">
      <c r="A42" s="5" t="s">
        <v>4224</v>
      </c>
      <c r="B42" s="6" t="s">
        <v>2407</v>
      </c>
      <c r="C42" s="5" t="s">
        <v>2657</v>
      </c>
      <c r="D42" s="7">
        <v>171</v>
      </c>
      <c r="E42" s="8" t="s">
        <v>4225</v>
      </c>
    </row>
    <row r="43" spans="1:5" ht="13.15" customHeight="1" x14ac:dyDescent="0.2">
      <c r="A43" s="5" t="s">
        <v>4224</v>
      </c>
      <c r="B43" s="6" t="s">
        <v>2410</v>
      </c>
      <c r="C43" s="5" t="s">
        <v>2657</v>
      </c>
      <c r="D43" s="7">
        <v>170</v>
      </c>
      <c r="E43" s="8" t="s">
        <v>4225</v>
      </c>
    </row>
    <row r="44" spans="1:5" ht="13.15" customHeight="1" x14ac:dyDescent="0.2">
      <c r="A44" s="5" t="s">
        <v>4224</v>
      </c>
      <c r="B44" s="6" t="s">
        <v>2413</v>
      </c>
      <c r="C44" s="5" t="s">
        <v>2657</v>
      </c>
      <c r="D44" s="7">
        <v>170</v>
      </c>
      <c r="E44" s="8" t="s">
        <v>4225</v>
      </c>
    </row>
    <row r="45" spans="1:5" ht="13.15" customHeight="1" x14ac:dyDescent="0.2">
      <c r="A45" s="5" t="s">
        <v>4224</v>
      </c>
      <c r="B45" s="6" t="s">
        <v>2415</v>
      </c>
      <c r="C45" s="5" t="s">
        <v>2657</v>
      </c>
      <c r="D45" s="7">
        <v>170</v>
      </c>
      <c r="E45" s="8" t="s">
        <v>4225</v>
      </c>
    </row>
    <row r="46" spans="1:5" ht="13.15" customHeight="1" x14ac:dyDescent="0.2">
      <c r="A46" s="5" t="s">
        <v>4224</v>
      </c>
      <c r="B46" s="6" t="s">
        <v>2418</v>
      </c>
      <c r="C46" s="5" t="s">
        <v>2657</v>
      </c>
      <c r="D46" s="7">
        <v>170</v>
      </c>
      <c r="E46" s="8" t="s">
        <v>4225</v>
      </c>
    </row>
    <row r="47" spans="1:5" ht="13.15" customHeight="1" x14ac:dyDescent="0.2">
      <c r="A47" s="5" t="s">
        <v>4224</v>
      </c>
      <c r="B47" s="6" t="s">
        <v>2423</v>
      </c>
      <c r="C47" s="5" t="s">
        <v>2657</v>
      </c>
      <c r="D47" s="7">
        <v>172</v>
      </c>
      <c r="E47" s="8" t="s">
        <v>4225</v>
      </c>
    </row>
    <row r="48" spans="1:5" ht="13.15" customHeight="1" x14ac:dyDescent="0.2">
      <c r="A48" s="5" t="s">
        <v>4224</v>
      </c>
      <c r="B48" s="6" t="s">
        <v>2426</v>
      </c>
      <c r="C48" s="5" t="s">
        <v>2657</v>
      </c>
      <c r="D48" s="7">
        <v>169</v>
      </c>
      <c r="E48" s="8" t="s">
        <v>4225</v>
      </c>
    </row>
    <row r="49" spans="1:5" ht="13.15" customHeight="1" x14ac:dyDescent="0.2">
      <c r="A49" s="5" t="s">
        <v>4224</v>
      </c>
      <c r="B49" s="6" t="s">
        <v>2428</v>
      </c>
      <c r="C49" s="5" t="s">
        <v>3401</v>
      </c>
      <c r="D49" s="7">
        <v>58</v>
      </c>
      <c r="E49" s="8">
        <v>350100</v>
      </c>
    </row>
    <row r="50" spans="1:5" ht="13.15" customHeight="1" x14ac:dyDescent="0.2">
      <c r="A50" s="5" t="s">
        <v>4224</v>
      </c>
      <c r="B50" s="6" t="s">
        <v>2430</v>
      </c>
      <c r="C50" s="5" t="s">
        <v>3878</v>
      </c>
      <c r="D50" s="7">
        <v>257</v>
      </c>
      <c r="E50" s="8" t="s">
        <v>4225</v>
      </c>
    </row>
    <row r="51" spans="1:5" ht="13.15" customHeight="1" x14ac:dyDescent="0.2">
      <c r="A51" s="5" t="s">
        <v>4224</v>
      </c>
      <c r="B51" s="6" t="s">
        <v>2432</v>
      </c>
      <c r="C51" s="5" t="s">
        <v>2311</v>
      </c>
      <c r="D51" s="7">
        <v>471</v>
      </c>
      <c r="E51" s="8" t="s">
        <v>4225</v>
      </c>
    </row>
    <row r="52" spans="1:5" ht="13.15" customHeight="1" x14ac:dyDescent="0.2">
      <c r="A52" s="5" t="s">
        <v>4224</v>
      </c>
      <c r="B52" s="6" t="s">
        <v>2445</v>
      </c>
      <c r="C52" s="5" t="s">
        <v>2277</v>
      </c>
      <c r="D52" s="7">
        <v>153</v>
      </c>
      <c r="E52" s="8" t="s">
        <v>4225</v>
      </c>
    </row>
    <row r="53" spans="1:5" ht="13.15" customHeight="1" x14ac:dyDescent="0.2">
      <c r="A53" s="5" t="s">
        <v>4224</v>
      </c>
      <c r="B53" s="6" t="s">
        <v>3348</v>
      </c>
      <c r="C53" s="5" t="s">
        <v>3614</v>
      </c>
      <c r="D53" s="7">
        <v>97</v>
      </c>
      <c r="E53" s="8" t="s">
        <v>4225</v>
      </c>
    </row>
    <row r="54" spans="1:5" ht="13.15" customHeight="1" x14ac:dyDescent="0.2">
      <c r="A54" s="5" t="s">
        <v>4224</v>
      </c>
      <c r="B54" s="6">
        <v>220</v>
      </c>
      <c r="C54" s="5" t="s">
        <v>2657</v>
      </c>
      <c r="D54" s="7">
        <v>215</v>
      </c>
      <c r="E54" s="8" t="s">
        <v>4225</v>
      </c>
    </row>
    <row r="55" spans="1:5" ht="13.15" customHeight="1" x14ac:dyDescent="0.2">
      <c r="A55" s="5" t="s">
        <v>4224</v>
      </c>
      <c r="B55" s="6" t="s">
        <v>2474</v>
      </c>
      <c r="C55" s="5" t="s">
        <v>2277</v>
      </c>
      <c r="D55" s="7">
        <v>83</v>
      </c>
      <c r="E55" s="8" t="s">
        <v>4225</v>
      </c>
    </row>
    <row r="56" spans="1:5" ht="13.15" customHeight="1" x14ac:dyDescent="0.2">
      <c r="A56" s="5" t="s">
        <v>4224</v>
      </c>
      <c r="B56" s="6" t="s">
        <v>2478</v>
      </c>
      <c r="C56" s="5" t="s">
        <v>2657</v>
      </c>
      <c r="D56" s="7">
        <v>164</v>
      </c>
      <c r="E56" s="8" t="s">
        <v>4225</v>
      </c>
    </row>
    <row r="57" spans="1:5" ht="13.15" customHeight="1" x14ac:dyDescent="0.2">
      <c r="A57" s="5" t="s">
        <v>4224</v>
      </c>
      <c r="B57" s="6" t="s">
        <v>2480</v>
      </c>
      <c r="C57" s="5" t="s">
        <v>2657</v>
      </c>
      <c r="D57" s="7">
        <v>213</v>
      </c>
      <c r="E57" s="8" t="s">
        <v>4225</v>
      </c>
    </row>
    <row r="58" spans="1:5" ht="13.15" customHeight="1" x14ac:dyDescent="0.2">
      <c r="A58" s="5" t="s">
        <v>4224</v>
      </c>
      <c r="B58" s="6" t="s">
        <v>2481</v>
      </c>
      <c r="C58" s="5" t="s">
        <v>2657</v>
      </c>
      <c r="D58" s="7">
        <v>170</v>
      </c>
      <c r="E58" s="8" t="s">
        <v>4225</v>
      </c>
    </row>
    <row r="59" spans="1:5" ht="13.15" customHeight="1" x14ac:dyDescent="0.2">
      <c r="A59" s="5" t="s">
        <v>4224</v>
      </c>
      <c r="B59" s="6" t="s">
        <v>2482</v>
      </c>
      <c r="C59" s="5" t="s">
        <v>2657</v>
      </c>
      <c r="D59" s="7">
        <v>170</v>
      </c>
      <c r="E59" s="8" t="s">
        <v>4225</v>
      </c>
    </row>
    <row r="60" spans="1:5" ht="13.15" customHeight="1" x14ac:dyDescent="0.2">
      <c r="A60" s="5" t="s">
        <v>4224</v>
      </c>
      <c r="B60" s="6" t="s">
        <v>2483</v>
      </c>
      <c r="C60" s="5" t="s">
        <v>2657</v>
      </c>
      <c r="D60" s="7">
        <v>170</v>
      </c>
      <c r="E60" s="8" t="s">
        <v>4225</v>
      </c>
    </row>
    <row r="61" spans="1:5" ht="13.15" customHeight="1" x14ac:dyDescent="0.2">
      <c r="A61" s="5" t="s">
        <v>4224</v>
      </c>
      <c r="B61" s="6" t="s">
        <v>2485</v>
      </c>
      <c r="C61" s="5" t="s">
        <v>2657</v>
      </c>
      <c r="D61" s="7">
        <v>170</v>
      </c>
      <c r="E61" s="8" t="s">
        <v>4225</v>
      </c>
    </row>
    <row r="62" spans="1:5" ht="13.15" customHeight="1" x14ac:dyDescent="0.2">
      <c r="A62" s="5" t="s">
        <v>4224</v>
      </c>
      <c r="B62" s="6" t="s">
        <v>2487</v>
      </c>
      <c r="C62" s="5" t="s">
        <v>2657</v>
      </c>
      <c r="D62" s="7">
        <v>171</v>
      </c>
      <c r="E62" s="8" t="s">
        <v>4225</v>
      </c>
    </row>
    <row r="63" spans="1:5" ht="13.15" customHeight="1" x14ac:dyDescent="0.2">
      <c r="A63" s="5" t="s">
        <v>4224</v>
      </c>
      <c r="B63" s="6" t="s">
        <v>2491</v>
      </c>
      <c r="C63" s="5" t="s">
        <v>2657</v>
      </c>
      <c r="D63" s="7">
        <v>170</v>
      </c>
      <c r="E63" s="8" t="s">
        <v>4225</v>
      </c>
    </row>
    <row r="64" spans="1:5" ht="13.15" customHeight="1" x14ac:dyDescent="0.2">
      <c r="A64" s="5" t="s">
        <v>4224</v>
      </c>
      <c r="B64" s="6" t="s">
        <v>2496</v>
      </c>
      <c r="C64" s="5" t="s">
        <v>2657</v>
      </c>
      <c r="D64" s="7">
        <v>171</v>
      </c>
      <c r="E64" s="8" t="s">
        <v>4225</v>
      </c>
    </row>
    <row r="65" spans="1:5" ht="13.15" customHeight="1" x14ac:dyDescent="0.2">
      <c r="A65" s="5" t="s">
        <v>4224</v>
      </c>
      <c r="B65" s="6" t="s">
        <v>2498</v>
      </c>
      <c r="C65" s="5" t="s">
        <v>2311</v>
      </c>
      <c r="D65" s="7">
        <v>405</v>
      </c>
      <c r="E65" s="8" t="s">
        <v>4225</v>
      </c>
    </row>
    <row r="66" spans="1:5" ht="13.15" customHeight="1" x14ac:dyDescent="0.2">
      <c r="B66" s="6" t="s">
        <v>2533</v>
      </c>
      <c r="C66" s="5" t="s">
        <v>2160</v>
      </c>
      <c r="D66" s="7">
        <v>110</v>
      </c>
      <c r="E66" s="8" t="s">
        <v>4225</v>
      </c>
    </row>
    <row r="67" spans="1:5" ht="13.15" customHeight="1" x14ac:dyDescent="0.2">
      <c r="B67" s="6" t="s">
        <v>2534</v>
      </c>
      <c r="C67" s="5" t="s">
        <v>2160</v>
      </c>
      <c r="D67" s="7">
        <v>110</v>
      </c>
      <c r="E67" s="8" t="s">
        <v>4225</v>
      </c>
    </row>
    <row r="68" spans="1:5" ht="13.15" customHeight="1" x14ac:dyDescent="0.2">
      <c r="B68" s="6" t="s">
        <v>2530</v>
      </c>
      <c r="C68" s="5" t="s">
        <v>3575</v>
      </c>
      <c r="D68" s="7">
        <v>35</v>
      </c>
      <c r="E68" s="8" t="s">
        <v>4225</v>
      </c>
    </row>
    <row r="69" spans="1:5" ht="13.15" customHeight="1" x14ac:dyDescent="0.2">
      <c r="C69" s="10" t="s">
        <v>2401</v>
      </c>
      <c r="D69" s="11">
        <f>SUM(D41:D68)</f>
        <v>4927</v>
      </c>
      <c r="E69" s="12"/>
    </row>
    <row r="70" spans="1:5" ht="13.15" customHeight="1" x14ac:dyDescent="0.2"/>
    <row r="71" spans="1:5" ht="13.15" customHeight="1" x14ac:dyDescent="0.2">
      <c r="A71" s="5" t="s">
        <v>4224</v>
      </c>
      <c r="B71" s="6" t="s">
        <v>2541</v>
      </c>
      <c r="C71" s="5" t="s">
        <v>2657</v>
      </c>
      <c r="D71" s="7">
        <v>171</v>
      </c>
      <c r="E71" s="8" t="s">
        <v>4225</v>
      </c>
    </row>
    <row r="72" spans="1:5" ht="13.15" customHeight="1" x14ac:dyDescent="0.2">
      <c r="A72" s="5" t="s">
        <v>4224</v>
      </c>
      <c r="B72" s="6" t="s">
        <v>2545</v>
      </c>
      <c r="C72" s="5" t="s">
        <v>2657</v>
      </c>
      <c r="D72" s="7">
        <v>171</v>
      </c>
      <c r="E72" s="8" t="s">
        <v>4225</v>
      </c>
    </row>
    <row r="73" spans="1:5" ht="13.15" customHeight="1" x14ac:dyDescent="0.2">
      <c r="A73" s="5" t="s">
        <v>4224</v>
      </c>
      <c r="B73" s="6" t="s">
        <v>2547</v>
      </c>
      <c r="C73" s="5" t="s">
        <v>2657</v>
      </c>
      <c r="D73" s="7">
        <v>170</v>
      </c>
      <c r="E73" s="8" t="s">
        <v>4225</v>
      </c>
    </row>
    <row r="74" spans="1:5" ht="13.15" customHeight="1" x14ac:dyDescent="0.2">
      <c r="A74" s="5" t="s">
        <v>4224</v>
      </c>
      <c r="B74" s="6" t="s">
        <v>2549</v>
      </c>
      <c r="C74" s="5" t="s">
        <v>2657</v>
      </c>
      <c r="D74" s="7">
        <v>170</v>
      </c>
      <c r="E74" s="8" t="s">
        <v>4225</v>
      </c>
    </row>
    <row r="75" spans="1:5" ht="13.15" customHeight="1" x14ac:dyDescent="0.2">
      <c r="A75" s="5" t="s">
        <v>4224</v>
      </c>
      <c r="B75" s="6" t="s">
        <v>2551</v>
      </c>
      <c r="C75" s="5" t="s">
        <v>2657</v>
      </c>
      <c r="D75" s="7">
        <v>170</v>
      </c>
      <c r="E75" s="8" t="s">
        <v>4225</v>
      </c>
    </row>
    <row r="76" spans="1:5" ht="13.15" customHeight="1" x14ac:dyDescent="0.2">
      <c r="A76" s="5" t="s">
        <v>4224</v>
      </c>
      <c r="B76" s="6" t="s">
        <v>2553</v>
      </c>
      <c r="C76" s="5" t="s">
        <v>2657</v>
      </c>
      <c r="D76" s="7">
        <v>170</v>
      </c>
      <c r="E76" s="8" t="s">
        <v>4225</v>
      </c>
    </row>
    <row r="77" spans="1:5" ht="13.15" customHeight="1" x14ac:dyDescent="0.2">
      <c r="A77" s="5" t="s">
        <v>4224</v>
      </c>
      <c r="B77" s="6" t="s">
        <v>2557</v>
      </c>
      <c r="C77" s="5" t="s">
        <v>2657</v>
      </c>
      <c r="D77" s="7">
        <v>172</v>
      </c>
      <c r="E77" s="8" t="s">
        <v>4225</v>
      </c>
    </row>
    <row r="78" spans="1:5" ht="13.15" customHeight="1" x14ac:dyDescent="0.2">
      <c r="A78" s="5" t="s">
        <v>4224</v>
      </c>
      <c r="B78" s="6" t="s">
        <v>2560</v>
      </c>
      <c r="C78" s="5" t="s">
        <v>2657</v>
      </c>
      <c r="D78" s="7">
        <v>169</v>
      </c>
      <c r="E78" s="8" t="s">
        <v>4225</v>
      </c>
    </row>
    <row r="79" spans="1:5" ht="13.15" customHeight="1" x14ac:dyDescent="0.2">
      <c r="A79" s="5" t="s">
        <v>4224</v>
      </c>
      <c r="B79" s="6" t="s">
        <v>2562</v>
      </c>
      <c r="C79" s="5" t="s">
        <v>3401</v>
      </c>
      <c r="D79" s="7">
        <v>59</v>
      </c>
      <c r="E79" s="8">
        <v>350100</v>
      </c>
    </row>
    <row r="80" spans="1:5" ht="13.15" customHeight="1" x14ac:dyDescent="0.2">
      <c r="A80" s="5" t="s">
        <v>4224</v>
      </c>
      <c r="B80" s="6" t="s">
        <v>2564</v>
      </c>
      <c r="C80" s="5" t="s">
        <v>2657</v>
      </c>
      <c r="D80" s="7">
        <v>169</v>
      </c>
      <c r="E80" s="8" t="s">
        <v>4225</v>
      </c>
    </row>
    <row r="81" spans="1:5" ht="13.15" customHeight="1" x14ac:dyDescent="0.2">
      <c r="A81" s="5" t="s">
        <v>4224</v>
      </c>
      <c r="B81" s="6" t="s">
        <v>2566</v>
      </c>
      <c r="C81" s="5" t="s">
        <v>2311</v>
      </c>
      <c r="D81" s="7">
        <v>507</v>
      </c>
      <c r="E81" s="8" t="s">
        <v>4225</v>
      </c>
    </row>
    <row r="82" spans="1:5" ht="13.15" customHeight="1" x14ac:dyDescent="0.2">
      <c r="A82" s="5" t="s">
        <v>4224</v>
      </c>
      <c r="B82" s="6" t="s">
        <v>2569</v>
      </c>
      <c r="C82" s="5" t="s">
        <v>3878</v>
      </c>
      <c r="D82" s="7">
        <v>257</v>
      </c>
      <c r="E82" s="8" t="s">
        <v>4225</v>
      </c>
    </row>
    <row r="83" spans="1:5" ht="13.15" customHeight="1" x14ac:dyDescent="0.2">
      <c r="A83" s="5" t="s">
        <v>4224</v>
      </c>
      <c r="B83" s="6" t="s">
        <v>2579</v>
      </c>
      <c r="C83" s="5" t="s">
        <v>2277</v>
      </c>
      <c r="D83" s="7">
        <v>154</v>
      </c>
      <c r="E83" s="8" t="s">
        <v>4225</v>
      </c>
    </row>
    <row r="84" spans="1:5" ht="13.15" customHeight="1" x14ac:dyDescent="0.2">
      <c r="A84" s="5" t="s">
        <v>4224</v>
      </c>
      <c r="B84" s="6" t="s">
        <v>2584</v>
      </c>
      <c r="C84" s="5" t="s">
        <v>3614</v>
      </c>
      <c r="D84" s="7">
        <v>97</v>
      </c>
      <c r="E84" s="8" t="s">
        <v>4225</v>
      </c>
    </row>
    <row r="85" spans="1:5" ht="13.15" customHeight="1" x14ac:dyDescent="0.2">
      <c r="A85" s="5" t="s">
        <v>4224</v>
      </c>
      <c r="B85" s="6" t="s">
        <v>2586</v>
      </c>
      <c r="C85" s="5" t="s">
        <v>2657</v>
      </c>
      <c r="D85" s="7">
        <v>145</v>
      </c>
      <c r="E85" s="8" t="s">
        <v>4225</v>
      </c>
    </row>
    <row r="86" spans="1:5" ht="13.15" customHeight="1" x14ac:dyDescent="0.2">
      <c r="A86" s="5" t="s">
        <v>4224</v>
      </c>
      <c r="B86" s="6" t="s">
        <v>2587</v>
      </c>
      <c r="C86" s="5" t="s">
        <v>2277</v>
      </c>
      <c r="D86" s="7">
        <v>37</v>
      </c>
      <c r="E86" s="8" t="s">
        <v>4225</v>
      </c>
    </row>
    <row r="87" spans="1:5" ht="13.15" customHeight="1" x14ac:dyDescent="0.2">
      <c r="A87" s="5" t="s">
        <v>4224</v>
      </c>
      <c r="B87" s="6" t="s">
        <v>2589</v>
      </c>
      <c r="C87" s="5" t="s">
        <v>2657</v>
      </c>
      <c r="D87" s="7">
        <v>164</v>
      </c>
      <c r="E87" s="8" t="s">
        <v>4225</v>
      </c>
    </row>
    <row r="88" spans="1:5" ht="13.15" customHeight="1" x14ac:dyDescent="0.2">
      <c r="A88" s="5" t="s">
        <v>4224</v>
      </c>
      <c r="B88" s="6" t="s">
        <v>2590</v>
      </c>
      <c r="C88" s="5" t="s">
        <v>2657</v>
      </c>
      <c r="D88" s="7">
        <v>174</v>
      </c>
      <c r="E88" s="8" t="s">
        <v>4225</v>
      </c>
    </row>
    <row r="89" spans="1:5" ht="13.15" customHeight="1" x14ac:dyDescent="0.2">
      <c r="A89" s="5" t="s">
        <v>4224</v>
      </c>
      <c r="B89" s="6" t="s">
        <v>2591</v>
      </c>
      <c r="C89" s="5" t="s">
        <v>2657</v>
      </c>
      <c r="D89" s="7">
        <v>170</v>
      </c>
      <c r="E89" s="8" t="s">
        <v>4225</v>
      </c>
    </row>
    <row r="90" spans="1:5" ht="13.15" customHeight="1" x14ac:dyDescent="0.2">
      <c r="A90" s="5" t="s">
        <v>4224</v>
      </c>
      <c r="B90" s="6" t="s">
        <v>2592</v>
      </c>
      <c r="C90" s="5" t="s">
        <v>2657</v>
      </c>
      <c r="D90" s="7">
        <v>170</v>
      </c>
      <c r="E90" s="8" t="s">
        <v>4225</v>
      </c>
    </row>
    <row r="91" spans="1:5" ht="13.15" customHeight="1" x14ac:dyDescent="0.2">
      <c r="A91" s="5" t="s">
        <v>4224</v>
      </c>
      <c r="B91" s="6" t="s">
        <v>3604</v>
      </c>
      <c r="C91" s="5" t="s">
        <v>2657</v>
      </c>
      <c r="D91" s="7">
        <v>170</v>
      </c>
      <c r="E91" s="8" t="s">
        <v>4225</v>
      </c>
    </row>
    <row r="92" spans="1:5" ht="13.15" customHeight="1" x14ac:dyDescent="0.2">
      <c r="A92" s="5" t="s">
        <v>4224</v>
      </c>
      <c r="B92" s="6" t="s">
        <v>2594</v>
      </c>
      <c r="C92" s="5" t="s">
        <v>2657</v>
      </c>
      <c r="D92" s="7">
        <v>170</v>
      </c>
      <c r="E92" s="8" t="s">
        <v>4225</v>
      </c>
    </row>
    <row r="93" spans="1:5" ht="13.15" customHeight="1" x14ac:dyDescent="0.2">
      <c r="A93" s="5" t="s">
        <v>4224</v>
      </c>
      <c r="B93" s="6" t="s">
        <v>3606</v>
      </c>
      <c r="C93" s="5" t="s">
        <v>2657</v>
      </c>
      <c r="D93" s="7">
        <v>171</v>
      </c>
      <c r="E93" s="8" t="s">
        <v>4225</v>
      </c>
    </row>
    <row r="94" spans="1:5" ht="13.15" customHeight="1" x14ac:dyDescent="0.2">
      <c r="A94" s="5" t="s">
        <v>4224</v>
      </c>
      <c r="B94" s="6" t="s">
        <v>2595</v>
      </c>
      <c r="C94" s="5" t="s">
        <v>2657</v>
      </c>
      <c r="D94" s="7">
        <v>170</v>
      </c>
      <c r="E94" s="8" t="s">
        <v>4225</v>
      </c>
    </row>
    <row r="95" spans="1:5" ht="13.15" customHeight="1" x14ac:dyDescent="0.2">
      <c r="A95" s="5" t="s">
        <v>4224</v>
      </c>
      <c r="B95" s="6" t="s">
        <v>2602</v>
      </c>
      <c r="C95" s="5" t="s">
        <v>2657</v>
      </c>
      <c r="D95" s="7">
        <v>171</v>
      </c>
      <c r="E95" s="8" t="s">
        <v>4225</v>
      </c>
    </row>
    <row r="96" spans="1:5" ht="13.15" customHeight="1" x14ac:dyDescent="0.2">
      <c r="A96" s="5" t="s">
        <v>4224</v>
      </c>
      <c r="B96" s="6" t="s">
        <v>2607</v>
      </c>
      <c r="C96" s="5" t="s">
        <v>2311</v>
      </c>
      <c r="D96" s="7">
        <v>369</v>
      </c>
      <c r="E96" s="8" t="s">
        <v>4225</v>
      </c>
    </row>
    <row r="97" spans="1:5" ht="13.15" customHeight="1" x14ac:dyDescent="0.2">
      <c r="A97" s="5" t="s">
        <v>4224</v>
      </c>
      <c r="B97" s="6" t="s">
        <v>2633</v>
      </c>
      <c r="C97" s="5" t="s">
        <v>2160</v>
      </c>
      <c r="D97" s="7">
        <v>110</v>
      </c>
      <c r="E97" s="8" t="s">
        <v>4225</v>
      </c>
    </row>
    <row r="98" spans="1:5" ht="13.15" customHeight="1" x14ac:dyDescent="0.2">
      <c r="A98" s="5" t="s">
        <v>4224</v>
      </c>
      <c r="B98" s="6" t="s">
        <v>2634</v>
      </c>
      <c r="C98" s="5" t="s">
        <v>2160</v>
      </c>
      <c r="D98" s="7">
        <v>110</v>
      </c>
      <c r="E98" s="8" t="s">
        <v>4225</v>
      </c>
    </row>
    <row r="99" spans="1:5" ht="13.15" customHeight="1" x14ac:dyDescent="0.2">
      <c r="A99" s="5" t="s">
        <v>4224</v>
      </c>
      <c r="B99" s="6" t="s">
        <v>2631</v>
      </c>
      <c r="C99" s="5" t="s">
        <v>3575</v>
      </c>
      <c r="D99" s="7">
        <v>35</v>
      </c>
      <c r="E99" s="8" t="s">
        <v>4225</v>
      </c>
    </row>
    <row r="100" spans="1:5" ht="13.15" customHeight="1" x14ac:dyDescent="0.2">
      <c r="C100" s="10" t="s">
        <v>2401</v>
      </c>
      <c r="D100" s="11">
        <f>SUM(D71:D99)</f>
        <v>4942</v>
      </c>
      <c r="E100" s="12"/>
    </row>
    <row r="101" spans="1:5" ht="13.15" customHeight="1" x14ac:dyDescent="0.2"/>
    <row r="102" spans="1:5" ht="13.15" customHeight="1" x14ac:dyDescent="0.2">
      <c r="A102" s="5" t="s">
        <v>4224</v>
      </c>
      <c r="B102" s="6" t="s">
        <v>2641</v>
      </c>
      <c r="C102" s="5" t="s">
        <v>2657</v>
      </c>
      <c r="D102" s="7">
        <v>171</v>
      </c>
      <c r="E102" s="8" t="s">
        <v>4225</v>
      </c>
    </row>
    <row r="103" spans="1:5" ht="13.15" customHeight="1" x14ac:dyDescent="0.2">
      <c r="A103" s="5" t="s">
        <v>4224</v>
      </c>
      <c r="B103" s="6" t="s">
        <v>2645</v>
      </c>
      <c r="C103" s="5" t="s">
        <v>2657</v>
      </c>
      <c r="D103" s="7">
        <v>171</v>
      </c>
      <c r="E103" s="8" t="s">
        <v>4225</v>
      </c>
    </row>
    <row r="104" spans="1:5" ht="13.15" customHeight="1" x14ac:dyDescent="0.2">
      <c r="A104" s="5" t="s">
        <v>4224</v>
      </c>
      <c r="B104" s="6" t="s">
        <v>2647</v>
      </c>
      <c r="C104" s="5" t="s">
        <v>2657</v>
      </c>
      <c r="D104" s="7">
        <v>170</v>
      </c>
      <c r="E104" s="8" t="s">
        <v>4225</v>
      </c>
    </row>
    <row r="105" spans="1:5" ht="13.15" customHeight="1" x14ac:dyDescent="0.2">
      <c r="A105" s="5" t="s">
        <v>4224</v>
      </c>
      <c r="B105" s="6" t="s">
        <v>2649</v>
      </c>
      <c r="C105" s="5" t="s">
        <v>2657</v>
      </c>
      <c r="D105" s="7">
        <v>170</v>
      </c>
      <c r="E105" s="8" t="s">
        <v>4225</v>
      </c>
    </row>
    <row r="106" spans="1:5" ht="13.15" customHeight="1" x14ac:dyDescent="0.2">
      <c r="A106" s="5" t="s">
        <v>4224</v>
      </c>
      <c r="B106" s="6" t="s">
        <v>2651</v>
      </c>
      <c r="C106" s="5" t="s">
        <v>2657</v>
      </c>
      <c r="D106" s="7">
        <v>170</v>
      </c>
      <c r="E106" s="8" t="s">
        <v>4225</v>
      </c>
    </row>
    <row r="107" spans="1:5" ht="13.15" customHeight="1" x14ac:dyDescent="0.2">
      <c r="A107" s="5" t="s">
        <v>4224</v>
      </c>
      <c r="B107" s="6" t="s">
        <v>2653</v>
      </c>
      <c r="C107" s="5" t="s">
        <v>2657</v>
      </c>
      <c r="D107" s="7">
        <v>170</v>
      </c>
      <c r="E107" s="8" t="s">
        <v>4225</v>
      </c>
    </row>
    <row r="108" spans="1:5" ht="13.15" customHeight="1" x14ac:dyDescent="0.2">
      <c r="A108" s="5" t="s">
        <v>4224</v>
      </c>
      <c r="B108" s="6" t="s">
        <v>2658</v>
      </c>
      <c r="C108" s="5" t="s">
        <v>2657</v>
      </c>
      <c r="D108" s="7">
        <v>172</v>
      </c>
      <c r="E108" s="8" t="s">
        <v>4225</v>
      </c>
    </row>
    <row r="109" spans="1:5" ht="13.15" customHeight="1" x14ac:dyDescent="0.2">
      <c r="A109" s="5" t="s">
        <v>4224</v>
      </c>
      <c r="B109" s="6" t="s">
        <v>2662</v>
      </c>
      <c r="C109" s="5" t="s">
        <v>2657</v>
      </c>
      <c r="D109" s="7">
        <v>169</v>
      </c>
      <c r="E109" s="8" t="s">
        <v>4225</v>
      </c>
    </row>
    <row r="110" spans="1:5" ht="13.15" customHeight="1" x14ac:dyDescent="0.2">
      <c r="A110" s="5" t="s">
        <v>4224</v>
      </c>
      <c r="B110" s="6" t="s">
        <v>2664</v>
      </c>
      <c r="C110" s="5" t="s">
        <v>3401</v>
      </c>
      <c r="D110" s="7">
        <v>59</v>
      </c>
      <c r="E110" s="8">
        <v>350100</v>
      </c>
    </row>
    <row r="111" spans="1:5" ht="13.15" customHeight="1" x14ac:dyDescent="0.2">
      <c r="A111" s="5" t="s">
        <v>4224</v>
      </c>
      <c r="B111" s="6" t="s">
        <v>2666</v>
      </c>
      <c r="C111" s="5" t="s">
        <v>2657</v>
      </c>
      <c r="D111" s="7">
        <v>169</v>
      </c>
      <c r="E111" s="8" t="s">
        <v>4225</v>
      </c>
    </row>
    <row r="112" spans="1:5" ht="13.15" customHeight="1" x14ac:dyDescent="0.2">
      <c r="A112" s="5" t="s">
        <v>4224</v>
      </c>
      <c r="B112" s="6" t="s">
        <v>2668</v>
      </c>
      <c r="C112" s="5" t="s">
        <v>2311</v>
      </c>
      <c r="D112" s="7">
        <v>507</v>
      </c>
      <c r="E112" s="8" t="s">
        <v>4225</v>
      </c>
    </row>
    <row r="113" spans="1:5" ht="13.15" customHeight="1" x14ac:dyDescent="0.2">
      <c r="A113" s="5" t="s">
        <v>4224</v>
      </c>
      <c r="B113" s="6" t="s">
        <v>2672</v>
      </c>
      <c r="C113" s="5" t="s">
        <v>3878</v>
      </c>
      <c r="D113" s="7">
        <v>257</v>
      </c>
      <c r="E113" s="8" t="s">
        <v>4225</v>
      </c>
    </row>
    <row r="114" spans="1:5" ht="13.15" customHeight="1" x14ac:dyDescent="0.2">
      <c r="A114" s="5" t="s">
        <v>4224</v>
      </c>
      <c r="B114" s="6" t="s">
        <v>2682</v>
      </c>
      <c r="C114" s="5" t="s">
        <v>2277</v>
      </c>
      <c r="D114" s="7">
        <v>154</v>
      </c>
      <c r="E114" s="8" t="s">
        <v>4225</v>
      </c>
    </row>
    <row r="115" spans="1:5" ht="13.15" customHeight="1" x14ac:dyDescent="0.2">
      <c r="A115" s="5" t="s">
        <v>4224</v>
      </c>
      <c r="B115" s="6" t="s">
        <v>2686</v>
      </c>
      <c r="C115" s="5" t="s">
        <v>3614</v>
      </c>
      <c r="D115" s="7">
        <v>97</v>
      </c>
      <c r="E115" s="8" t="s">
        <v>4225</v>
      </c>
    </row>
    <row r="116" spans="1:5" ht="13.15" customHeight="1" x14ac:dyDescent="0.2">
      <c r="A116" s="5" t="s">
        <v>4224</v>
      </c>
      <c r="B116" s="6" t="s">
        <v>2688</v>
      </c>
      <c r="C116" s="5" t="s">
        <v>2657</v>
      </c>
      <c r="D116" s="7">
        <v>145</v>
      </c>
      <c r="E116" s="8" t="s">
        <v>4225</v>
      </c>
    </row>
    <row r="117" spans="1:5" ht="13.15" customHeight="1" x14ac:dyDescent="0.2">
      <c r="A117" s="5" t="s">
        <v>4224</v>
      </c>
      <c r="B117" s="6" t="s">
        <v>2689</v>
      </c>
      <c r="C117" s="5" t="s">
        <v>2277</v>
      </c>
      <c r="D117" s="7">
        <v>37</v>
      </c>
      <c r="E117" s="8" t="s">
        <v>4225</v>
      </c>
    </row>
    <row r="118" spans="1:5" ht="13.15" customHeight="1" x14ac:dyDescent="0.2">
      <c r="A118" s="5" t="s">
        <v>4224</v>
      </c>
      <c r="B118" s="6" t="s">
        <v>2690</v>
      </c>
      <c r="C118" s="5" t="s">
        <v>2657</v>
      </c>
      <c r="D118" s="7">
        <v>164</v>
      </c>
      <c r="E118" s="8" t="s">
        <v>4225</v>
      </c>
    </row>
    <row r="119" spans="1:5" ht="13.15" customHeight="1" x14ac:dyDescent="0.2">
      <c r="A119" s="5" t="s">
        <v>4224</v>
      </c>
      <c r="B119" s="6" t="s">
        <v>3943</v>
      </c>
      <c r="C119" s="5" t="s">
        <v>2657</v>
      </c>
      <c r="D119" s="7">
        <v>174</v>
      </c>
      <c r="E119" s="8" t="s">
        <v>4225</v>
      </c>
    </row>
    <row r="120" spans="1:5" ht="13.15" customHeight="1" x14ac:dyDescent="0.2">
      <c r="A120" s="5" t="s">
        <v>4224</v>
      </c>
      <c r="B120" s="6" t="s">
        <v>3944</v>
      </c>
      <c r="C120" s="5" t="s">
        <v>2657</v>
      </c>
      <c r="D120" s="7">
        <v>170</v>
      </c>
      <c r="E120" s="8" t="s">
        <v>4225</v>
      </c>
    </row>
    <row r="121" spans="1:5" ht="13.15" customHeight="1" x14ac:dyDescent="0.2">
      <c r="A121" s="5" t="s">
        <v>4224</v>
      </c>
      <c r="B121" s="6" t="s">
        <v>2691</v>
      </c>
      <c r="C121" s="5" t="s">
        <v>2657</v>
      </c>
      <c r="D121" s="7">
        <v>170</v>
      </c>
      <c r="E121" s="8" t="s">
        <v>4225</v>
      </c>
    </row>
    <row r="122" spans="1:5" ht="13.15" customHeight="1" x14ac:dyDescent="0.2">
      <c r="A122" s="5" t="s">
        <v>4224</v>
      </c>
      <c r="B122" s="6" t="s">
        <v>2696</v>
      </c>
      <c r="C122" s="5" t="s">
        <v>2657</v>
      </c>
      <c r="D122" s="7">
        <v>170</v>
      </c>
      <c r="E122" s="8" t="s">
        <v>4225</v>
      </c>
    </row>
    <row r="123" spans="1:5" ht="13.15" customHeight="1" x14ac:dyDescent="0.2">
      <c r="A123" s="5" t="s">
        <v>4224</v>
      </c>
      <c r="B123" s="6" t="s">
        <v>2699</v>
      </c>
      <c r="C123" s="5" t="s">
        <v>2657</v>
      </c>
      <c r="D123" s="7">
        <v>170</v>
      </c>
      <c r="E123" s="8" t="s">
        <v>4225</v>
      </c>
    </row>
    <row r="124" spans="1:5" ht="13.15" customHeight="1" x14ac:dyDescent="0.2">
      <c r="A124" s="5" t="s">
        <v>4224</v>
      </c>
      <c r="B124" s="6" t="s">
        <v>2703</v>
      </c>
      <c r="C124" s="5" t="s">
        <v>2657</v>
      </c>
      <c r="D124" s="7">
        <v>171</v>
      </c>
      <c r="E124" s="8" t="s">
        <v>4225</v>
      </c>
    </row>
    <row r="125" spans="1:5" ht="13.15" customHeight="1" x14ac:dyDescent="0.2">
      <c r="A125" s="5" t="s">
        <v>4224</v>
      </c>
      <c r="B125" s="6" t="s">
        <v>2704</v>
      </c>
      <c r="C125" s="5" t="s">
        <v>2657</v>
      </c>
      <c r="D125" s="7">
        <v>170</v>
      </c>
      <c r="E125" s="8" t="s">
        <v>4225</v>
      </c>
    </row>
    <row r="126" spans="1:5" ht="13.15" customHeight="1" x14ac:dyDescent="0.2">
      <c r="A126" s="5" t="s">
        <v>4224</v>
      </c>
      <c r="B126" s="6" t="s">
        <v>2711</v>
      </c>
      <c r="C126" s="5" t="s">
        <v>2657</v>
      </c>
      <c r="D126" s="7">
        <v>171</v>
      </c>
      <c r="E126" s="8" t="s">
        <v>4225</v>
      </c>
    </row>
    <row r="127" spans="1:5" ht="13.15" customHeight="1" x14ac:dyDescent="0.2">
      <c r="A127" s="5" t="s">
        <v>4224</v>
      </c>
      <c r="B127" s="6" t="s">
        <v>2715</v>
      </c>
      <c r="C127" s="5" t="s">
        <v>2311</v>
      </c>
      <c r="D127" s="7">
        <v>369</v>
      </c>
      <c r="E127" s="8" t="s">
        <v>4225</v>
      </c>
    </row>
    <row r="128" spans="1:5" ht="13.15" customHeight="1" x14ac:dyDescent="0.2">
      <c r="A128" s="5" t="s">
        <v>4224</v>
      </c>
      <c r="B128" s="6" t="s">
        <v>2748</v>
      </c>
      <c r="C128" s="5" t="s">
        <v>2160</v>
      </c>
      <c r="D128" s="7">
        <v>110</v>
      </c>
      <c r="E128" s="8" t="s">
        <v>4225</v>
      </c>
    </row>
    <row r="129" spans="1:5" ht="13.15" customHeight="1" x14ac:dyDescent="0.2">
      <c r="A129" s="5" t="s">
        <v>4224</v>
      </c>
      <c r="B129" s="6" t="s">
        <v>2750</v>
      </c>
      <c r="C129" s="5" t="s">
        <v>2160</v>
      </c>
      <c r="D129" s="7">
        <v>110</v>
      </c>
      <c r="E129" s="8" t="s">
        <v>4225</v>
      </c>
    </row>
    <row r="130" spans="1:5" ht="13.15" customHeight="1" x14ac:dyDescent="0.2">
      <c r="A130" s="5" t="s">
        <v>4224</v>
      </c>
      <c r="B130" s="6" t="s">
        <v>2744</v>
      </c>
      <c r="C130" s="5" t="s">
        <v>3575</v>
      </c>
      <c r="D130" s="7">
        <v>35</v>
      </c>
      <c r="E130" s="8" t="s">
        <v>4225</v>
      </c>
    </row>
    <row r="131" spans="1:5" ht="13.15" customHeight="1" x14ac:dyDescent="0.2">
      <c r="C131" s="10" t="s">
        <v>2401</v>
      </c>
      <c r="D131" s="11">
        <f>SUM(D102:D130)</f>
        <v>4942</v>
      </c>
      <c r="E131" s="12"/>
    </row>
    <row r="132" spans="1:5" ht="13.15" customHeight="1" x14ac:dyDescent="0.2"/>
    <row r="133" spans="1:5" ht="13.15" customHeight="1" x14ac:dyDescent="0.2">
      <c r="A133" s="5" t="s">
        <v>4224</v>
      </c>
      <c r="B133" s="6" t="s">
        <v>2759</v>
      </c>
      <c r="C133" s="5" t="s">
        <v>2657</v>
      </c>
      <c r="D133" s="7">
        <v>171</v>
      </c>
      <c r="E133" s="8" t="s">
        <v>4225</v>
      </c>
    </row>
    <row r="134" spans="1:5" ht="13.15" customHeight="1" x14ac:dyDescent="0.2">
      <c r="A134" s="5" t="s">
        <v>4224</v>
      </c>
      <c r="B134" s="6" t="s">
        <v>2760</v>
      </c>
      <c r="C134" s="5" t="s">
        <v>2657</v>
      </c>
      <c r="D134" s="7">
        <v>171</v>
      </c>
      <c r="E134" s="8" t="s">
        <v>4225</v>
      </c>
    </row>
    <row r="135" spans="1:5" ht="13.15" customHeight="1" x14ac:dyDescent="0.2">
      <c r="A135" s="5" t="s">
        <v>4224</v>
      </c>
      <c r="B135" s="6" t="s">
        <v>2761</v>
      </c>
      <c r="C135" s="5" t="s">
        <v>2657</v>
      </c>
      <c r="D135" s="7">
        <v>170</v>
      </c>
      <c r="E135" s="8" t="s">
        <v>4225</v>
      </c>
    </row>
    <row r="136" spans="1:5" ht="13.15" customHeight="1" x14ac:dyDescent="0.2">
      <c r="A136" s="5" t="s">
        <v>4224</v>
      </c>
      <c r="B136" s="6" t="s">
        <v>2762</v>
      </c>
      <c r="C136" s="5" t="s">
        <v>2657</v>
      </c>
      <c r="D136" s="7">
        <v>170</v>
      </c>
      <c r="E136" s="8" t="s">
        <v>4225</v>
      </c>
    </row>
    <row r="137" spans="1:5" ht="13.15" customHeight="1" x14ac:dyDescent="0.2">
      <c r="A137" s="5" t="s">
        <v>4224</v>
      </c>
      <c r="B137" s="6" t="s">
        <v>2764</v>
      </c>
      <c r="C137" s="5" t="s">
        <v>2657</v>
      </c>
      <c r="D137" s="7">
        <v>170</v>
      </c>
      <c r="E137" s="8" t="s">
        <v>4225</v>
      </c>
    </row>
    <row r="138" spans="1:5" ht="13.15" customHeight="1" x14ac:dyDescent="0.2">
      <c r="A138" s="5" t="s">
        <v>4224</v>
      </c>
      <c r="B138" s="6" t="s">
        <v>2766</v>
      </c>
      <c r="C138" s="5" t="s">
        <v>2657</v>
      </c>
      <c r="D138" s="7">
        <v>170</v>
      </c>
      <c r="E138" s="8" t="s">
        <v>4225</v>
      </c>
    </row>
    <row r="139" spans="1:5" ht="13.15" customHeight="1" x14ac:dyDescent="0.2">
      <c r="A139" s="5" t="s">
        <v>4224</v>
      </c>
      <c r="B139" s="6" t="s">
        <v>2767</v>
      </c>
      <c r="C139" s="5" t="s">
        <v>2657</v>
      </c>
      <c r="D139" s="7">
        <v>172</v>
      </c>
      <c r="E139" s="8" t="s">
        <v>4225</v>
      </c>
    </row>
    <row r="140" spans="1:5" ht="13.15" customHeight="1" x14ac:dyDescent="0.2">
      <c r="A140" s="5" t="s">
        <v>4224</v>
      </c>
      <c r="B140" s="6" t="s">
        <v>2768</v>
      </c>
      <c r="C140" s="5" t="s">
        <v>2657</v>
      </c>
      <c r="D140" s="7">
        <v>169</v>
      </c>
      <c r="E140" s="8" t="s">
        <v>4225</v>
      </c>
    </row>
    <row r="141" spans="1:5" ht="13.15" customHeight="1" x14ac:dyDescent="0.2">
      <c r="A141" s="5" t="s">
        <v>4224</v>
      </c>
      <c r="B141" s="6" t="s">
        <v>3948</v>
      </c>
      <c r="C141" s="5" t="s">
        <v>3401</v>
      </c>
      <c r="D141" s="7">
        <v>59</v>
      </c>
      <c r="E141" s="8">
        <v>350100</v>
      </c>
    </row>
    <row r="142" spans="1:5" ht="13.15" customHeight="1" x14ac:dyDescent="0.2">
      <c r="A142" s="5" t="s">
        <v>4224</v>
      </c>
      <c r="B142" s="6" t="s">
        <v>3949</v>
      </c>
      <c r="C142" s="5" t="s">
        <v>2657</v>
      </c>
      <c r="D142" s="7">
        <v>169</v>
      </c>
      <c r="E142" s="8" t="s">
        <v>4225</v>
      </c>
    </row>
    <row r="143" spans="1:5" ht="13.15" customHeight="1" x14ac:dyDescent="0.2">
      <c r="A143" s="5" t="s">
        <v>4224</v>
      </c>
      <c r="B143" s="6" t="s">
        <v>3950</v>
      </c>
      <c r="C143" s="5" t="s">
        <v>2311</v>
      </c>
      <c r="D143" s="7">
        <v>507</v>
      </c>
      <c r="E143" s="8" t="s">
        <v>4225</v>
      </c>
    </row>
    <row r="144" spans="1:5" ht="13.15" customHeight="1" x14ac:dyDescent="0.2">
      <c r="A144" s="5" t="s">
        <v>4224</v>
      </c>
      <c r="B144" s="6" t="s">
        <v>3951</v>
      </c>
      <c r="C144" s="5" t="s">
        <v>3878</v>
      </c>
      <c r="D144" s="7">
        <v>257</v>
      </c>
      <c r="E144" s="8" t="s">
        <v>4225</v>
      </c>
    </row>
    <row r="145" spans="1:5" ht="13.15" customHeight="1" x14ac:dyDescent="0.2">
      <c r="A145" s="5" t="s">
        <v>4224</v>
      </c>
      <c r="B145" s="6" t="s">
        <v>3957</v>
      </c>
      <c r="C145" s="5" t="s">
        <v>2277</v>
      </c>
      <c r="D145" s="7">
        <v>154</v>
      </c>
      <c r="E145" s="8" t="s">
        <v>4225</v>
      </c>
    </row>
    <row r="146" spans="1:5" ht="13.15" customHeight="1" x14ac:dyDescent="0.2">
      <c r="A146" s="5" t="s">
        <v>4224</v>
      </c>
      <c r="B146" s="6" t="s">
        <v>3959</v>
      </c>
      <c r="C146" s="5" t="s">
        <v>3614</v>
      </c>
      <c r="D146" s="7">
        <v>97</v>
      </c>
      <c r="E146" s="8" t="s">
        <v>4225</v>
      </c>
    </row>
    <row r="147" spans="1:5" ht="13.15" customHeight="1" x14ac:dyDescent="0.2">
      <c r="A147" s="5" t="s">
        <v>4224</v>
      </c>
      <c r="B147" s="6" t="s">
        <v>3960</v>
      </c>
      <c r="C147" s="5" t="s">
        <v>2657</v>
      </c>
      <c r="D147" s="7">
        <v>145</v>
      </c>
      <c r="E147" s="8" t="s">
        <v>4225</v>
      </c>
    </row>
    <row r="148" spans="1:5" ht="13.15" customHeight="1" x14ac:dyDescent="0.2">
      <c r="A148" s="5" t="s">
        <v>4224</v>
      </c>
      <c r="B148" s="6" t="s">
        <v>4229</v>
      </c>
      <c r="C148" s="5" t="s">
        <v>2277</v>
      </c>
      <c r="D148" s="7">
        <v>37</v>
      </c>
      <c r="E148" s="8" t="s">
        <v>4225</v>
      </c>
    </row>
    <row r="149" spans="1:5" ht="13.15" customHeight="1" x14ac:dyDescent="0.2">
      <c r="A149" s="5" t="s">
        <v>4224</v>
      </c>
      <c r="B149" s="6" t="s">
        <v>3961</v>
      </c>
      <c r="C149" s="5" t="s">
        <v>2657</v>
      </c>
      <c r="D149" s="7">
        <v>164</v>
      </c>
      <c r="E149" s="8" t="s">
        <v>4225</v>
      </c>
    </row>
    <row r="150" spans="1:5" ht="13.15" customHeight="1" x14ac:dyDescent="0.2">
      <c r="A150" s="5" t="s">
        <v>4224</v>
      </c>
      <c r="B150" s="6" t="s">
        <v>3962</v>
      </c>
      <c r="C150" s="5" t="s">
        <v>2657</v>
      </c>
      <c r="D150" s="7">
        <v>174</v>
      </c>
      <c r="E150" s="8" t="s">
        <v>4225</v>
      </c>
    </row>
    <row r="151" spans="1:5" ht="13.15" customHeight="1" x14ac:dyDescent="0.2">
      <c r="A151" s="5" t="s">
        <v>4224</v>
      </c>
      <c r="B151" s="6" t="s">
        <v>3963</v>
      </c>
      <c r="C151" s="5" t="s">
        <v>2657</v>
      </c>
      <c r="D151" s="7">
        <v>170</v>
      </c>
      <c r="E151" s="8" t="s">
        <v>4225</v>
      </c>
    </row>
    <row r="152" spans="1:5" ht="13.15" customHeight="1" x14ac:dyDescent="0.2">
      <c r="A152" s="5" t="s">
        <v>4224</v>
      </c>
      <c r="B152" s="6" t="s">
        <v>3964</v>
      </c>
      <c r="C152" s="5" t="s">
        <v>2657</v>
      </c>
      <c r="D152" s="7">
        <v>170</v>
      </c>
      <c r="E152" s="8" t="s">
        <v>4225</v>
      </c>
    </row>
    <row r="153" spans="1:5" ht="13.15" customHeight="1" x14ac:dyDescent="0.2">
      <c r="A153" s="5" t="s">
        <v>4224</v>
      </c>
      <c r="B153" s="6" t="s">
        <v>3965</v>
      </c>
      <c r="C153" s="5" t="s">
        <v>2657</v>
      </c>
      <c r="D153" s="7">
        <v>170</v>
      </c>
      <c r="E153" s="8" t="s">
        <v>4225</v>
      </c>
    </row>
    <row r="154" spans="1:5" ht="13.15" customHeight="1" x14ac:dyDescent="0.2">
      <c r="A154" s="5" t="s">
        <v>4224</v>
      </c>
      <c r="B154" s="6" t="s">
        <v>3966</v>
      </c>
      <c r="C154" s="5" t="s">
        <v>2657</v>
      </c>
      <c r="D154" s="7">
        <v>170</v>
      </c>
      <c r="E154" s="8" t="s">
        <v>4225</v>
      </c>
    </row>
    <row r="155" spans="1:5" ht="13.15" customHeight="1" x14ac:dyDescent="0.2">
      <c r="A155" s="5" t="s">
        <v>4224</v>
      </c>
      <c r="B155" s="6" t="s">
        <v>3967</v>
      </c>
      <c r="C155" s="5" t="s">
        <v>2657</v>
      </c>
      <c r="D155" s="7">
        <v>171</v>
      </c>
      <c r="E155" s="8" t="s">
        <v>4225</v>
      </c>
    </row>
    <row r="156" spans="1:5" ht="13.15" customHeight="1" x14ac:dyDescent="0.2">
      <c r="A156" s="5" t="s">
        <v>4224</v>
      </c>
      <c r="B156" s="6" t="s">
        <v>3968</v>
      </c>
      <c r="C156" s="5" t="s">
        <v>2657</v>
      </c>
      <c r="D156" s="7">
        <v>170</v>
      </c>
      <c r="E156" s="8" t="s">
        <v>4225</v>
      </c>
    </row>
    <row r="157" spans="1:5" ht="13.15" customHeight="1" x14ac:dyDescent="0.2">
      <c r="A157" s="5" t="s">
        <v>4224</v>
      </c>
      <c r="B157" s="6" t="s">
        <v>2865</v>
      </c>
      <c r="C157" s="5" t="s">
        <v>2657</v>
      </c>
      <c r="D157" s="7">
        <v>171</v>
      </c>
      <c r="E157" s="8" t="s">
        <v>4225</v>
      </c>
    </row>
    <row r="158" spans="1:5" ht="13.15" customHeight="1" x14ac:dyDescent="0.2">
      <c r="A158" s="5" t="s">
        <v>4224</v>
      </c>
      <c r="B158" s="6" t="s">
        <v>2769</v>
      </c>
      <c r="C158" s="5" t="s">
        <v>2311</v>
      </c>
      <c r="D158" s="7">
        <v>369</v>
      </c>
      <c r="E158" s="8" t="s">
        <v>4225</v>
      </c>
    </row>
    <row r="159" spans="1:5" ht="13.15" customHeight="1" x14ac:dyDescent="0.2">
      <c r="A159" s="5" t="s">
        <v>4224</v>
      </c>
      <c r="B159" s="6" t="s">
        <v>2785</v>
      </c>
      <c r="C159" s="5" t="s">
        <v>2160</v>
      </c>
      <c r="D159" s="7">
        <v>110</v>
      </c>
      <c r="E159" s="8" t="s">
        <v>4225</v>
      </c>
    </row>
    <row r="160" spans="1:5" ht="13.15" customHeight="1" x14ac:dyDescent="0.2">
      <c r="A160" s="5" t="s">
        <v>4224</v>
      </c>
      <c r="B160" s="6" t="s">
        <v>2786</v>
      </c>
      <c r="C160" s="5" t="s">
        <v>2160</v>
      </c>
      <c r="D160" s="7">
        <v>110</v>
      </c>
      <c r="E160" s="8" t="s">
        <v>4225</v>
      </c>
    </row>
    <row r="161" spans="1:5" ht="13.15" customHeight="1" x14ac:dyDescent="0.2">
      <c r="A161" s="5" t="s">
        <v>4224</v>
      </c>
      <c r="B161" s="6" t="s">
        <v>2783</v>
      </c>
      <c r="C161" s="5" t="s">
        <v>3575</v>
      </c>
      <c r="D161" s="7">
        <v>35</v>
      </c>
      <c r="E161" s="8" t="s">
        <v>4225</v>
      </c>
    </row>
    <row r="162" spans="1:5" ht="13.15" customHeight="1" x14ac:dyDescent="0.2">
      <c r="C162" s="10" t="s">
        <v>2401</v>
      </c>
      <c r="D162" s="11">
        <f>SUM(D133:D161)</f>
        <v>4942</v>
      </c>
      <c r="E162" s="12"/>
    </row>
    <row r="163" spans="1:5" ht="13.15" customHeight="1" x14ac:dyDescent="0.2"/>
    <row r="164" spans="1:5" ht="13.15" customHeight="1" x14ac:dyDescent="0.2"/>
    <row r="165" spans="1:5" ht="13.15" customHeight="1" x14ac:dyDescent="0.2">
      <c r="A165" s="5" t="s">
        <v>4224</v>
      </c>
      <c r="B165" s="6" t="s">
        <v>2957</v>
      </c>
      <c r="C165" s="5" t="s">
        <v>3886</v>
      </c>
      <c r="D165" s="7">
        <v>1666</v>
      </c>
      <c r="E165" s="8" t="s">
        <v>4225</v>
      </c>
    </row>
    <row r="166" spans="1:5" ht="13.15" customHeight="1" x14ac:dyDescent="0.2">
      <c r="A166" s="5" t="s">
        <v>4224</v>
      </c>
      <c r="B166" s="6" t="s">
        <v>2961</v>
      </c>
      <c r="C166" s="5" t="s">
        <v>3401</v>
      </c>
      <c r="D166" s="7">
        <v>58</v>
      </c>
      <c r="E166" s="8">
        <v>350100</v>
      </c>
    </row>
    <row r="167" spans="1:5" ht="13.15" customHeight="1" x14ac:dyDescent="0.2">
      <c r="A167" s="5" t="s">
        <v>4224</v>
      </c>
      <c r="B167" s="6" t="s">
        <v>2963</v>
      </c>
      <c r="C167" s="5" t="s">
        <v>4223</v>
      </c>
      <c r="D167" s="7">
        <v>165</v>
      </c>
      <c r="E167" s="8" t="s">
        <v>4225</v>
      </c>
    </row>
    <row r="168" spans="1:5" ht="13.15" customHeight="1" x14ac:dyDescent="0.2">
      <c r="A168" s="5" t="s">
        <v>4224</v>
      </c>
      <c r="B168" s="6" t="s">
        <v>2964</v>
      </c>
      <c r="C168" s="5" t="s">
        <v>2171</v>
      </c>
      <c r="D168" s="7">
        <v>39</v>
      </c>
      <c r="E168" s="8" t="s">
        <v>4225</v>
      </c>
    </row>
    <row r="169" spans="1:5" ht="13.15" customHeight="1" x14ac:dyDescent="0.2">
      <c r="A169" s="5" t="s">
        <v>4224</v>
      </c>
      <c r="B169" s="6" t="s">
        <v>2968</v>
      </c>
      <c r="C169" s="5" t="s">
        <v>2448</v>
      </c>
      <c r="D169" s="7">
        <v>280</v>
      </c>
      <c r="E169" s="8" t="s">
        <v>4225</v>
      </c>
    </row>
    <row r="170" spans="1:5" ht="13.15" customHeight="1" x14ac:dyDescent="0.2">
      <c r="A170" s="5" t="s">
        <v>4224</v>
      </c>
      <c r="B170" s="6" t="s">
        <v>4230</v>
      </c>
      <c r="C170" s="5" t="s">
        <v>2470</v>
      </c>
      <c r="D170" s="7">
        <v>108</v>
      </c>
      <c r="E170" s="8" t="s">
        <v>4225</v>
      </c>
    </row>
    <row r="171" spans="1:5" ht="13.15" customHeight="1" x14ac:dyDescent="0.2">
      <c r="A171" s="5" t="s">
        <v>4224</v>
      </c>
      <c r="B171" s="6" t="s">
        <v>2969</v>
      </c>
      <c r="C171" s="5" t="s">
        <v>4222</v>
      </c>
      <c r="D171" s="7">
        <v>120</v>
      </c>
      <c r="E171" s="8" t="s">
        <v>4225</v>
      </c>
    </row>
    <row r="172" spans="1:5" ht="13.15" customHeight="1" x14ac:dyDescent="0.2">
      <c r="A172" s="5" t="s">
        <v>4224</v>
      </c>
      <c r="B172" s="6" t="s">
        <v>2970</v>
      </c>
      <c r="C172" s="5" t="s">
        <v>4222</v>
      </c>
      <c r="D172" s="7">
        <v>151</v>
      </c>
      <c r="E172" s="8" t="s">
        <v>4225</v>
      </c>
    </row>
    <row r="173" spans="1:5" ht="13.15" customHeight="1" x14ac:dyDescent="0.2">
      <c r="A173" s="5" t="s">
        <v>4224</v>
      </c>
      <c r="B173" s="6" t="s">
        <v>2971</v>
      </c>
      <c r="C173" s="5" t="s">
        <v>2700</v>
      </c>
      <c r="D173" s="7">
        <v>154</v>
      </c>
      <c r="E173" s="8" t="s">
        <v>4225</v>
      </c>
    </row>
    <row r="174" spans="1:5" ht="13.15" customHeight="1" x14ac:dyDescent="0.2">
      <c r="A174" s="5" t="s">
        <v>4224</v>
      </c>
      <c r="B174" s="6" t="s">
        <v>2972</v>
      </c>
      <c r="C174" s="5" t="s">
        <v>2277</v>
      </c>
      <c r="D174" s="7">
        <v>41</v>
      </c>
      <c r="E174" s="8" t="s">
        <v>4225</v>
      </c>
    </row>
    <row r="175" spans="1:5" ht="13.15" customHeight="1" x14ac:dyDescent="0.2">
      <c r="A175" s="5" t="s">
        <v>4224</v>
      </c>
      <c r="B175" s="6" t="s">
        <v>2973</v>
      </c>
      <c r="C175" s="5" t="s">
        <v>2277</v>
      </c>
      <c r="D175" s="7">
        <v>41</v>
      </c>
      <c r="E175" s="8" t="s">
        <v>4225</v>
      </c>
    </row>
    <row r="176" spans="1:5" ht="13.15" customHeight="1" x14ac:dyDescent="0.2">
      <c r="A176" s="5" t="s">
        <v>4224</v>
      </c>
      <c r="B176" s="6" t="s">
        <v>2975</v>
      </c>
      <c r="C176" s="5" t="s">
        <v>3873</v>
      </c>
      <c r="D176" s="7">
        <v>295</v>
      </c>
      <c r="E176" s="8" t="s">
        <v>4225</v>
      </c>
    </row>
    <row r="177" spans="1:6" ht="13.15" customHeight="1" x14ac:dyDescent="0.2">
      <c r="A177" s="5" t="s">
        <v>4224</v>
      </c>
      <c r="B177" s="6" t="s">
        <v>2977</v>
      </c>
      <c r="C177" s="5" t="s">
        <v>2294</v>
      </c>
      <c r="D177" s="7">
        <v>169</v>
      </c>
      <c r="E177" s="8" t="s">
        <v>4225</v>
      </c>
    </row>
    <row r="178" spans="1:6" ht="13.15" customHeight="1" x14ac:dyDescent="0.2">
      <c r="A178" s="5" t="s">
        <v>4224</v>
      </c>
      <c r="B178" s="6" t="s">
        <v>2979</v>
      </c>
      <c r="C178" s="5" t="s">
        <v>2171</v>
      </c>
      <c r="D178" s="7">
        <v>260</v>
      </c>
      <c r="E178" s="8" t="s">
        <v>4225</v>
      </c>
    </row>
    <row r="179" spans="1:6" ht="13.15" customHeight="1" x14ac:dyDescent="0.2">
      <c r="A179" s="5" t="s">
        <v>4224</v>
      </c>
      <c r="B179" s="6" t="s">
        <v>2980</v>
      </c>
      <c r="C179" s="5" t="s">
        <v>2275</v>
      </c>
      <c r="D179" s="7">
        <v>259</v>
      </c>
      <c r="E179" s="8" t="s">
        <v>4225</v>
      </c>
    </row>
    <row r="180" spans="1:6" ht="13.15" customHeight="1" x14ac:dyDescent="0.2">
      <c r="A180" s="5" t="s">
        <v>4224</v>
      </c>
      <c r="B180" s="6" t="s">
        <v>2981</v>
      </c>
      <c r="C180" s="5" t="s">
        <v>3401</v>
      </c>
      <c r="D180" s="7">
        <v>216</v>
      </c>
      <c r="E180" s="8">
        <v>350100</v>
      </c>
    </row>
    <row r="181" spans="1:6" ht="13.15" customHeight="1" x14ac:dyDescent="0.2">
      <c r="A181" s="5" t="s">
        <v>4224</v>
      </c>
      <c r="B181" s="6" t="s">
        <v>2982</v>
      </c>
      <c r="C181" s="5" t="s">
        <v>3398</v>
      </c>
      <c r="D181" s="7">
        <v>459</v>
      </c>
      <c r="E181" s="8">
        <v>350100</v>
      </c>
    </row>
    <row r="182" spans="1:6" ht="13.15" customHeight="1" x14ac:dyDescent="0.2">
      <c r="A182" s="5" t="s">
        <v>4224</v>
      </c>
      <c r="B182" s="6" t="s">
        <v>2986</v>
      </c>
      <c r="C182" s="5" t="s">
        <v>2311</v>
      </c>
      <c r="D182" s="7">
        <v>637</v>
      </c>
      <c r="E182" s="8" t="s">
        <v>4225</v>
      </c>
    </row>
    <row r="183" spans="1:6" x14ac:dyDescent="0.2">
      <c r="A183" s="5" t="s">
        <v>4224</v>
      </c>
      <c r="B183" s="6" t="s">
        <v>2999</v>
      </c>
      <c r="C183" s="5" t="s">
        <v>2160</v>
      </c>
      <c r="D183" s="7">
        <v>106</v>
      </c>
      <c r="E183" s="8" t="s">
        <v>4225</v>
      </c>
    </row>
    <row r="184" spans="1:6" x14ac:dyDescent="0.2">
      <c r="A184" s="5" t="s">
        <v>4224</v>
      </c>
      <c r="B184" s="6" t="s">
        <v>3000</v>
      </c>
      <c r="C184" s="5" t="s">
        <v>2160</v>
      </c>
      <c r="D184" s="7">
        <v>98</v>
      </c>
      <c r="E184" s="8" t="s">
        <v>4225</v>
      </c>
    </row>
    <row r="185" spans="1:6" x14ac:dyDescent="0.2">
      <c r="A185" s="5" t="s">
        <v>4224</v>
      </c>
      <c r="B185" s="6" t="s">
        <v>3002</v>
      </c>
      <c r="C185" s="5" t="s">
        <v>2393</v>
      </c>
      <c r="D185" s="7">
        <v>58</v>
      </c>
      <c r="E185" s="8" t="s">
        <v>4225</v>
      </c>
    </row>
    <row r="186" spans="1:6" ht="13.5" thickBot="1" x14ac:dyDescent="0.25">
      <c r="A186" s="30"/>
      <c r="B186" s="31"/>
      <c r="C186" s="33" t="s">
        <v>2401</v>
      </c>
      <c r="D186" s="36">
        <f>SUM(D165:D185)</f>
        <v>5380</v>
      </c>
      <c r="E186" s="35"/>
      <c r="F186" s="30"/>
    </row>
    <row r="187" spans="1:6" x14ac:dyDescent="0.2">
      <c r="C187" s="10" t="s">
        <v>4191</v>
      </c>
      <c r="D187" s="11">
        <f>SUM(D186,D162,D131,D100,D69,D39)</f>
        <v>30322</v>
      </c>
      <c r="E187" s="12"/>
    </row>
    <row r="188" spans="1:6" x14ac:dyDescent="0.2">
      <c r="C188" s="10" t="s">
        <v>2801</v>
      </c>
      <c r="D188" s="11">
        <f>SUM(D186:E186,D162:E162,D131:E131,D100:E100,D69:E69,D39:E39)</f>
        <v>30322</v>
      </c>
    </row>
  </sheetData>
  <phoneticPr fontId="0" type="noConversion"/>
  <printOptions gridLines="1"/>
  <pageMargins left="1.25" right="0.5" top="1.01" bottom="0.69" header="0.5" footer="0.5"/>
  <pageSetup fitToHeight="5" orientation="portrait" r:id="rId1"/>
  <headerFooter alignWithMargins="0">
    <oddHeader>&amp;CCREIGHTON UNIVERSITY
DEGLMAN HALL, BUILDING SQ. FT.</oddHeader>
    <oddFooter>&amp;CDEGLMAN&amp;RDH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pageSetUpPr fitToPage="1"/>
  </sheetPr>
  <dimension ref="A1:J160"/>
  <sheetViews>
    <sheetView workbookViewId="0"/>
  </sheetViews>
  <sheetFormatPr defaultRowHeight="12.75" x14ac:dyDescent="0.2"/>
  <cols>
    <col min="1" max="1" width="12.7109375" style="5" customWidth="1"/>
    <col min="2" max="2" width="9.7109375" style="6" customWidth="1"/>
    <col min="3" max="3" width="21.7109375" style="5" customWidth="1"/>
    <col min="4" max="4" width="11.7109375" style="7" customWidth="1"/>
    <col min="5" max="5" width="9.7109375" style="8" customWidth="1"/>
    <col min="6" max="6" width="30.7109375" style="5" customWidth="1"/>
    <col min="7" max="7" width="1.7109375" style="5" customWidth="1"/>
    <col min="8" max="8" width="16.7109375" style="5" customWidth="1"/>
    <col min="9" max="9" width="4.7109375" style="5" customWidth="1"/>
    <col min="10" max="10" width="8.7109375" style="5" customWidth="1"/>
  </cols>
  <sheetData>
    <row r="1" spans="1:6" x14ac:dyDescent="0.2">
      <c r="A1" s="10" t="s">
        <v>2119</v>
      </c>
      <c r="B1" s="14" t="s">
        <v>2120</v>
      </c>
      <c r="C1" s="10" t="s">
        <v>2121</v>
      </c>
      <c r="D1" s="11" t="s">
        <v>2122</v>
      </c>
      <c r="E1" s="12" t="s">
        <v>2123</v>
      </c>
      <c r="F1" s="5" t="s">
        <v>2126</v>
      </c>
    </row>
    <row r="2" spans="1:6" ht="13.15" customHeight="1" x14ac:dyDescent="0.2">
      <c r="A2" s="5" t="s">
        <v>4231</v>
      </c>
      <c r="B2" s="6" t="s">
        <v>2133</v>
      </c>
      <c r="C2" s="5" t="s">
        <v>2311</v>
      </c>
      <c r="D2" s="7">
        <v>1378</v>
      </c>
      <c r="E2" s="8" t="s">
        <v>2158</v>
      </c>
    </row>
    <row r="3" spans="1:6" ht="13.15" customHeight="1" x14ac:dyDescent="0.2">
      <c r="A3" s="5" t="s">
        <v>4231</v>
      </c>
      <c r="B3" s="6" t="s">
        <v>2135</v>
      </c>
      <c r="C3" s="5" t="s">
        <v>2367</v>
      </c>
      <c r="D3" s="7">
        <v>31</v>
      </c>
      <c r="E3" s="8">
        <v>352000</v>
      </c>
    </row>
    <row r="4" spans="1:6" ht="13.15" customHeight="1" x14ac:dyDescent="0.2">
      <c r="A4" s="5" t="s">
        <v>4231</v>
      </c>
      <c r="B4" s="6" t="s">
        <v>2138</v>
      </c>
      <c r="C4" s="5" t="s">
        <v>2364</v>
      </c>
      <c r="D4" s="7">
        <v>162</v>
      </c>
      <c r="E4" s="8" t="s">
        <v>2158</v>
      </c>
    </row>
    <row r="5" spans="1:6" ht="13.15" customHeight="1" x14ac:dyDescent="0.2">
      <c r="A5" s="5" t="s">
        <v>4231</v>
      </c>
      <c r="B5" s="6" t="s">
        <v>2139</v>
      </c>
      <c r="C5" s="5" t="s">
        <v>2156</v>
      </c>
      <c r="D5" s="7">
        <v>170</v>
      </c>
      <c r="E5" s="8" t="s">
        <v>2158</v>
      </c>
    </row>
    <row r="6" spans="1:6" ht="13.15" customHeight="1" x14ac:dyDescent="0.2">
      <c r="A6" s="5" t="s">
        <v>4231</v>
      </c>
      <c r="B6" s="6">
        <v>105</v>
      </c>
      <c r="C6" s="5" t="s">
        <v>2311</v>
      </c>
      <c r="D6" s="7">
        <v>74</v>
      </c>
      <c r="E6" s="8" t="s">
        <v>2158</v>
      </c>
    </row>
    <row r="7" spans="1:6" ht="13.15" customHeight="1" x14ac:dyDescent="0.2">
      <c r="A7" s="5" t="s">
        <v>4231</v>
      </c>
      <c r="B7" s="6" t="s">
        <v>2146</v>
      </c>
      <c r="C7" s="5" t="s">
        <v>3869</v>
      </c>
      <c r="D7" s="7">
        <v>124</v>
      </c>
      <c r="E7" s="8">
        <v>351100</v>
      </c>
    </row>
    <row r="8" spans="1:6" ht="13.15" customHeight="1" x14ac:dyDescent="0.2">
      <c r="A8" s="5" t="s">
        <v>4231</v>
      </c>
      <c r="B8" s="6" t="s">
        <v>2147</v>
      </c>
      <c r="C8" s="5" t="s">
        <v>2593</v>
      </c>
      <c r="D8" s="7">
        <v>1250</v>
      </c>
      <c r="E8" s="8" t="s">
        <v>4232</v>
      </c>
    </row>
    <row r="9" spans="1:6" ht="13.15" customHeight="1" x14ac:dyDescent="0.2">
      <c r="A9" s="5" t="s">
        <v>4231</v>
      </c>
      <c r="B9" s="6" t="s">
        <v>2149</v>
      </c>
      <c r="C9" s="5" t="s">
        <v>2171</v>
      </c>
      <c r="D9" s="7">
        <v>88</v>
      </c>
      <c r="E9" s="8" t="s">
        <v>4232</v>
      </c>
    </row>
    <row r="10" spans="1:6" ht="13.15" customHeight="1" x14ac:dyDescent="0.2">
      <c r="A10" s="5" t="s">
        <v>4231</v>
      </c>
      <c r="B10" s="6" t="s">
        <v>2150</v>
      </c>
      <c r="C10" s="5" t="s">
        <v>2593</v>
      </c>
      <c r="D10" s="7">
        <v>1290</v>
      </c>
      <c r="E10" s="8" t="s">
        <v>4232</v>
      </c>
    </row>
    <row r="11" spans="1:6" ht="13.15" customHeight="1" x14ac:dyDescent="0.2">
      <c r="A11" s="5" t="s">
        <v>4231</v>
      </c>
      <c r="B11" s="6" t="s">
        <v>2152</v>
      </c>
      <c r="C11" s="5" t="s">
        <v>2593</v>
      </c>
      <c r="D11" s="7">
        <v>834</v>
      </c>
      <c r="E11" s="8" t="s">
        <v>4232</v>
      </c>
    </row>
    <row r="12" spans="1:6" ht="13.15" customHeight="1" x14ac:dyDescent="0.2">
      <c r="A12" s="5" t="s">
        <v>4231</v>
      </c>
      <c r="B12" s="6" t="s">
        <v>2155</v>
      </c>
      <c r="C12" s="5" t="s">
        <v>2593</v>
      </c>
      <c r="D12" s="7">
        <v>1111</v>
      </c>
      <c r="E12" s="8" t="s">
        <v>4232</v>
      </c>
    </row>
    <row r="13" spans="1:6" ht="13.15" customHeight="1" x14ac:dyDescent="0.2">
      <c r="A13" s="5" t="s">
        <v>4231</v>
      </c>
      <c r="B13" s="6" t="s">
        <v>2159</v>
      </c>
      <c r="C13" s="5" t="s">
        <v>4233</v>
      </c>
      <c r="D13" s="7">
        <v>863</v>
      </c>
      <c r="E13" s="8" t="s">
        <v>4232</v>
      </c>
    </row>
    <row r="14" spans="1:6" ht="12" customHeight="1" x14ac:dyDescent="0.2">
      <c r="A14" s="5" t="s">
        <v>4231</v>
      </c>
      <c r="B14" s="6" t="s">
        <v>3879</v>
      </c>
      <c r="C14" s="5" t="s">
        <v>2136</v>
      </c>
      <c r="D14" s="7">
        <v>116</v>
      </c>
      <c r="E14" s="8" t="s">
        <v>4232</v>
      </c>
    </row>
    <row r="15" spans="1:6" ht="12" customHeight="1" x14ac:dyDescent="0.2">
      <c r="A15" s="5" t="s">
        <v>4231</v>
      </c>
      <c r="B15" s="6" t="s">
        <v>3419</v>
      </c>
      <c r="C15" s="5" t="s">
        <v>2136</v>
      </c>
      <c r="D15" s="7">
        <v>120</v>
      </c>
      <c r="E15" s="8">
        <v>111000</v>
      </c>
    </row>
    <row r="16" spans="1:6" ht="13.15" customHeight="1" x14ac:dyDescent="0.2">
      <c r="A16" s="5" t="s">
        <v>4231</v>
      </c>
      <c r="B16" s="6" t="s">
        <v>2161</v>
      </c>
      <c r="C16" s="5" t="s">
        <v>2593</v>
      </c>
      <c r="D16" s="7">
        <v>837</v>
      </c>
      <c r="E16" s="8" t="s">
        <v>4232</v>
      </c>
    </row>
    <row r="17" spans="1:5" ht="13.15" customHeight="1" x14ac:dyDescent="0.2">
      <c r="A17" s="5" t="s">
        <v>4231</v>
      </c>
      <c r="B17" s="6" t="s">
        <v>2271</v>
      </c>
      <c r="C17" s="5" t="s">
        <v>2136</v>
      </c>
      <c r="D17" s="7">
        <v>137</v>
      </c>
      <c r="E17" s="8" t="s">
        <v>4234</v>
      </c>
    </row>
    <row r="18" spans="1:5" ht="13.15" customHeight="1" x14ac:dyDescent="0.2">
      <c r="A18" s="5" t="s">
        <v>4231</v>
      </c>
      <c r="B18" s="6" t="s">
        <v>2280</v>
      </c>
      <c r="C18" s="5" t="s">
        <v>4235</v>
      </c>
      <c r="D18" s="7">
        <v>381</v>
      </c>
      <c r="E18" s="8" t="s">
        <v>4232</v>
      </c>
    </row>
    <row r="19" spans="1:5" ht="13.15" customHeight="1" x14ac:dyDescent="0.2">
      <c r="A19" s="5" t="s">
        <v>4231</v>
      </c>
      <c r="B19" s="6" t="s">
        <v>2282</v>
      </c>
      <c r="C19" s="5" t="s">
        <v>4236</v>
      </c>
      <c r="D19" s="7">
        <v>2075</v>
      </c>
      <c r="E19" s="8" t="s">
        <v>4232</v>
      </c>
    </row>
    <row r="20" spans="1:5" ht="13.15" customHeight="1" x14ac:dyDescent="0.2">
      <c r="A20" s="5" t="s">
        <v>4231</v>
      </c>
      <c r="B20" s="6" t="s">
        <v>2293</v>
      </c>
      <c r="C20" s="5" t="s">
        <v>4237</v>
      </c>
      <c r="D20" s="7">
        <v>510</v>
      </c>
      <c r="E20" s="8" t="s">
        <v>4232</v>
      </c>
    </row>
    <row r="21" spans="1:5" ht="13.15" customHeight="1" x14ac:dyDescent="0.2">
      <c r="A21" s="5" t="s">
        <v>4231</v>
      </c>
      <c r="B21" s="6" t="s">
        <v>2296</v>
      </c>
      <c r="C21" s="5" t="s">
        <v>2143</v>
      </c>
      <c r="D21" s="7">
        <v>629</v>
      </c>
      <c r="E21" s="8" t="s">
        <v>4232</v>
      </c>
    </row>
    <row r="22" spans="1:5" ht="13.15" customHeight="1" x14ac:dyDescent="0.2">
      <c r="A22" s="5" t="s">
        <v>4231</v>
      </c>
      <c r="B22" s="6" t="s">
        <v>2833</v>
      </c>
      <c r="C22" s="5" t="s">
        <v>2160</v>
      </c>
      <c r="D22" s="7">
        <v>251</v>
      </c>
      <c r="E22" s="8" t="s">
        <v>2158</v>
      </c>
    </row>
    <row r="23" spans="1:5" ht="13.15" customHeight="1" x14ac:dyDescent="0.2">
      <c r="A23" s="5" t="s">
        <v>4231</v>
      </c>
      <c r="B23" s="6" t="s">
        <v>2396</v>
      </c>
      <c r="C23" s="5" t="s">
        <v>2160</v>
      </c>
      <c r="D23" s="7">
        <v>413</v>
      </c>
      <c r="E23" s="8" t="s">
        <v>2158</v>
      </c>
    </row>
    <row r="24" spans="1:5" ht="13.15" customHeight="1" x14ac:dyDescent="0.2">
      <c r="A24" s="5" t="s">
        <v>4231</v>
      </c>
      <c r="B24" s="6" t="s">
        <v>3574</v>
      </c>
      <c r="C24" s="5" t="s">
        <v>2393</v>
      </c>
      <c r="D24" s="7">
        <v>59</v>
      </c>
      <c r="E24" s="8" t="s">
        <v>2158</v>
      </c>
    </row>
    <row r="25" spans="1:5" ht="13.15" customHeight="1" x14ac:dyDescent="0.2">
      <c r="C25" s="10" t="s">
        <v>2401</v>
      </c>
      <c r="D25" s="11">
        <f>SUM(D2:D24)</f>
        <v>12903</v>
      </c>
      <c r="E25" s="8" t="s">
        <v>2158</v>
      </c>
    </row>
    <row r="26" spans="1:5" ht="13.15" customHeight="1" x14ac:dyDescent="0.2">
      <c r="C26" s="10"/>
      <c r="D26" s="11"/>
    </row>
    <row r="27" spans="1:5" ht="13.15" customHeight="1" x14ac:dyDescent="0.2">
      <c r="A27" s="5" t="s">
        <v>4231</v>
      </c>
      <c r="B27" s="6">
        <v>201</v>
      </c>
      <c r="C27" s="5" t="s">
        <v>2311</v>
      </c>
      <c r="D27" s="7">
        <v>1198</v>
      </c>
      <c r="E27" s="8" t="s">
        <v>2158</v>
      </c>
    </row>
    <row r="28" spans="1:5" ht="13.15" customHeight="1" x14ac:dyDescent="0.2">
      <c r="A28" s="5" t="s">
        <v>4231</v>
      </c>
      <c r="B28" s="6" t="s">
        <v>2407</v>
      </c>
      <c r="C28" s="5" t="s">
        <v>2367</v>
      </c>
      <c r="D28" s="7">
        <v>32</v>
      </c>
      <c r="E28" s="8">
        <v>352000</v>
      </c>
    </row>
    <row r="29" spans="1:5" ht="13.15" customHeight="1" x14ac:dyDescent="0.2">
      <c r="A29" s="5" t="s">
        <v>4231</v>
      </c>
      <c r="B29" s="6" t="s">
        <v>2410</v>
      </c>
      <c r="C29" s="5" t="s">
        <v>4238</v>
      </c>
      <c r="D29" s="7">
        <v>163</v>
      </c>
      <c r="E29" s="8" t="s">
        <v>2158</v>
      </c>
    </row>
    <row r="30" spans="1:5" ht="13.15" customHeight="1" x14ac:dyDescent="0.2">
      <c r="A30" s="5" t="s">
        <v>4231</v>
      </c>
      <c r="B30" s="6" t="s">
        <v>2413</v>
      </c>
      <c r="C30" s="5" t="s">
        <v>2156</v>
      </c>
      <c r="D30" s="7">
        <v>170</v>
      </c>
      <c r="E30" s="8" t="s">
        <v>2158</v>
      </c>
    </row>
    <row r="31" spans="1:5" ht="13.15" customHeight="1" x14ac:dyDescent="0.2">
      <c r="A31" s="5" t="s">
        <v>4231</v>
      </c>
      <c r="B31" s="6" t="s">
        <v>2418</v>
      </c>
      <c r="C31" s="5" t="s">
        <v>3869</v>
      </c>
      <c r="D31" s="7">
        <v>59</v>
      </c>
      <c r="E31" s="8">
        <v>351100</v>
      </c>
    </row>
    <row r="32" spans="1:5" ht="13.15" customHeight="1" x14ac:dyDescent="0.2">
      <c r="A32" s="5" t="s">
        <v>4231</v>
      </c>
      <c r="B32" s="6" t="s">
        <v>2423</v>
      </c>
      <c r="C32" s="5" t="s">
        <v>2136</v>
      </c>
      <c r="D32" s="7">
        <v>156</v>
      </c>
      <c r="E32" s="8">
        <v>111000</v>
      </c>
    </row>
    <row r="33" spans="1:8" ht="13.15" customHeight="1" x14ac:dyDescent="0.2">
      <c r="A33" s="5" t="s">
        <v>4231</v>
      </c>
      <c r="B33" s="6" t="s">
        <v>2426</v>
      </c>
      <c r="C33" s="5" t="s">
        <v>2338</v>
      </c>
      <c r="D33" s="7">
        <v>405</v>
      </c>
      <c r="E33" s="8" t="s">
        <v>4232</v>
      </c>
    </row>
    <row r="34" spans="1:8" ht="13.15" customHeight="1" x14ac:dyDescent="0.2">
      <c r="A34" s="5" t="s">
        <v>4231</v>
      </c>
      <c r="B34" s="6" t="s">
        <v>2428</v>
      </c>
      <c r="C34" s="5" t="s">
        <v>4239</v>
      </c>
      <c r="D34" s="7">
        <v>263</v>
      </c>
      <c r="E34" s="8" t="s">
        <v>4232</v>
      </c>
    </row>
    <row r="35" spans="1:8" ht="13.15" customHeight="1" x14ac:dyDescent="0.2">
      <c r="A35" s="5" t="s">
        <v>4231</v>
      </c>
      <c r="B35" s="6" t="s">
        <v>2430</v>
      </c>
      <c r="C35" s="5" t="s">
        <v>2136</v>
      </c>
      <c r="D35" s="7">
        <v>102</v>
      </c>
      <c r="E35" s="8" t="s">
        <v>4232</v>
      </c>
    </row>
    <row r="36" spans="1:8" ht="13.15" customHeight="1" x14ac:dyDescent="0.2">
      <c r="A36" s="5" t="s">
        <v>4231</v>
      </c>
      <c r="B36" s="6" t="s">
        <v>2432</v>
      </c>
      <c r="C36" s="5" t="s">
        <v>2311</v>
      </c>
      <c r="D36" s="7">
        <v>312</v>
      </c>
      <c r="E36" s="8" t="s">
        <v>2158</v>
      </c>
    </row>
    <row r="37" spans="1:8" ht="13.15" customHeight="1" x14ac:dyDescent="0.2">
      <c r="A37" s="5" t="s">
        <v>4231</v>
      </c>
      <c r="B37" s="6" t="s">
        <v>2433</v>
      </c>
      <c r="C37" s="5" t="s">
        <v>2136</v>
      </c>
      <c r="D37" s="7">
        <v>126</v>
      </c>
      <c r="E37" s="8" t="s">
        <v>4232</v>
      </c>
    </row>
    <row r="38" spans="1:8" ht="13.15" customHeight="1" x14ac:dyDescent="0.2">
      <c r="A38" s="5" t="s">
        <v>4231</v>
      </c>
      <c r="B38" s="6" t="s">
        <v>2436</v>
      </c>
      <c r="C38" s="5" t="s">
        <v>2136</v>
      </c>
      <c r="D38" s="7">
        <v>126</v>
      </c>
      <c r="E38" s="8" t="s">
        <v>4232</v>
      </c>
    </row>
    <row r="39" spans="1:8" ht="13.15" customHeight="1" x14ac:dyDescent="0.2">
      <c r="A39" s="5" t="s">
        <v>4231</v>
      </c>
      <c r="B39" s="6" t="s">
        <v>4240</v>
      </c>
      <c r="C39" s="5" t="s">
        <v>2136</v>
      </c>
      <c r="D39" s="7">
        <v>126</v>
      </c>
      <c r="E39" s="8" t="s">
        <v>4232</v>
      </c>
    </row>
    <row r="40" spans="1:8" ht="13.15" customHeight="1" x14ac:dyDescent="0.2">
      <c r="A40" s="5" t="s">
        <v>4231</v>
      </c>
      <c r="B40" s="6" t="s">
        <v>4241</v>
      </c>
      <c r="C40" s="5" t="s">
        <v>2136</v>
      </c>
      <c r="D40" s="7">
        <v>191</v>
      </c>
      <c r="E40" s="8" t="s">
        <v>4232</v>
      </c>
      <c r="H40" s="9"/>
    </row>
    <row r="41" spans="1:8" ht="13.15" customHeight="1" x14ac:dyDescent="0.2">
      <c r="A41" s="5" t="s">
        <v>4231</v>
      </c>
      <c r="B41" s="6" t="s">
        <v>4242</v>
      </c>
      <c r="C41" s="5" t="s">
        <v>2136</v>
      </c>
      <c r="D41" s="7">
        <v>115</v>
      </c>
      <c r="E41" s="8" t="s">
        <v>4232</v>
      </c>
    </row>
    <row r="42" spans="1:8" ht="13.15" customHeight="1" x14ac:dyDescent="0.2">
      <c r="A42" s="5" t="s">
        <v>4231</v>
      </c>
      <c r="B42" s="6" t="s">
        <v>2437</v>
      </c>
      <c r="C42" s="5" t="s">
        <v>2311</v>
      </c>
      <c r="D42" s="7">
        <v>81</v>
      </c>
      <c r="E42" s="8" t="s">
        <v>4232</v>
      </c>
    </row>
    <row r="43" spans="1:8" ht="13.15" customHeight="1" x14ac:dyDescent="0.2">
      <c r="A43" s="5" t="s">
        <v>4231</v>
      </c>
      <c r="B43" s="6" t="s">
        <v>2438</v>
      </c>
      <c r="C43" s="5" t="s">
        <v>2136</v>
      </c>
      <c r="D43" s="7">
        <v>185</v>
      </c>
      <c r="E43" s="8" t="s">
        <v>4232</v>
      </c>
    </row>
    <row r="44" spans="1:8" ht="13.15" customHeight="1" x14ac:dyDescent="0.2">
      <c r="A44" s="5" t="s">
        <v>4231</v>
      </c>
      <c r="B44" s="6" t="s">
        <v>3514</v>
      </c>
      <c r="C44" s="5" t="s">
        <v>2136</v>
      </c>
      <c r="D44" s="7">
        <v>123</v>
      </c>
      <c r="E44" s="8" t="s">
        <v>4232</v>
      </c>
    </row>
    <row r="45" spans="1:8" ht="13.15" customHeight="1" x14ac:dyDescent="0.2">
      <c r="A45" s="5" t="s">
        <v>4231</v>
      </c>
      <c r="B45" s="6" t="s">
        <v>4243</v>
      </c>
      <c r="C45" s="5" t="s">
        <v>2136</v>
      </c>
      <c r="D45" s="7">
        <v>107</v>
      </c>
      <c r="E45" s="8" t="s">
        <v>4232</v>
      </c>
    </row>
    <row r="46" spans="1:8" ht="13.15" customHeight="1" x14ac:dyDescent="0.2">
      <c r="A46" s="5" t="s">
        <v>4231</v>
      </c>
      <c r="B46" s="6" t="s">
        <v>4244</v>
      </c>
      <c r="C46" s="5" t="s">
        <v>2136</v>
      </c>
      <c r="D46" s="7">
        <v>106</v>
      </c>
      <c r="E46" s="8" t="s">
        <v>4232</v>
      </c>
    </row>
    <row r="47" spans="1:8" ht="13.15" customHeight="1" x14ac:dyDescent="0.2">
      <c r="A47" s="5" t="s">
        <v>4231</v>
      </c>
      <c r="B47" s="6" t="s">
        <v>4245</v>
      </c>
      <c r="C47" s="5" t="s">
        <v>2136</v>
      </c>
      <c r="D47" s="7">
        <v>110</v>
      </c>
      <c r="E47" s="8" t="s">
        <v>4232</v>
      </c>
    </row>
    <row r="48" spans="1:8" ht="13.15" customHeight="1" x14ac:dyDescent="0.2">
      <c r="A48" s="5" t="s">
        <v>4231</v>
      </c>
      <c r="B48" s="6">
        <v>216</v>
      </c>
      <c r="C48" s="5" t="s">
        <v>4247</v>
      </c>
      <c r="D48" s="7">
        <v>849</v>
      </c>
      <c r="E48" s="8">
        <v>111000</v>
      </c>
    </row>
    <row r="49" spans="1:8" ht="13.15" customHeight="1" x14ac:dyDescent="0.2">
      <c r="A49" s="5" t="s">
        <v>4231</v>
      </c>
      <c r="B49" s="6" t="s">
        <v>2445</v>
      </c>
      <c r="C49" s="5" t="s">
        <v>2593</v>
      </c>
      <c r="D49" s="7">
        <v>978</v>
      </c>
      <c r="E49" s="8" t="s">
        <v>4232</v>
      </c>
    </row>
    <row r="50" spans="1:8" ht="13.15" customHeight="1" x14ac:dyDescent="0.2">
      <c r="A50" s="5" t="s">
        <v>4231</v>
      </c>
      <c r="B50" s="6" t="s">
        <v>2447</v>
      </c>
      <c r="C50" s="5" t="s">
        <v>2593</v>
      </c>
      <c r="D50" s="7">
        <v>999</v>
      </c>
      <c r="E50" s="8" t="s">
        <v>4232</v>
      </c>
      <c r="H50" s="9"/>
    </row>
    <row r="51" spans="1:8" ht="13.15" customHeight="1" x14ac:dyDescent="0.2">
      <c r="A51" s="5" t="s">
        <v>4231</v>
      </c>
      <c r="B51" s="6" t="s">
        <v>3348</v>
      </c>
      <c r="C51" s="5" t="s">
        <v>4170</v>
      </c>
      <c r="D51" s="7">
        <v>695</v>
      </c>
      <c r="E51" s="8" t="s">
        <v>4232</v>
      </c>
    </row>
    <row r="52" spans="1:8" ht="13.15" customHeight="1" x14ac:dyDescent="0.2">
      <c r="A52" s="5" t="s">
        <v>4231</v>
      </c>
      <c r="B52" s="6" t="s">
        <v>2473</v>
      </c>
      <c r="C52" s="5" t="s">
        <v>2384</v>
      </c>
      <c r="D52" s="7">
        <v>532</v>
      </c>
      <c r="E52" s="8" t="s">
        <v>2158</v>
      </c>
    </row>
    <row r="53" spans="1:8" ht="13.15" customHeight="1" x14ac:dyDescent="0.2">
      <c r="A53" s="5" t="s">
        <v>4231</v>
      </c>
      <c r="B53" s="6" t="s">
        <v>2523</v>
      </c>
      <c r="C53" s="5" t="s">
        <v>2299</v>
      </c>
      <c r="D53" s="7">
        <v>72</v>
      </c>
      <c r="E53" s="8" t="s">
        <v>2158</v>
      </c>
    </row>
    <row r="54" spans="1:8" ht="13.15" customHeight="1" x14ac:dyDescent="0.2">
      <c r="A54" s="5" t="s">
        <v>4231</v>
      </c>
      <c r="B54" s="6" t="s">
        <v>2525</v>
      </c>
      <c r="C54" s="5" t="s">
        <v>2171</v>
      </c>
      <c r="D54" s="7">
        <v>96</v>
      </c>
      <c r="E54" s="8" t="s">
        <v>4232</v>
      </c>
    </row>
    <row r="55" spans="1:8" ht="13.15" customHeight="1" x14ac:dyDescent="0.2">
      <c r="A55" s="5" t="s">
        <v>4231</v>
      </c>
      <c r="B55" s="6" t="s">
        <v>2526</v>
      </c>
      <c r="C55" s="5" t="s">
        <v>4248</v>
      </c>
      <c r="D55" s="7">
        <v>173</v>
      </c>
      <c r="E55" s="8" t="s">
        <v>4232</v>
      </c>
    </row>
    <row r="56" spans="1:8" ht="13.15" customHeight="1" x14ac:dyDescent="0.2">
      <c r="A56" s="5" t="s">
        <v>4231</v>
      </c>
      <c r="B56" s="6" t="s">
        <v>2527</v>
      </c>
      <c r="C56" s="5" t="s">
        <v>3398</v>
      </c>
      <c r="D56" s="7">
        <v>242</v>
      </c>
      <c r="E56" s="8">
        <v>351100</v>
      </c>
    </row>
    <row r="57" spans="1:8" ht="13.15" customHeight="1" x14ac:dyDescent="0.2">
      <c r="A57" s="5" t="s">
        <v>4231</v>
      </c>
      <c r="B57" s="6">
        <v>248</v>
      </c>
      <c r="C57" s="5" t="s">
        <v>2826</v>
      </c>
      <c r="D57" s="7">
        <v>94</v>
      </c>
    </row>
    <row r="58" spans="1:8" ht="13.15" customHeight="1" x14ac:dyDescent="0.2">
      <c r="C58" s="10" t="s">
        <v>2401</v>
      </c>
      <c r="D58" s="11">
        <f>SUM(D27:D57)</f>
        <v>8986</v>
      </c>
      <c r="E58" s="12"/>
    </row>
    <row r="59" spans="1:8" ht="13.15" customHeight="1" x14ac:dyDescent="0.2"/>
    <row r="60" spans="1:8" ht="13.15" customHeight="1" x14ac:dyDescent="0.2">
      <c r="A60" s="5" t="s">
        <v>4231</v>
      </c>
      <c r="B60" s="6" t="s">
        <v>2541</v>
      </c>
      <c r="C60" s="5" t="s">
        <v>2311</v>
      </c>
      <c r="D60" s="7">
        <v>1387</v>
      </c>
      <c r="E60" s="8" t="s">
        <v>2158</v>
      </c>
    </row>
    <row r="61" spans="1:8" ht="13.15" customHeight="1" x14ac:dyDescent="0.2">
      <c r="A61" s="5" t="s">
        <v>4231</v>
      </c>
      <c r="B61" s="6" t="s">
        <v>2545</v>
      </c>
      <c r="C61" s="5" t="s">
        <v>2367</v>
      </c>
      <c r="D61" s="7">
        <v>33</v>
      </c>
      <c r="E61" s="8">
        <v>352000</v>
      </c>
    </row>
    <row r="62" spans="1:8" ht="13.15" customHeight="1" x14ac:dyDescent="0.2">
      <c r="A62" s="5" t="s">
        <v>4231</v>
      </c>
      <c r="B62" s="6" t="s">
        <v>2547</v>
      </c>
      <c r="C62" s="5" t="s">
        <v>2364</v>
      </c>
      <c r="D62" s="7">
        <v>159</v>
      </c>
      <c r="E62" s="8" t="s">
        <v>2158</v>
      </c>
    </row>
    <row r="63" spans="1:8" ht="13.15" customHeight="1" x14ac:dyDescent="0.2">
      <c r="A63" s="5" t="s">
        <v>4231</v>
      </c>
      <c r="B63" s="6" t="s">
        <v>2549</v>
      </c>
      <c r="C63" s="5" t="s">
        <v>2156</v>
      </c>
      <c r="D63" s="7">
        <v>167</v>
      </c>
      <c r="E63" s="8" t="s">
        <v>2158</v>
      </c>
    </row>
    <row r="64" spans="1:8" ht="13.15" customHeight="1" x14ac:dyDescent="0.2">
      <c r="A64" s="5" t="s">
        <v>4231</v>
      </c>
      <c r="B64" s="6" t="s">
        <v>2553</v>
      </c>
      <c r="C64" s="5" t="s">
        <v>3869</v>
      </c>
      <c r="D64" s="7">
        <v>45</v>
      </c>
      <c r="E64" s="8">
        <v>351100</v>
      </c>
    </row>
    <row r="65" spans="1:8" ht="13.15" customHeight="1" x14ac:dyDescent="0.2">
      <c r="A65" s="5" t="s">
        <v>4231</v>
      </c>
      <c r="B65" s="6" t="s">
        <v>2557</v>
      </c>
      <c r="C65" s="5" t="s">
        <v>4249</v>
      </c>
      <c r="D65" s="7">
        <v>82</v>
      </c>
      <c r="E65" s="8" t="s">
        <v>4232</v>
      </c>
    </row>
    <row r="66" spans="1:8" ht="13.15" customHeight="1" x14ac:dyDescent="0.2">
      <c r="A66" s="5" t="s">
        <v>4231</v>
      </c>
      <c r="B66" s="6" t="s">
        <v>2558</v>
      </c>
      <c r="C66" s="5" t="s">
        <v>2516</v>
      </c>
      <c r="D66" s="7">
        <v>335</v>
      </c>
      <c r="E66" s="8" t="s">
        <v>4232</v>
      </c>
    </row>
    <row r="67" spans="1:8" ht="13.15" customHeight="1" x14ac:dyDescent="0.2">
      <c r="A67" s="5" t="s">
        <v>4231</v>
      </c>
      <c r="B67" s="6" t="s">
        <v>2562</v>
      </c>
      <c r="C67" s="5" t="s">
        <v>2593</v>
      </c>
      <c r="D67" s="7">
        <v>1121</v>
      </c>
      <c r="E67" s="8" t="s">
        <v>4232</v>
      </c>
    </row>
    <row r="68" spans="1:8" ht="13.15" customHeight="1" x14ac:dyDescent="0.2">
      <c r="A68" s="5" t="s">
        <v>4231</v>
      </c>
      <c r="B68" s="6" t="s">
        <v>2564</v>
      </c>
      <c r="C68" s="5" t="s">
        <v>2593</v>
      </c>
      <c r="D68" s="7">
        <v>1126</v>
      </c>
      <c r="E68" s="8" t="s">
        <v>4232</v>
      </c>
    </row>
    <row r="69" spans="1:8" ht="13.15" customHeight="1" x14ac:dyDescent="0.2">
      <c r="A69" s="5" t="s">
        <v>4231</v>
      </c>
      <c r="B69" s="6" t="s">
        <v>2569</v>
      </c>
      <c r="C69" s="5" t="s">
        <v>2593</v>
      </c>
      <c r="D69" s="7">
        <v>956</v>
      </c>
      <c r="E69" s="8" t="s">
        <v>4232</v>
      </c>
      <c r="H69" s="9"/>
    </row>
    <row r="70" spans="1:8" ht="13.15" customHeight="1" x14ac:dyDescent="0.2">
      <c r="A70" s="5" t="s">
        <v>4231</v>
      </c>
      <c r="B70" s="6" t="s">
        <v>2572</v>
      </c>
      <c r="C70" s="5" t="s">
        <v>3353</v>
      </c>
      <c r="D70" s="7">
        <v>193</v>
      </c>
      <c r="E70" s="8" t="s">
        <v>4232</v>
      </c>
      <c r="H70" s="9"/>
    </row>
    <row r="71" spans="1:8" ht="13.15" customHeight="1" x14ac:dyDescent="0.2">
      <c r="A71" s="5" t="s">
        <v>4231</v>
      </c>
      <c r="B71" s="6" t="s">
        <v>2573</v>
      </c>
      <c r="C71" s="5" t="s">
        <v>2593</v>
      </c>
      <c r="D71" s="7">
        <v>869</v>
      </c>
      <c r="E71" s="8" t="s">
        <v>4232</v>
      </c>
    </row>
    <row r="72" spans="1:8" ht="13.15" customHeight="1" x14ac:dyDescent="0.2">
      <c r="A72" s="5" t="s">
        <v>4231</v>
      </c>
      <c r="B72" s="6" t="s">
        <v>2575</v>
      </c>
      <c r="C72" s="5" t="s">
        <v>2593</v>
      </c>
      <c r="D72" s="7">
        <v>783</v>
      </c>
      <c r="E72" s="8" t="s">
        <v>4232</v>
      </c>
    </row>
    <row r="73" spans="1:8" ht="13.15" customHeight="1" x14ac:dyDescent="0.2">
      <c r="A73" s="5" t="s">
        <v>4231</v>
      </c>
      <c r="B73" s="6" t="s">
        <v>2577</v>
      </c>
      <c r="C73" s="5" t="s">
        <v>2593</v>
      </c>
      <c r="D73" s="7">
        <v>604</v>
      </c>
      <c r="E73" s="8" t="s">
        <v>4232</v>
      </c>
    </row>
    <row r="74" spans="1:8" ht="13.15" customHeight="1" x14ac:dyDescent="0.2">
      <c r="C74" s="10" t="s">
        <v>2401</v>
      </c>
      <c r="D74" s="11">
        <f>SUM(D60:D73)</f>
        <v>7860</v>
      </c>
      <c r="E74" s="12"/>
    </row>
    <row r="75" spans="1:8" ht="13.15" customHeight="1" x14ac:dyDescent="0.2"/>
    <row r="76" spans="1:8" ht="13.15" customHeight="1" x14ac:dyDescent="0.2">
      <c r="A76" s="5" t="s">
        <v>4231</v>
      </c>
      <c r="B76" s="6" t="s">
        <v>2641</v>
      </c>
      <c r="C76" s="5" t="s">
        <v>2311</v>
      </c>
      <c r="D76" s="7">
        <v>1321</v>
      </c>
      <c r="E76" s="8" t="s">
        <v>2158</v>
      </c>
    </row>
    <row r="77" spans="1:8" ht="13.15" customHeight="1" x14ac:dyDescent="0.2">
      <c r="A77" s="5" t="s">
        <v>4231</v>
      </c>
      <c r="B77" s="6" t="s">
        <v>2645</v>
      </c>
      <c r="C77" s="5" t="s">
        <v>2367</v>
      </c>
      <c r="D77" s="7">
        <v>34</v>
      </c>
      <c r="E77" s="8">
        <v>352000</v>
      </c>
    </row>
    <row r="78" spans="1:8" ht="13.15" customHeight="1" x14ac:dyDescent="0.2">
      <c r="A78" s="5" t="s">
        <v>4231</v>
      </c>
      <c r="B78" s="6" t="s">
        <v>2647</v>
      </c>
      <c r="C78" s="5" t="s">
        <v>2156</v>
      </c>
      <c r="D78" s="7">
        <v>159</v>
      </c>
      <c r="E78" s="8" t="s">
        <v>2158</v>
      </c>
    </row>
    <row r="79" spans="1:8" ht="13.15" customHeight="1" x14ac:dyDescent="0.2">
      <c r="A79" s="5" t="s">
        <v>4231</v>
      </c>
      <c r="B79" s="6" t="s">
        <v>2649</v>
      </c>
      <c r="C79" s="5" t="s">
        <v>2364</v>
      </c>
      <c r="D79" s="7">
        <v>167</v>
      </c>
      <c r="E79" s="8" t="s">
        <v>2158</v>
      </c>
    </row>
    <row r="80" spans="1:8" ht="13.15" customHeight="1" x14ac:dyDescent="0.2">
      <c r="A80" s="5" t="s">
        <v>4231</v>
      </c>
      <c r="B80" s="6">
        <v>405</v>
      </c>
      <c r="C80" s="5" t="s">
        <v>2311</v>
      </c>
      <c r="D80" s="7">
        <v>80</v>
      </c>
      <c r="E80" s="8" t="s">
        <v>2158</v>
      </c>
    </row>
    <row r="81" spans="1:8" ht="13.15" customHeight="1" x14ac:dyDescent="0.2">
      <c r="A81" s="5" t="s">
        <v>4231</v>
      </c>
      <c r="B81" s="6" t="s">
        <v>2653</v>
      </c>
      <c r="C81" s="5" t="s">
        <v>3869</v>
      </c>
      <c r="D81" s="7">
        <v>58</v>
      </c>
      <c r="E81" s="8">
        <v>351100</v>
      </c>
    </row>
    <row r="82" spans="1:8" ht="13.15" customHeight="1" x14ac:dyDescent="0.2">
      <c r="A82" s="5" t="s">
        <v>4231</v>
      </c>
      <c r="B82" s="6" t="s">
        <v>2658</v>
      </c>
      <c r="C82" s="5" t="s">
        <v>2311</v>
      </c>
      <c r="D82" s="7">
        <v>53</v>
      </c>
      <c r="E82" s="8" t="s">
        <v>4232</v>
      </c>
    </row>
    <row r="83" spans="1:8" ht="13.15" customHeight="1" x14ac:dyDescent="0.2">
      <c r="A83" s="5" t="s">
        <v>4231</v>
      </c>
      <c r="B83" s="6" t="s">
        <v>2662</v>
      </c>
      <c r="C83" s="5" t="s">
        <v>2311</v>
      </c>
      <c r="D83" s="7">
        <v>407</v>
      </c>
      <c r="E83" s="8" t="s">
        <v>4232</v>
      </c>
    </row>
    <row r="84" spans="1:8" ht="13.15" customHeight="1" x14ac:dyDescent="0.2">
      <c r="A84" s="5" t="s">
        <v>4231</v>
      </c>
      <c r="B84" s="6" t="s">
        <v>2664</v>
      </c>
      <c r="C84" s="5" t="s">
        <v>2311</v>
      </c>
      <c r="D84" s="7">
        <v>55</v>
      </c>
      <c r="E84" s="8" t="s">
        <v>4232</v>
      </c>
    </row>
    <row r="85" spans="1:8" ht="13.15" customHeight="1" x14ac:dyDescent="0.2">
      <c r="A85" s="5" t="s">
        <v>4231</v>
      </c>
      <c r="B85" s="6" t="s">
        <v>2666</v>
      </c>
      <c r="C85" s="5" t="s">
        <v>2136</v>
      </c>
      <c r="D85" s="7">
        <v>134</v>
      </c>
      <c r="E85" s="8" t="s">
        <v>4232</v>
      </c>
    </row>
    <row r="86" spans="1:8" ht="13.15" customHeight="1" x14ac:dyDescent="0.2">
      <c r="A86" s="5" t="s">
        <v>4231</v>
      </c>
      <c r="B86" s="6" t="s">
        <v>2668</v>
      </c>
      <c r="C86" s="5" t="s">
        <v>2136</v>
      </c>
      <c r="D86" s="7">
        <v>114</v>
      </c>
      <c r="E86" s="8" t="s">
        <v>4232</v>
      </c>
    </row>
    <row r="87" spans="1:8" ht="13.15" customHeight="1" x14ac:dyDescent="0.2">
      <c r="A87" s="5" t="s">
        <v>4231</v>
      </c>
      <c r="B87" s="6" t="s">
        <v>2672</v>
      </c>
      <c r="C87" s="5" t="s">
        <v>2136</v>
      </c>
      <c r="D87" s="7">
        <v>113</v>
      </c>
      <c r="E87" s="8" t="s">
        <v>4232</v>
      </c>
    </row>
    <row r="88" spans="1:8" ht="13.15" customHeight="1" x14ac:dyDescent="0.2">
      <c r="A88" s="5" t="s">
        <v>4231</v>
      </c>
      <c r="B88" s="6" t="s">
        <v>2675</v>
      </c>
      <c r="C88" s="5" t="s">
        <v>2171</v>
      </c>
      <c r="D88" s="7">
        <v>113</v>
      </c>
      <c r="E88" s="8" t="s">
        <v>4232</v>
      </c>
    </row>
    <row r="89" spans="1:8" ht="13.15" customHeight="1" x14ac:dyDescent="0.2">
      <c r="A89" s="5" t="s">
        <v>4231</v>
      </c>
      <c r="B89" s="6" t="s">
        <v>2676</v>
      </c>
      <c r="C89" s="5" t="s">
        <v>2136</v>
      </c>
      <c r="D89" s="7">
        <v>114</v>
      </c>
      <c r="E89" s="8" t="s">
        <v>4232</v>
      </c>
    </row>
    <row r="90" spans="1:8" ht="13.15" customHeight="1" x14ac:dyDescent="0.2">
      <c r="A90" s="5" t="s">
        <v>4231</v>
      </c>
      <c r="B90" s="6" t="s">
        <v>2678</v>
      </c>
      <c r="C90" s="5" t="s">
        <v>2136</v>
      </c>
      <c r="D90" s="7">
        <v>113</v>
      </c>
      <c r="E90" s="8" t="s">
        <v>4232</v>
      </c>
    </row>
    <row r="91" spans="1:8" ht="13.15" customHeight="1" x14ac:dyDescent="0.2">
      <c r="A91" s="5" t="s">
        <v>4231</v>
      </c>
      <c r="B91" s="6" t="s">
        <v>2680</v>
      </c>
      <c r="C91" s="5" t="s">
        <v>2136</v>
      </c>
      <c r="D91" s="7">
        <v>113</v>
      </c>
      <c r="E91" s="8" t="s">
        <v>4232</v>
      </c>
    </row>
    <row r="92" spans="1:8" ht="13.15" customHeight="1" x14ac:dyDescent="0.2">
      <c r="A92" s="5" t="s">
        <v>4231</v>
      </c>
      <c r="B92" s="6" t="s">
        <v>2682</v>
      </c>
      <c r="C92" s="5" t="s">
        <v>2136</v>
      </c>
      <c r="D92" s="7">
        <v>114</v>
      </c>
      <c r="E92" s="8" t="s">
        <v>4232</v>
      </c>
      <c r="H92" s="9"/>
    </row>
    <row r="93" spans="1:8" ht="13.15" customHeight="1" x14ac:dyDescent="0.2">
      <c r="A93" s="5" t="s">
        <v>4231</v>
      </c>
      <c r="B93" s="6" t="s">
        <v>2683</v>
      </c>
      <c r="C93" s="5" t="s">
        <v>2136</v>
      </c>
      <c r="D93" s="7">
        <v>113</v>
      </c>
      <c r="E93" s="8" t="s">
        <v>4232</v>
      </c>
    </row>
    <row r="94" spans="1:8" ht="13.15" customHeight="1" x14ac:dyDescent="0.2">
      <c r="A94" s="5" t="s">
        <v>4231</v>
      </c>
      <c r="B94" s="6" t="s">
        <v>2686</v>
      </c>
      <c r="C94" s="5" t="s">
        <v>2136</v>
      </c>
      <c r="D94" s="7">
        <v>116</v>
      </c>
      <c r="E94" s="8" t="s">
        <v>4232</v>
      </c>
    </row>
    <row r="95" spans="1:8" ht="13.15" customHeight="1" x14ac:dyDescent="0.2">
      <c r="A95" s="5" t="s">
        <v>4231</v>
      </c>
      <c r="B95" s="6" t="s">
        <v>2688</v>
      </c>
      <c r="C95" s="5" t="s">
        <v>2136</v>
      </c>
      <c r="D95" s="7">
        <v>120</v>
      </c>
      <c r="E95" s="8" t="s">
        <v>4232</v>
      </c>
    </row>
    <row r="96" spans="1:8" ht="13.15" customHeight="1" x14ac:dyDescent="0.2">
      <c r="A96" s="5" t="s">
        <v>4231</v>
      </c>
      <c r="B96" s="6" t="s">
        <v>2690</v>
      </c>
      <c r="C96" s="5" t="s">
        <v>2136</v>
      </c>
      <c r="D96" s="7">
        <v>115</v>
      </c>
      <c r="E96" s="8" t="s">
        <v>4232</v>
      </c>
    </row>
    <row r="97" spans="1:5" ht="13.15" customHeight="1" x14ac:dyDescent="0.2">
      <c r="A97" s="5" t="s">
        <v>4231</v>
      </c>
      <c r="B97" s="6" t="s">
        <v>3943</v>
      </c>
      <c r="C97" s="5" t="s">
        <v>2136</v>
      </c>
      <c r="D97" s="7">
        <v>115</v>
      </c>
      <c r="E97" s="8" t="s">
        <v>4232</v>
      </c>
    </row>
    <row r="98" spans="1:5" ht="13.15" customHeight="1" x14ac:dyDescent="0.2">
      <c r="A98" s="5" t="s">
        <v>4231</v>
      </c>
      <c r="B98" s="6" t="s">
        <v>3944</v>
      </c>
      <c r="C98" s="5" t="s">
        <v>2136</v>
      </c>
      <c r="D98" s="7">
        <v>115</v>
      </c>
      <c r="E98" s="8" t="s">
        <v>4232</v>
      </c>
    </row>
    <row r="99" spans="1:5" ht="13.15" customHeight="1" x14ac:dyDescent="0.2">
      <c r="A99" s="5" t="s">
        <v>4231</v>
      </c>
      <c r="B99" s="6" t="s">
        <v>2691</v>
      </c>
      <c r="C99" s="5" t="s">
        <v>2136</v>
      </c>
      <c r="D99" s="7">
        <v>115</v>
      </c>
      <c r="E99" s="8" t="s">
        <v>4232</v>
      </c>
    </row>
    <row r="100" spans="1:5" ht="13.15" customHeight="1" x14ac:dyDescent="0.2">
      <c r="A100" s="5" t="s">
        <v>4231</v>
      </c>
      <c r="B100" s="6" t="s">
        <v>2696</v>
      </c>
      <c r="C100" s="5" t="s">
        <v>2136</v>
      </c>
      <c r="D100" s="7">
        <v>115</v>
      </c>
      <c r="E100" s="8" t="s">
        <v>4232</v>
      </c>
    </row>
    <row r="101" spans="1:5" ht="13.15" customHeight="1" x14ac:dyDescent="0.2">
      <c r="A101" s="5" t="s">
        <v>4231</v>
      </c>
      <c r="B101" s="6" t="s">
        <v>2699</v>
      </c>
      <c r="C101" s="5" t="s">
        <v>2136</v>
      </c>
      <c r="D101" s="7">
        <v>115</v>
      </c>
      <c r="E101" s="8" t="s">
        <v>4232</v>
      </c>
    </row>
    <row r="102" spans="1:5" ht="13.15" customHeight="1" x14ac:dyDescent="0.2">
      <c r="A102" s="5" t="s">
        <v>4231</v>
      </c>
      <c r="B102" s="6" t="s">
        <v>2703</v>
      </c>
      <c r="C102" s="5" t="s">
        <v>2136</v>
      </c>
      <c r="D102" s="7">
        <v>115</v>
      </c>
      <c r="E102" s="8" t="s">
        <v>4232</v>
      </c>
    </row>
    <row r="103" spans="1:5" ht="13.15" customHeight="1" x14ac:dyDescent="0.2">
      <c r="A103" s="5" t="s">
        <v>4231</v>
      </c>
      <c r="B103" s="6" t="s">
        <v>2704</v>
      </c>
      <c r="C103" s="5" t="s">
        <v>2136</v>
      </c>
      <c r="D103" s="7">
        <v>115</v>
      </c>
      <c r="E103" s="8" t="s">
        <v>4232</v>
      </c>
    </row>
    <row r="104" spans="1:5" ht="13.15" customHeight="1" x14ac:dyDescent="0.2">
      <c r="A104" s="5" t="s">
        <v>4231</v>
      </c>
      <c r="B104" s="6" t="s">
        <v>2705</v>
      </c>
      <c r="C104" s="5" t="s">
        <v>2136</v>
      </c>
      <c r="D104" s="7">
        <v>115</v>
      </c>
      <c r="E104" s="8" t="s">
        <v>4232</v>
      </c>
    </row>
    <row r="105" spans="1:5" ht="13.15" customHeight="1" x14ac:dyDescent="0.2">
      <c r="A105" s="5" t="s">
        <v>4231</v>
      </c>
      <c r="B105" s="6" t="s">
        <v>2711</v>
      </c>
      <c r="C105" s="5" t="s">
        <v>2136</v>
      </c>
      <c r="D105" s="7">
        <v>115</v>
      </c>
      <c r="E105" s="8" t="s">
        <v>4232</v>
      </c>
    </row>
    <row r="106" spans="1:5" ht="13.15" customHeight="1" x14ac:dyDescent="0.2">
      <c r="A106" s="5" t="s">
        <v>4231</v>
      </c>
      <c r="B106" s="6" t="s">
        <v>2715</v>
      </c>
      <c r="C106" s="5" t="s">
        <v>2136</v>
      </c>
      <c r="D106" s="7">
        <v>115</v>
      </c>
      <c r="E106" s="8" t="s">
        <v>4232</v>
      </c>
    </row>
    <row r="107" spans="1:5" ht="13.15" customHeight="1" x14ac:dyDescent="0.2">
      <c r="A107" s="5" t="s">
        <v>4231</v>
      </c>
      <c r="B107" s="6" t="s">
        <v>2716</v>
      </c>
      <c r="C107" s="5" t="s">
        <v>2136</v>
      </c>
      <c r="D107" s="7">
        <v>115</v>
      </c>
      <c r="E107" s="8" t="s">
        <v>4232</v>
      </c>
    </row>
    <row r="108" spans="1:5" ht="13.15" customHeight="1" x14ac:dyDescent="0.2">
      <c r="A108" s="5" t="s">
        <v>4231</v>
      </c>
      <c r="B108" s="6" t="s">
        <v>3945</v>
      </c>
      <c r="C108" s="5" t="s">
        <v>2136</v>
      </c>
      <c r="D108" s="7">
        <v>115</v>
      </c>
      <c r="E108" s="8" t="s">
        <v>4232</v>
      </c>
    </row>
    <row r="109" spans="1:5" ht="13.15" customHeight="1" x14ac:dyDescent="0.2">
      <c r="A109" s="5" t="s">
        <v>4231</v>
      </c>
      <c r="B109" s="6" t="s">
        <v>2717</v>
      </c>
      <c r="C109" s="5" t="s">
        <v>2136</v>
      </c>
      <c r="D109" s="7">
        <v>120</v>
      </c>
      <c r="E109" s="8" t="s">
        <v>4232</v>
      </c>
    </row>
    <row r="110" spans="1:5" ht="13.15" customHeight="1" x14ac:dyDescent="0.2">
      <c r="A110" s="5" t="s">
        <v>4231</v>
      </c>
      <c r="B110" s="6" t="s">
        <v>2719</v>
      </c>
      <c r="C110" s="5" t="s">
        <v>2136</v>
      </c>
      <c r="D110" s="7">
        <v>115</v>
      </c>
      <c r="E110" s="8" t="s">
        <v>4232</v>
      </c>
    </row>
    <row r="111" spans="1:5" ht="13.15" customHeight="1" x14ac:dyDescent="0.2">
      <c r="A111" s="5" t="s">
        <v>4231</v>
      </c>
      <c r="B111" s="6" t="s">
        <v>2720</v>
      </c>
      <c r="C111" s="5" t="s">
        <v>2136</v>
      </c>
      <c r="D111" s="7">
        <v>112</v>
      </c>
      <c r="E111" s="8" t="s">
        <v>4232</v>
      </c>
    </row>
    <row r="112" spans="1:5" ht="13.15" customHeight="1" x14ac:dyDescent="0.2">
      <c r="A112" s="5" t="s">
        <v>4231</v>
      </c>
      <c r="B112" s="6" t="s">
        <v>2722</v>
      </c>
      <c r="C112" s="5" t="s">
        <v>2136</v>
      </c>
      <c r="D112" s="7">
        <v>113</v>
      </c>
      <c r="E112" s="8" t="s">
        <v>4232</v>
      </c>
    </row>
    <row r="113" spans="1:5" ht="13.15" customHeight="1" x14ac:dyDescent="0.2">
      <c r="A113" s="5" t="s">
        <v>4231</v>
      </c>
      <c r="B113" s="6" t="s">
        <v>2726</v>
      </c>
      <c r="C113" s="5" t="s">
        <v>2136</v>
      </c>
      <c r="D113" s="7">
        <v>112</v>
      </c>
      <c r="E113" s="8" t="s">
        <v>4232</v>
      </c>
    </row>
    <row r="114" spans="1:5" ht="13.15" customHeight="1" x14ac:dyDescent="0.2">
      <c r="A114" s="5" t="s">
        <v>4231</v>
      </c>
      <c r="B114" s="6" t="s">
        <v>2727</v>
      </c>
      <c r="C114" s="5" t="s">
        <v>2136</v>
      </c>
      <c r="D114" s="7">
        <v>114</v>
      </c>
      <c r="E114" s="8" t="s">
        <v>4232</v>
      </c>
    </row>
    <row r="115" spans="1:5" ht="13.15" customHeight="1" x14ac:dyDescent="0.2">
      <c r="A115" s="5" t="s">
        <v>4231</v>
      </c>
      <c r="B115" s="6" t="s">
        <v>2729</v>
      </c>
      <c r="C115" s="5" t="s">
        <v>2136</v>
      </c>
      <c r="D115" s="7">
        <v>112</v>
      </c>
      <c r="E115" s="8" t="s">
        <v>4232</v>
      </c>
    </row>
    <row r="116" spans="1:5" ht="13.15" customHeight="1" x14ac:dyDescent="0.2">
      <c r="A116" s="5" t="s">
        <v>4231</v>
      </c>
      <c r="B116" s="6" t="s">
        <v>2733</v>
      </c>
      <c r="C116" s="5" t="s">
        <v>2136</v>
      </c>
      <c r="D116" s="7">
        <v>112</v>
      </c>
      <c r="E116" s="8" t="s">
        <v>4232</v>
      </c>
    </row>
    <row r="117" spans="1:5" ht="13.15" customHeight="1" x14ac:dyDescent="0.2">
      <c r="A117" s="5" t="s">
        <v>4231</v>
      </c>
      <c r="B117" s="6" t="s">
        <v>2735</v>
      </c>
      <c r="C117" s="5" t="s">
        <v>2136</v>
      </c>
      <c r="D117" s="7">
        <v>107</v>
      </c>
      <c r="E117" s="8" t="s">
        <v>4232</v>
      </c>
    </row>
    <row r="118" spans="1:5" ht="13.15" customHeight="1" x14ac:dyDescent="0.2">
      <c r="A118" s="5" t="s">
        <v>4231</v>
      </c>
      <c r="B118" s="6" t="s">
        <v>2736</v>
      </c>
      <c r="C118" s="5" t="s">
        <v>2311</v>
      </c>
      <c r="D118" s="7">
        <v>55</v>
      </c>
      <c r="E118" s="8" t="s">
        <v>4232</v>
      </c>
    </row>
    <row r="119" spans="1:5" ht="13.15" customHeight="1" x14ac:dyDescent="0.2">
      <c r="A119" s="5" t="s">
        <v>4231</v>
      </c>
      <c r="B119" s="6" t="s">
        <v>2737</v>
      </c>
      <c r="C119" s="5" t="s">
        <v>2311</v>
      </c>
      <c r="D119" s="7">
        <v>360</v>
      </c>
      <c r="E119" s="8" t="s">
        <v>4232</v>
      </c>
    </row>
    <row r="120" spans="1:5" ht="13.15" customHeight="1" x14ac:dyDescent="0.2">
      <c r="A120" s="5" t="s">
        <v>4231</v>
      </c>
      <c r="B120" s="6" t="s">
        <v>2739</v>
      </c>
      <c r="C120" s="5" t="s">
        <v>2311</v>
      </c>
      <c r="D120" s="7">
        <v>53</v>
      </c>
      <c r="E120" s="8" t="s">
        <v>4232</v>
      </c>
    </row>
    <row r="121" spans="1:5" ht="13.15" customHeight="1" x14ac:dyDescent="0.2">
      <c r="A121" s="5" t="s">
        <v>4231</v>
      </c>
      <c r="B121" s="6" t="s">
        <v>2740</v>
      </c>
      <c r="C121" s="5" t="s">
        <v>4250</v>
      </c>
      <c r="D121" s="7">
        <v>285</v>
      </c>
      <c r="E121" s="8" t="s">
        <v>4232</v>
      </c>
    </row>
    <row r="122" spans="1:5" ht="13.15" customHeight="1" x14ac:dyDescent="0.2">
      <c r="A122" s="5" t="s">
        <v>4231</v>
      </c>
      <c r="B122" s="6" t="s">
        <v>2741</v>
      </c>
      <c r="C122" s="5" t="s">
        <v>2136</v>
      </c>
      <c r="D122" s="7">
        <v>147</v>
      </c>
      <c r="E122" s="8" t="s">
        <v>4232</v>
      </c>
    </row>
    <row r="123" spans="1:5" ht="13.15" customHeight="1" x14ac:dyDescent="0.2">
      <c r="A123" s="5" t="s">
        <v>4231</v>
      </c>
      <c r="B123" s="6" t="s">
        <v>2742</v>
      </c>
      <c r="C123" s="5" t="s">
        <v>2136</v>
      </c>
      <c r="D123" s="7">
        <v>146</v>
      </c>
      <c r="E123" s="8" t="s">
        <v>4232</v>
      </c>
    </row>
    <row r="124" spans="1:5" ht="13.15" customHeight="1" x14ac:dyDescent="0.2">
      <c r="A124" s="5" t="s">
        <v>4231</v>
      </c>
      <c r="B124" s="6" t="s">
        <v>2743</v>
      </c>
      <c r="C124" s="5" t="s">
        <v>2136</v>
      </c>
      <c r="D124" s="7">
        <v>136</v>
      </c>
      <c r="E124" s="8" t="s">
        <v>4232</v>
      </c>
    </row>
    <row r="125" spans="1:5" ht="13.15" customHeight="1" x14ac:dyDescent="0.2">
      <c r="A125" s="5" t="s">
        <v>4231</v>
      </c>
      <c r="B125" s="6" t="s">
        <v>4211</v>
      </c>
      <c r="C125" s="5" t="s">
        <v>2338</v>
      </c>
      <c r="D125" s="7">
        <v>399</v>
      </c>
      <c r="E125" s="8" t="s">
        <v>4232</v>
      </c>
    </row>
    <row r="126" spans="1:5" ht="13.15" customHeight="1" x14ac:dyDescent="0.2">
      <c r="C126" s="10" t="s">
        <v>2401</v>
      </c>
      <c r="D126" s="11">
        <f>SUM(D76:D125)</f>
        <v>7704</v>
      </c>
      <c r="E126" s="12"/>
    </row>
    <row r="127" spans="1:5" ht="13.15" customHeight="1" x14ac:dyDescent="0.2"/>
    <row r="128" spans="1:5" ht="13.15" customHeight="1" x14ac:dyDescent="0.2">
      <c r="A128" s="5" t="s">
        <v>4231</v>
      </c>
      <c r="B128" s="6" t="s">
        <v>3745</v>
      </c>
      <c r="C128" s="5" t="s">
        <v>2311</v>
      </c>
      <c r="D128" s="7">
        <v>627</v>
      </c>
      <c r="E128" s="8" t="s">
        <v>2158</v>
      </c>
    </row>
    <row r="129" spans="1:5" ht="13.15" customHeight="1" x14ac:dyDescent="0.2">
      <c r="A129" s="5" t="s">
        <v>4231</v>
      </c>
      <c r="B129" s="6" t="s">
        <v>4251</v>
      </c>
      <c r="C129" s="5" t="s">
        <v>2311</v>
      </c>
      <c r="D129" s="7">
        <v>310</v>
      </c>
      <c r="E129" s="8" t="s">
        <v>2158</v>
      </c>
    </row>
    <row r="130" spans="1:5" ht="13.15" customHeight="1" x14ac:dyDescent="0.2">
      <c r="A130" s="5" t="s">
        <v>4231</v>
      </c>
      <c r="B130" s="6" t="s">
        <v>3746</v>
      </c>
      <c r="C130" s="5" t="s">
        <v>2393</v>
      </c>
      <c r="D130" s="7">
        <v>68</v>
      </c>
      <c r="E130" s="8" t="s">
        <v>2158</v>
      </c>
    </row>
    <row r="131" spans="1:5" ht="13.15" customHeight="1" x14ac:dyDescent="0.2">
      <c r="A131" s="5" t="s">
        <v>4231</v>
      </c>
      <c r="B131" s="6" t="s">
        <v>3758</v>
      </c>
      <c r="C131" s="5" t="s">
        <v>2367</v>
      </c>
      <c r="D131" s="7">
        <v>93</v>
      </c>
      <c r="E131" s="8">
        <v>352000</v>
      </c>
    </row>
    <row r="132" spans="1:5" ht="13.15" customHeight="1" x14ac:dyDescent="0.2">
      <c r="A132" s="5" t="s">
        <v>4231</v>
      </c>
      <c r="B132" s="6" t="s">
        <v>3759</v>
      </c>
      <c r="C132" s="5" t="s">
        <v>2364</v>
      </c>
      <c r="D132" s="7">
        <v>141</v>
      </c>
      <c r="E132" s="8" t="s">
        <v>2158</v>
      </c>
    </row>
    <row r="133" spans="1:5" ht="13.15" customHeight="1" x14ac:dyDescent="0.2">
      <c r="A133" s="5" t="s">
        <v>4231</v>
      </c>
      <c r="B133" s="6" t="s">
        <v>3760</v>
      </c>
      <c r="C133" s="5" t="s">
        <v>2156</v>
      </c>
      <c r="D133" s="7">
        <v>121</v>
      </c>
      <c r="E133" s="8" t="s">
        <v>2158</v>
      </c>
    </row>
    <row r="134" spans="1:5" ht="13.15" customHeight="1" x14ac:dyDescent="0.2">
      <c r="A134" s="5" t="s">
        <v>4231</v>
      </c>
      <c r="B134" s="6" t="s">
        <v>3761</v>
      </c>
      <c r="C134" s="5" t="s">
        <v>2171</v>
      </c>
      <c r="D134" s="7">
        <v>112</v>
      </c>
      <c r="E134" s="8" t="s">
        <v>2158</v>
      </c>
    </row>
    <row r="135" spans="1:5" ht="13.15" customHeight="1" x14ac:dyDescent="0.2">
      <c r="A135" s="5" t="s">
        <v>4231</v>
      </c>
      <c r="B135" s="6" t="s">
        <v>3762</v>
      </c>
      <c r="C135" s="5" t="s">
        <v>4253</v>
      </c>
      <c r="D135" s="7">
        <v>1344</v>
      </c>
      <c r="E135" s="8">
        <v>351100</v>
      </c>
    </row>
    <row r="136" spans="1:5" ht="13.15" customHeight="1" x14ac:dyDescent="0.2">
      <c r="A136" s="5" t="s">
        <v>4231</v>
      </c>
      <c r="B136" s="6" t="s">
        <v>3764</v>
      </c>
      <c r="C136" s="5" t="s">
        <v>4253</v>
      </c>
      <c r="D136" s="7">
        <v>1574</v>
      </c>
      <c r="E136" s="8">
        <v>351100</v>
      </c>
    </row>
    <row r="137" spans="1:5" ht="13.15" customHeight="1" x14ac:dyDescent="0.2">
      <c r="A137" s="5" t="s">
        <v>4231</v>
      </c>
      <c r="B137" s="6" t="s">
        <v>4254</v>
      </c>
      <c r="C137" s="5" t="s">
        <v>2299</v>
      </c>
      <c r="D137" s="7">
        <v>34</v>
      </c>
      <c r="E137" s="8" t="s">
        <v>2158</v>
      </c>
    </row>
    <row r="138" spans="1:5" ht="13.15" customHeight="1" x14ac:dyDescent="0.2">
      <c r="A138" s="5" t="s">
        <v>4231</v>
      </c>
      <c r="B138" s="6" t="s">
        <v>3765</v>
      </c>
      <c r="C138" s="5" t="s">
        <v>4255</v>
      </c>
      <c r="D138" s="7">
        <v>1793</v>
      </c>
      <c r="E138" s="8">
        <v>351100</v>
      </c>
    </row>
    <row r="139" spans="1:5" ht="13.15" customHeight="1" x14ac:dyDescent="0.2">
      <c r="A139" s="5" t="s">
        <v>4231</v>
      </c>
      <c r="B139" s="6" t="s">
        <v>3766</v>
      </c>
      <c r="C139" s="5" t="s">
        <v>2338</v>
      </c>
      <c r="D139" s="7">
        <v>252</v>
      </c>
      <c r="E139" s="8" t="s">
        <v>4252</v>
      </c>
    </row>
    <row r="140" spans="1:5" ht="13.15" customHeight="1" x14ac:dyDescent="0.2">
      <c r="A140" s="5" t="s">
        <v>4231</v>
      </c>
      <c r="B140" s="6" t="s">
        <v>3767</v>
      </c>
      <c r="C140" s="5" t="s">
        <v>2136</v>
      </c>
      <c r="D140" s="7">
        <v>105</v>
      </c>
      <c r="E140" s="8" t="s">
        <v>4252</v>
      </c>
    </row>
    <row r="141" spans="1:5" ht="13.15" customHeight="1" x14ac:dyDescent="0.2">
      <c r="A141" s="5" t="s">
        <v>4231</v>
      </c>
      <c r="B141" s="6" t="s">
        <v>3768</v>
      </c>
      <c r="C141" s="5" t="s">
        <v>2136</v>
      </c>
      <c r="D141" s="7">
        <v>122</v>
      </c>
      <c r="E141" s="8" t="s">
        <v>4252</v>
      </c>
    </row>
    <row r="142" spans="1:5" ht="13.15" customHeight="1" x14ac:dyDescent="0.2">
      <c r="A142" s="5" t="s">
        <v>4231</v>
      </c>
      <c r="B142" s="6" t="s">
        <v>3769</v>
      </c>
      <c r="C142" s="5" t="s">
        <v>2136</v>
      </c>
      <c r="D142" s="7">
        <v>126</v>
      </c>
      <c r="E142" s="8" t="s">
        <v>4252</v>
      </c>
    </row>
    <row r="143" spans="1:5" ht="13.15" customHeight="1" x14ac:dyDescent="0.2">
      <c r="A143" s="5" t="s">
        <v>4231</v>
      </c>
      <c r="B143" s="6" t="s">
        <v>3770</v>
      </c>
      <c r="C143" s="5" t="s">
        <v>2136</v>
      </c>
      <c r="D143" s="7">
        <v>254</v>
      </c>
      <c r="E143" s="8" t="s">
        <v>4252</v>
      </c>
    </row>
    <row r="144" spans="1:5" ht="13.15" customHeight="1" x14ac:dyDescent="0.2">
      <c r="A144" s="5" t="s">
        <v>4231</v>
      </c>
      <c r="B144" s="6" t="s">
        <v>3771</v>
      </c>
      <c r="C144" s="5" t="s">
        <v>2136</v>
      </c>
      <c r="D144" s="7">
        <v>141</v>
      </c>
      <c r="E144" s="8" t="s">
        <v>4252</v>
      </c>
    </row>
    <row r="145" spans="1:8" ht="13.15" customHeight="1" x14ac:dyDescent="0.2">
      <c r="A145" s="5" t="s">
        <v>4231</v>
      </c>
      <c r="B145" s="6" t="s">
        <v>3772</v>
      </c>
      <c r="C145" s="5" t="s">
        <v>2136</v>
      </c>
      <c r="D145" s="7">
        <v>166</v>
      </c>
      <c r="E145" s="8" t="s">
        <v>4252</v>
      </c>
    </row>
    <row r="146" spans="1:8" ht="13.15" customHeight="1" x14ac:dyDescent="0.2">
      <c r="A146" s="5" t="s">
        <v>4231</v>
      </c>
      <c r="B146" s="6" t="s">
        <v>3773</v>
      </c>
      <c r="C146" s="5" t="s">
        <v>2294</v>
      </c>
      <c r="D146" s="7">
        <v>93</v>
      </c>
      <c r="E146" s="8" t="s">
        <v>4252</v>
      </c>
    </row>
    <row r="147" spans="1:8" ht="13.15" customHeight="1" x14ac:dyDescent="0.2">
      <c r="A147" s="5" t="s">
        <v>4231</v>
      </c>
      <c r="B147" s="6" t="s">
        <v>3774</v>
      </c>
      <c r="C147" s="5" t="s">
        <v>3707</v>
      </c>
      <c r="D147" s="7">
        <v>122</v>
      </c>
      <c r="E147" s="8" t="s">
        <v>4252</v>
      </c>
    </row>
    <row r="148" spans="1:8" ht="13.15" customHeight="1" x14ac:dyDescent="0.2">
      <c r="A148" s="5" t="s">
        <v>4231</v>
      </c>
      <c r="B148" s="6" t="s">
        <v>3775</v>
      </c>
      <c r="C148" s="5" t="s">
        <v>2136</v>
      </c>
      <c r="D148" s="7">
        <v>124</v>
      </c>
      <c r="E148" s="8" t="s">
        <v>4252</v>
      </c>
    </row>
    <row r="149" spans="1:8" ht="13.15" customHeight="1" x14ac:dyDescent="0.2">
      <c r="A149" s="5" t="s">
        <v>4231</v>
      </c>
      <c r="B149" s="6" t="s">
        <v>3777</v>
      </c>
      <c r="C149" s="5" t="s">
        <v>2136</v>
      </c>
      <c r="D149" s="7">
        <v>124</v>
      </c>
      <c r="E149" s="8" t="s">
        <v>4256</v>
      </c>
    </row>
    <row r="150" spans="1:8" ht="13.15" customHeight="1" x14ac:dyDescent="0.2">
      <c r="A150" s="5" t="s">
        <v>4231</v>
      </c>
      <c r="B150" s="6" t="s">
        <v>3778</v>
      </c>
      <c r="C150" s="5" t="s">
        <v>2136</v>
      </c>
      <c r="D150" s="7">
        <v>101</v>
      </c>
      <c r="E150" s="8" t="s">
        <v>4256</v>
      </c>
      <c r="H150" s="9"/>
    </row>
    <row r="151" spans="1:8" ht="13.15" customHeight="1" x14ac:dyDescent="0.2">
      <c r="A151" s="5" t="s">
        <v>4231</v>
      </c>
      <c r="B151" s="6" t="s">
        <v>3780</v>
      </c>
      <c r="C151" s="5" t="s">
        <v>2171</v>
      </c>
      <c r="D151" s="7">
        <v>82</v>
      </c>
      <c r="E151" s="8" t="s">
        <v>4256</v>
      </c>
    </row>
    <row r="152" spans="1:8" ht="13.15" customHeight="1" x14ac:dyDescent="0.2">
      <c r="A152" s="5" t="s">
        <v>4231</v>
      </c>
      <c r="B152" s="6" t="s">
        <v>3781</v>
      </c>
      <c r="C152" s="5" t="s">
        <v>2311</v>
      </c>
      <c r="D152" s="7">
        <v>85</v>
      </c>
      <c r="E152" s="8" t="s">
        <v>4256</v>
      </c>
    </row>
    <row r="153" spans="1:8" ht="13.15" customHeight="1" x14ac:dyDescent="0.2">
      <c r="A153" s="5" t="s">
        <v>4231</v>
      </c>
      <c r="B153" s="6" t="s">
        <v>3782</v>
      </c>
      <c r="C153" s="5" t="s">
        <v>4257</v>
      </c>
      <c r="D153" s="7">
        <v>397</v>
      </c>
      <c r="E153" s="8" t="s">
        <v>4256</v>
      </c>
    </row>
    <row r="154" spans="1:8" ht="13.15" customHeight="1" x14ac:dyDescent="0.2">
      <c r="A154" s="5" t="s">
        <v>4231</v>
      </c>
      <c r="B154" s="6" t="s">
        <v>3802</v>
      </c>
      <c r="C154" s="5" t="s">
        <v>2171</v>
      </c>
      <c r="D154" s="7">
        <v>71</v>
      </c>
      <c r="E154" s="8" t="s">
        <v>4256</v>
      </c>
    </row>
    <row r="155" spans="1:8" ht="13.15" customHeight="1" x14ac:dyDescent="0.2">
      <c r="A155" s="5" t="s">
        <v>4231</v>
      </c>
      <c r="B155" s="6" t="s">
        <v>3803</v>
      </c>
      <c r="C155" s="5" t="s">
        <v>4258</v>
      </c>
      <c r="D155" s="7">
        <v>870</v>
      </c>
      <c r="E155" s="8" t="s">
        <v>4256</v>
      </c>
    </row>
    <row r="156" spans="1:8" ht="13.15" customHeight="1" x14ac:dyDescent="0.2">
      <c r="A156" s="5" t="s">
        <v>4231</v>
      </c>
      <c r="B156" s="6" t="s">
        <v>3818</v>
      </c>
      <c r="C156" s="5" t="s">
        <v>4261</v>
      </c>
      <c r="D156" s="7">
        <v>359</v>
      </c>
      <c r="E156" s="8" t="s">
        <v>2158</v>
      </c>
    </row>
    <row r="157" spans="1:8" ht="13.15" customHeight="1" x14ac:dyDescent="0.2">
      <c r="A157" s="5" t="s">
        <v>4231</v>
      </c>
      <c r="B157" s="6" t="s">
        <v>4210</v>
      </c>
      <c r="C157" s="5" t="s">
        <v>4261</v>
      </c>
      <c r="D157" s="7">
        <v>145</v>
      </c>
    </row>
    <row r="158" spans="1:8" ht="13.5" thickBot="1" x14ac:dyDescent="0.25">
      <c r="A158" s="30"/>
      <c r="B158" s="31"/>
      <c r="C158" s="33" t="s">
        <v>2401</v>
      </c>
      <c r="D158" s="36">
        <f>SUM(D128:D157)</f>
        <v>9956</v>
      </c>
      <c r="E158" s="35"/>
      <c r="F158" s="30"/>
    </row>
    <row r="159" spans="1:8" x14ac:dyDescent="0.2">
      <c r="C159" s="10" t="s">
        <v>4191</v>
      </c>
      <c r="D159" s="11">
        <f>SUM(D158,D126,D74,D58,D25)</f>
        <v>47409</v>
      </c>
      <c r="E159" s="12"/>
    </row>
    <row r="160" spans="1:8" x14ac:dyDescent="0.2">
      <c r="C160" s="10"/>
      <c r="D160" s="11"/>
    </row>
  </sheetData>
  <phoneticPr fontId="0" type="noConversion"/>
  <printOptions horizontalCentered="1" gridLines="1"/>
  <pageMargins left="1.25" right="0.5" top="1.01" bottom="0.94" header="0.5" footer="0.5"/>
  <pageSetup fitToHeight="5" orientation="portrait" r:id="rId1"/>
  <headerFooter alignWithMargins="0">
    <oddHeader>&amp;LAttachment E&amp;CCREIGHTON UNIVERSITY 
&amp;A SQ. FT.</oddHeader>
    <oddFooter>Page &amp;P&amp;R&amp;A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pageSetUpPr fitToPage="1"/>
  </sheetPr>
  <dimension ref="A1:J215"/>
  <sheetViews>
    <sheetView workbookViewId="0"/>
  </sheetViews>
  <sheetFormatPr defaultRowHeight="12.75" x14ac:dyDescent="0.2"/>
  <cols>
    <col min="1" max="1" width="12.7109375" style="5" customWidth="1"/>
    <col min="2" max="2" width="9.7109375" style="6" customWidth="1"/>
    <col min="3" max="3" width="21.7109375" style="5" customWidth="1"/>
    <col min="4" max="4" width="11.7109375" style="7" customWidth="1"/>
    <col min="5" max="5" width="9.7109375" style="8" customWidth="1"/>
    <col min="6" max="6" width="30.7109375" style="5" customWidth="1"/>
    <col min="7" max="7" width="1.7109375" style="5" customWidth="1"/>
    <col min="8" max="8" width="16.7109375" style="5" customWidth="1"/>
    <col min="9" max="9" width="4.7109375" style="5" customWidth="1"/>
    <col min="10" max="10" width="8.7109375" style="5" customWidth="1"/>
  </cols>
  <sheetData>
    <row r="1" spans="1:6" x14ac:dyDescent="0.2">
      <c r="A1" s="10" t="s">
        <v>2119</v>
      </c>
      <c r="B1" s="14" t="s">
        <v>2120</v>
      </c>
      <c r="C1" s="10" t="s">
        <v>2121</v>
      </c>
      <c r="D1" s="11" t="s">
        <v>2122</v>
      </c>
      <c r="E1" s="12" t="s">
        <v>2123</v>
      </c>
      <c r="F1" s="10" t="s">
        <v>2126</v>
      </c>
    </row>
    <row r="2" spans="1:6" ht="13.15" customHeight="1" x14ac:dyDescent="0.2">
      <c r="A2" s="5" t="s">
        <v>4263</v>
      </c>
      <c r="B2" s="6" t="s">
        <v>2133</v>
      </c>
      <c r="C2" s="5" t="s">
        <v>2299</v>
      </c>
      <c r="D2" s="7">
        <v>46</v>
      </c>
      <c r="E2" s="8">
        <v>509120</v>
      </c>
    </row>
    <row r="3" spans="1:6" ht="13.15" customHeight="1" x14ac:dyDescent="0.2">
      <c r="A3" s="5" t="s">
        <v>4263</v>
      </c>
      <c r="B3" s="6" t="s">
        <v>2135</v>
      </c>
      <c r="C3" s="5" t="s">
        <v>2384</v>
      </c>
      <c r="D3" s="7">
        <v>297</v>
      </c>
      <c r="E3" s="8">
        <v>509120</v>
      </c>
    </row>
    <row r="4" spans="1:6" ht="13.15" customHeight="1" x14ac:dyDescent="0.2">
      <c r="A4" s="5" t="s">
        <v>4263</v>
      </c>
      <c r="B4" s="6" t="s">
        <v>2139</v>
      </c>
      <c r="C4" s="5" t="s">
        <v>2338</v>
      </c>
      <c r="D4" s="7">
        <v>130</v>
      </c>
      <c r="E4" s="8" t="s">
        <v>4264</v>
      </c>
    </row>
    <row r="5" spans="1:6" ht="13.15" customHeight="1" x14ac:dyDescent="0.2">
      <c r="A5" s="5" t="s">
        <v>4263</v>
      </c>
      <c r="B5" s="6" t="s">
        <v>2142</v>
      </c>
      <c r="C5" s="5" t="s">
        <v>2136</v>
      </c>
      <c r="D5" s="7">
        <v>78</v>
      </c>
      <c r="E5" s="8" t="s">
        <v>4264</v>
      </c>
    </row>
    <row r="6" spans="1:6" ht="13.15" customHeight="1" x14ac:dyDescent="0.2">
      <c r="A6" s="5" t="s">
        <v>4263</v>
      </c>
      <c r="B6" s="6" t="s">
        <v>2146</v>
      </c>
      <c r="C6" s="5" t="s">
        <v>4246</v>
      </c>
      <c r="D6" s="7">
        <v>800</v>
      </c>
      <c r="E6" s="8">
        <v>509120</v>
      </c>
    </row>
    <row r="7" spans="1:6" ht="13.15" customHeight="1" x14ac:dyDescent="0.2">
      <c r="A7" s="5" t="s">
        <v>4263</v>
      </c>
      <c r="B7" s="6" t="s">
        <v>2147</v>
      </c>
      <c r="C7" s="5" t="s">
        <v>4265</v>
      </c>
      <c r="D7" s="7">
        <v>172</v>
      </c>
      <c r="E7" s="8">
        <v>509120</v>
      </c>
    </row>
    <row r="8" spans="1:6" ht="13.15" customHeight="1" x14ac:dyDescent="0.2">
      <c r="A8" s="5" t="s">
        <v>4263</v>
      </c>
      <c r="B8" s="6" t="s">
        <v>2150</v>
      </c>
      <c r="C8" s="5" t="s">
        <v>2364</v>
      </c>
      <c r="D8" s="7">
        <v>64</v>
      </c>
      <c r="E8" s="8">
        <v>509120</v>
      </c>
    </row>
    <row r="9" spans="1:6" ht="13.15" customHeight="1" x14ac:dyDescent="0.2">
      <c r="A9" s="5" t="s">
        <v>4263</v>
      </c>
      <c r="B9" s="6" t="s">
        <v>2152</v>
      </c>
      <c r="C9" s="5" t="s">
        <v>2156</v>
      </c>
      <c r="D9" s="7">
        <v>43</v>
      </c>
      <c r="E9" s="8">
        <v>509120</v>
      </c>
    </row>
    <row r="10" spans="1:6" ht="13.15" customHeight="1" x14ac:dyDescent="0.2">
      <c r="A10" s="5" t="s">
        <v>4263</v>
      </c>
      <c r="B10" s="6" t="s">
        <v>2159</v>
      </c>
      <c r="C10" s="5" t="s">
        <v>2277</v>
      </c>
      <c r="D10" s="7">
        <v>38</v>
      </c>
      <c r="E10" s="8">
        <v>509120</v>
      </c>
    </row>
    <row r="11" spans="1:6" ht="13.15" customHeight="1" x14ac:dyDescent="0.2">
      <c r="A11" s="5" t="s">
        <v>4263</v>
      </c>
      <c r="B11" s="6" t="s">
        <v>2161</v>
      </c>
      <c r="C11" s="5" t="s">
        <v>2657</v>
      </c>
      <c r="D11" s="7">
        <v>255</v>
      </c>
      <c r="E11" s="8" t="s">
        <v>4264</v>
      </c>
    </row>
    <row r="12" spans="1:6" ht="13.15" customHeight="1" x14ac:dyDescent="0.2">
      <c r="A12" s="5" t="s">
        <v>4263</v>
      </c>
      <c r="B12" s="6" t="s">
        <v>2173</v>
      </c>
      <c r="C12" s="5" t="s">
        <v>2294</v>
      </c>
      <c r="D12" s="7">
        <v>156</v>
      </c>
      <c r="E12" s="8" t="s">
        <v>4264</v>
      </c>
    </row>
    <row r="13" spans="1:6" ht="13.15" customHeight="1" x14ac:dyDescent="0.2">
      <c r="A13" s="5" t="s">
        <v>4263</v>
      </c>
      <c r="B13" s="6" t="s">
        <v>2271</v>
      </c>
      <c r="C13" s="5" t="s">
        <v>2657</v>
      </c>
      <c r="D13" s="7">
        <v>231</v>
      </c>
      <c r="E13" s="8" t="s">
        <v>4264</v>
      </c>
    </row>
    <row r="14" spans="1:6" ht="13.15" customHeight="1" x14ac:dyDescent="0.2">
      <c r="A14" s="5" t="s">
        <v>4263</v>
      </c>
      <c r="B14" s="6" t="s">
        <v>2280</v>
      </c>
      <c r="C14" s="5" t="s">
        <v>2277</v>
      </c>
      <c r="D14" s="7">
        <v>38</v>
      </c>
      <c r="E14" s="8">
        <v>509120</v>
      </c>
    </row>
    <row r="15" spans="1:6" ht="13.15" customHeight="1" x14ac:dyDescent="0.2">
      <c r="A15" s="5" t="s">
        <v>4263</v>
      </c>
      <c r="B15" s="6" t="s">
        <v>2293</v>
      </c>
      <c r="C15" s="5" t="s">
        <v>2311</v>
      </c>
      <c r="D15" s="7">
        <v>607</v>
      </c>
      <c r="E15" s="8">
        <v>509120</v>
      </c>
    </row>
    <row r="16" spans="1:6" ht="13.15" customHeight="1" x14ac:dyDescent="0.2">
      <c r="A16" s="5" t="s">
        <v>4263</v>
      </c>
      <c r="B16" s="6" t="s">
        <v>2296</v>
      </c>
      <c r="C16" s="5" t="s">
        <v>2692</v>
      </c>
      <c r="D16" s="7">
        <v>150</v>
      </c>
      <c r="E16" s="8">
        <v>509120</v>
      </c>
    </row>
    <row r="17" spans="1:5" ht="13.15" customHeight="1" x14ac:dyDescent="0.2">
      <c r="A17" s="5" t="s">
        <v>4263</v>
      </c>
      <c r="B17" s="6" t="s">
        <v>2298</v>
      </c>
      <c r="C17" s="5" t="s">
        <v>2692</v>
      </c>
      <c r="D17" s="7">
        <v>124</v>
      </c>
      <c r="E17" s="8">
        <v>509120</v>
      </c>
    </row>
    <row r="18" spans="1:5" ht="13.15" customHeight="1" x14ac:dyDescent="0.2">
      <c r="A18" s="5" t="s">
        <v>4263</v>
      </c>
      <c r="B18" s="6" t="s">
        <v>2300</v>
      </c>
      <c r="C18" s="5" t="s">
        <v>2171</v>
      </c>
      <c r="D18" s="7">
        <v>16</v>
      </c>
      <c r="E18" s="8" t="s">
        <v>4264</v>
      </c>
    </row>
    <row r="19" spans="1:5" ht="13.15" customHeight="1" x14ac:dyDescent="0.2">
      <c r="A19" s="5" t="s">
        <v>4263</v>
      </c>
      <c r="B19" s="6" t="s">
        <v>2301</v>
      </c>
      <c r="C19" s="5" t="s">
        <v>2275</v>
      </c>
      <c r="D19" s="7">
        <v>245</v>
      </c>
      <c r="E19" s="8" t="s">
        <v>4264</v>
      </c>
    </row>
    <row r="20" spans="1:5" ht="13.15" customHeight="1" x14ac:dyDescent="0.2">
      <c r="A20" s="5" t="s">
        <v>4263</v>
      </c>
      <c r="B20" s="6" t="s">
        <v>2304</v>
      </c>
      <c r="C20" s="5" t="s">
        <v>2171</v>
      </c>
      <c r="D20" s="7">
        <v>37</v>
      </c>
      <c r="E20" s="8">
        <v>509120</v>
      </c>
    </row>
    <row r="21" spans="1:5" ht="13.15" customHeight="1" x14ac:dyDescent="0.2">
      <c r="A21" s="5" t="s">
        <v>4263</v>
      </c>
      <c r="B21" s="6" t="s">
        <v>2310</v>
      </c>
      <c r="C21" s="5" t="s">
        <v>2311</v>
      </c>
      <c r="D21" s="7">
        <v>80</v>
      </c>
      <c r="E21" s="8">
        <v>509120</v>
      </c>
    </row>
    <row r="22" spans="1:5" ht="13.15" customHeight="1" x14ac:dyDescent="0.2">
      <c r="A22" s="5" t="s">
        <v>4263</v>
      </c>
      <c r="B22" s="6" t="s">
        <v>2313</v>
      </c>
      <c r="C22" s="5" t="s">
        <v>2311</v>
      </c>
      <c r="D22" s="7">
        <v>131</v>
      </c>
      <c r="E22" s="8">
        <v>509120</v>
      </c>
    </row>
    <row r="23" spans="1:5" ht="13.15" customHeight="1" x14ac:dyDescent="0.2">
      <c r="A23" s="5" t="s">
        <v>4263</v>
      </c>
      <c r="B23" s="6" t="s">
        <v>2320</v>
      </c>
      <c r="C23" s="5" t="s">
        <v>4223</v>
      </c>
      <c r="D23" s="7">
        <v>446</v>
      </c>
      <c r="E23" s="8">
        <v>509120</v>
      </c>
    </row>
    <row r="24" spans="1:5" ht="13.15" customHeight="1" x14ac:dyDescent="0.2">
      <c r="A24" s="5" t="s">
        <v>4263</v>
      </c>
      <c r="B24" s="6" t="s">
        <v>2323</v>
      </c>
      <c r="C24" s="5" t="s">
        <v>2692</v>
      </c>
      <c r="D24" s="7">
        <v>375</v>
      </c>
      <c r="E24" s="8">
        <v>509120</v>
      </c>
    </row>
    <row r="25" spans="1:5" ht="13.15" customHeight="1" x14ac:dyDescent="0.2">
      <c r="A25" s="5" t="s">
        <v>4263</v>
      </c>
      <c r="B25" s="6" t="s">
        <v>2328</v>
      </c>
      <c r="C25" s="5" t="s">
        <v>2171</v>
      </c>
      <c r="D25" s="7">
        <v>9</v>
      </c>
      <c r="E25" s="8">
        <v>509120</v>
      </c>
    </row>
    <row r="26" spans="1:5" ht="13.15" customHeight="1" x14ac:dyDescent="0.2">
      <c r="A26" s="5" t="s">
        <v>4263</v>
      </c>
      <c r="B26" s="6" t="s">
        <v>2330</v>
      </c>
      <c r="C26" s="5" t="s">
        <v>3868</v>
      </c>
      <c r="D26" s="7">
        <v>85</v>
      </c>
      <c r="E26" s="8">
        <v>509120</v>
      </c>
    </row>
    <row r="27" spans="1:5" ht="13.15" customHeight="1" x14ac:dyDescent="0.2">
      <c r="A27" s="5" t="s">
        <v>4263</v>
      </c>
      <c r="B27" s="6" t="s">
        <v>2334</v>
      </c>
      <c r="C27" s="5" t="s">
        <v>4266</v>
      </c>
      <c r="D27" s="7">
        <v>76</v>
      </c>
      <c r="E27" s="8">
        <v>509120</v>
      </c>
    </row>
    <row r="28" spans="1:5" ht="13.15" customHeight="1" x14ac:dyDescent="0.2">
      <c r="A28" s="5" t="s">
        <v>4263</v>
      </c>
      <c r="B28" s="6" t="s">
        <v>2337</v>
      </c>
      <c r="C28" s="5" t="s">
        <v>2367</v>
      </c>
      <c r="D28" s="7">
        <v>15</v>
      </c>
      <c r="E28" s="8">
        <v>352000</v>
      </c>
    </row>
    <row r="29" spans="1:5" ht="13.15" customHeight="1" x14ac:dyDescent="0.2">
      <c r="A29" s="5" t="s">
        <v>4263</v>
      </c>
      <c r="B29" s="6" t="s">
        <v>2345</v>
      </c>
      <c r="C29" s="5" t="s">
        <v>4267</v>
      </c>
      <c r="D29" s="7">
        <v>288</v>
      </c>
      <c r="E29" s="8" t="s">
        <v>4264</v>
      </c>
    </row>
    <row r="30" spans="1:5" ht="13.15" customHeight="1" x14ac:dyDescent="0.2">
      <c r="A30" s="5" t="s">
        <v>4263</v>
      </c>
      <c r="B30" s="6" t="s">
        <v>2354</v>
      </c>
      <c r="C30" s="5" t="s">
        <v>2136</v>
      </c>
      <c r="D30" s="7">
        <v>174</v>
      </c>
      <c r="E30" s="8" t="s">
        <v>4264</v>
      </c>
    </row>
    <row r="31" spans="1:5" ht="13.15" customHeight="1" x14ac:dyDescent="0.2">
      <c r="A31" s="5" t="s">
        <v>4263</v>
      </c>
      <c r="B31" s="6" t="s">
        <v>2361</v>
      </c>
      <c r="C31" s="5" t="s">
        <v>2311</v>
      </c>
      <c r="D31" s="7">
        <v>45</v>
      </c>
      <c r="E31" s="8">
        <v>509120</v>
      </c>
    </row>
    <row r="32" spans="1:5" ht="13.15" customHeight="1" x14ac:dyDescent="0.2">
      <c r="A32" s="5" t="s">
        <v>4263</v>
      </c>
      <c r="B32" s="6" t="s">
        <v>2363</v>
      </c>
      <c r="C32" s="5" t="s">
        <v>2171</v>
      </c>
      <c r="D32" s="7">
        <v>58</v>
      </c>
      <c r="E32" s="8" t="s">
        <v>2318</v>
      </c>
    </row>
    <row r="33" spans="1:5" ht="13.15" customHeight="1" x14ac:dyDescent="0.2">
      <c r="A33" s="5" t="s">
        <v>4263</v>
      </c>
      <c r="B33" s="6" t="s">
        <v>2368</v>
      </c>
      <c r="C33" s="5" t="s">
        <v>2279</v>
      </c>
      <c r="D33" s="7">
        <v>8</v>
      </c>
      <c r="E33" s="8">
        <v>509120</v>
      </c>
    </row>
    <row r="34" spans="1:5" ht="13.15" customHeight="1" x14ac:dyDescent="0.2">
      <c r="A34" s="5" t="s">
        <v>4263</v>
      </c>
      <c r="B34" s="6" t="s">
        <v>2370</v>
      </c>
      <c r="C34" s="5" t="s">
        <v>2277</v>
      </c>
      <c r="D34" s="7">
        <v>45</v>
      </c>
      <c r="E34" s="8">
        <v>509120</v>
      </c>
    </row>
    <row r="35" spans="1:5" ht="13.15" customHeight="1" x14ac:dyDescent="0.2">
      <c r="A35" s="5" t="s">
        <v>4263</v>
      </c>
      <c r="B35" s="6" t="s">
        <v>2371</v>
      </c>
      <c r="C35" s="5" t="s">
        <v>2657</v>
      </c>
      <c r="D35" s="7">
        <v>233</v>
      </c>
      <c r="E35" s="8">
        <v>509120</v>
      </c>
    </row>
    <row r="36" spans="1:5" ht="13.15" customHeight="1" x14ac:dyDescent="0.2">
      <c r="A36" s="5" t="s">
        <v>4263</v>
      </c>
      <c r="B36" s="6" t="s">
        <v>2372</v>
      </c>
      <c r="C36" s="5" t="s">
        <v>2279</v>
      </c>
      <c r="D36" s="7">
        <v>13</v>
      </c>
      <c r="E36" s="8">
        <v>509120</v>
      </c>
    </row>
    <row r="37" spans="1:5" ht="13.15" customHeight="1" x14ac:dyDescent="0.2">
      <c r="A37" s="5" t="s">
        <v>4263</v>
      </c>
      <c r="B37" s="6" t="s">
        <v>2375</v>
      </c>
      <c r="C37" s="5" t="s">
        <v>2294</v>
      </c>
      <c r="D37" s="7">
        <v>64</v>
      </c>
      <c r="E37" s="8" t="s">
        <v>4264</v>
      </c>
    </row>
    <row r="38" spans="1:5" ht="13.15" customHeight="1" x14ac:dyDescent="0.2">
      <c r="A38" s="5" t="s">
        <v>4263</v>
      </c>
      <c r="B38" s="6" t="s">
        <v>2376</v>
      </c>
      <c r="C38" s="5" t="s">
        <v>3880</v>
      </c>
      <c r="D38" s="7">
        <v>233</v>
      </c>
      <c r="E38" s="8" t="s">
        <v>4264</v>
      </c>
    </row>
    <row r="39" spans="1:5" ht="13.15" customHeight="1" x14ac:dyDescent="0.2">
      <c r="A39" s="5" t="s">
        <v>4263</v>
      </c>
      <c r="B39" s="6" t="s">
        <v>2377</v>
      </c>
      <c r="C39" s="5" t="s">
        <v>2311</v>
      </c>
      <c r="D39" s="7">
        <v>392</v>
      </c>
      <c r="E39" s="8">
        <v>509120</v>
      </c>
    </row>
    <row r="40" spans="1:5" ht="13.15" customHeight="1" x14ac:dyDescent="0.2">
      <c r="A40" s="5" t="s">
        <v>4263</v>
      </c>
      <c r="B40" s="6" t="s">
        <v>2392</v>
      </c>
      <c r="C40" s="5" t="s">
        <v>2393</v>
      </c>
      <c r="D40" s="7">
        <v>55</v>
      </c>
      <c r="E40" s="8">
        <v>509120</v>
      </c>
    </row>
    <row r="41" spans="1:5" ht="13.15" customHeight="1" x14ac:dyDescent="0.2">
      <c r="C41" s="10" t="s">
        <v>4262</v>
      </c>
      <c r="D41" s="11">
        <f>SUM(D2:D40)</f>
        <v>6352</v>
      </c>
      <c r="E41" s="12"/>
    </row>
    <row r="42" spans="1:5" ht="13.15" customHeight="1" x14ac:dyDescent="0.2"/>
    <row r="43" spans="1:5" ht="13.15" customHeight="1" x14ac:dyDescent="0.2">
      <c r="A43" s="5" t="s">
        <v>4263</v>
      </c>
      <c r="B43" s="6" t="s">
        <v>2405</v>
      </c>
      <c r="C43" s="5" t="s">
        <v>2657</v>
      </c>
      <c r="D43" s="7">
        <v>167</v>
      </c>
      <c r="E43" s="8" t="s">
        <v>4264</v>
      </c>
    </row>
    <row r="44" spans="1:5" ht="13.15" customHeight="1" x14ac:dyDescent="0.2">
      <c r="A44" s="5" t="s">
        <v>4263</v>
      </c>
      <c r="B44" s="6" t="s">
        <v>2407</v>
      </c>
      <c r="C44" s="5" t="s">
        <v>2657</v>
      </c>
      <c r="D44" s="7">
        <v>167</v>
      </c>
      <c r="E44" s="8" t="s">
        <v>4264</v>
      </c>
    </row>
    <row r="45" spans="1:5" ht="13.15" customHeight="1" x14ac:dyDescent="0.2">
      <c r="A45" s="5" t="s">
        <v>4263</v>
      </c>
      <c r="B45" s="6" t="s">
        <v>2410</v>
      </c>
      <c r="C45" s="5" t="s">
        <v>2657</v>
      </c>
      <c r="D45" s="7">
        <v>167</v>
      </c>
      <c r="E45" s="8" t="s">
        <v>4264</v>
      </c>
    </row>
    <row r="46" spans="1:5" ht="13.15" customHeight="1" x14ac:dyDescent="0.2">
      <c r="A46" s="5" t="s">
        <v>4263</v>
      </c>
      <c r="B46" s="6" t="s">
        <v>2413</v>
      </c>
      <c r="C46" s="5" t="s">
        <v>2657</v>
      </c>
      <c r="D46" s="7">
        <v>167</v>
      </c>
      <c r="E46" s="8" t="s">
        <v>4264</v>
      </c>
    </row>
    <row r="47" spans="1:5" ht="13.15" customHeight="1" x14ac:dyDescent="0.2">
      <c r="A47" s="5" t="s">
        <v>4263</v>
      </c>
      <c r="B47" s="6" t="s">
        <v>2415</v>
      </c>
      <c r="C47" s="5" t="s">
        <v>2657</v>
      </c>
      <c r="D47" s="7">
        <v>167</v>
      </c>
      <c r="E47" s="8" t="s">
        <v>4264</v>
      </c>
    </row>
    <row r="48" spans="1:5" ht="13.15" customHeight="1" x14ac:dyDescent="0.2">
      <c r="A48" s="5" t="s">
        <v>4263</v>
      </c>
      <c r="B48" s="6" t="s">
        <v>2418</v>
      </c>
      <c r="C48" s="5" t="s">
        <v>2143</v>
      </c>
      <c r="D48" s="7">
        <v>170</v>
      </c>
      <c r="E48" s="8">
        <v>509120</v>
      </c>
    </row>
    <row r="49" spans="1:5" ht="13.15" customHeight="1" x14ac:dyDescent="0.2">
      <c r="A49" s="5" t="s">
        <v>4263</v>
      </c>
      <c r="B49" s="6" t="s">
        <v>2423</v>
      </c>
      <c r="C49" s="5" t="s">
        <v>2143</v>
      </c>
      <c r="D49" s="7">
        <v>170</v>
      </c>
      <c r="E49" s="8">
        <v>509120</v>
      </c>
    </row>
    <row r="50" spans="1:5" ht="13.15" customHeight="1" x14ac:dyDescent="0.2">
      <c r="A50" s="5" t="s">
        <v>4263</v>
      </c>
      <c r="B50" s="6" t="s">
        <v>2426</v>
      </c>
      <c r="C50" s="5" t="s">
        <v>2657</v>
      </c>
      <c r="D50" s="7">
        <v>167</v>
      </c>
      <c r="E50" s="8" t="s">
        <v>4264</v>
      </c>
    </row>
    <row r="51" spans="1:5" ht="13.15" customHeight="1" x14ac:dyDescent="0.2">
      <c r="A51" s="5" t="s">
        <v>4263</v>
      </c>
      <c r="B51" s="6" t="s">
        <v>2428</v>
      </c>
      <c r="C51" s="5" t="s">
        <v>2657</v>
      </c>
      <c r="D51" s="7">
        <v>167</v>
      </c>
      <c r="E51" s="8" t="s">
        <v>4264</v>
      </c>
    </row>
    <row r="52" spans="1:5" ht="13.15" customHeight="1" x14ac:dyDescent="0.2">
      <c r="A52" s="5" t="s">
        <v>4263</v>
      </c>
      <c r="B52" s="6" t="s">
        <v>2430</v>
      </c>
      <c r="C52" s="5" t="s">
        <v>2657</v>
      </c>
      <c r="D52" s="7">
        <v>167</v>
      </c>
      <c r="E52" s="8" t="s">
        <v>4264</v>
      </c>
    </row>
    <row r="53" spans="1:5" ht="13.15" customHeight="1" x14ac:dyDescent="0.2">
      <c r="A53" s="5" t="s">
        <v>4263</v>
      </c>
      <c r="B53" s="6" t="s">
        <v>2432</v>
      </c>
      <c r="C53" s="5" t="s">
        <v>2657</v>
      </c>
      <c r="D53" s="7">
        <v>167</v>
      </c>
      <c r="E53" s="8" t="s">
        <v>4264</v>
      </c>
    </row>
    <row r="54" spans="1:5" ht="13.15" customHeight="1" x14ac:dyDescent="0.2">
      <c r="A54" s="5" t="s">
        <v>4263</v>
      </c>
      <c r="B54" s="6" t="s">
        <v>2437</v>
      </c>
      <c r="C54" s="5" t="s">
        <v>2657</v>
      </c>
      <c r="D54" s="7">
        <v>167</v>
      </c>
      <c r="E54" s="8" t="s">
        <v>4264</v>
      </c>
    </row>
    <row r="55" spans="1:5" ht="13.15" customHeight="1" x14ac:dyDescent="0.2">
      <c r="A55" s="5" t="s">
        <v>4263</v>
      </c>
      <c r="B55" s="6" t="s">
        <v>2439</v>
      </c>
      <c r="C55" s="5" t="s">
        <v>2657</v>
      </c>
      <c r="D55" s="7">
        <v>167</v>
      </c>
      <c r="E55" s="8" t="s">
        <v>4264</v>
      </c>
    </row>
    <row r="56" spans="1:5" ht="13.15" customHeight="1" x14ac:dyDescent="0.2">
      <c r="A56" s="5" t="s">
        <v>4263</v>
      </c>
      <c r="B56" s="6" t="s">
        <v>2442</v>
      </c>
      <c r="C56" s="5" t="s">
        <v>2657</v>
      </c>
      <c r="D56" s="7">
        <v>167</v>
      </c>
      <c r="E56" s="8" t="s">
        <v>4264</v>
      </c>
    </row>
    <row r="57" spans="1:5" ht="13.15" customHeight="1" x14ac:dyDescent="0.2">
      <c r="A57" s="5" t="s">
        <v>4263</v>
      </c>
      <c r="B57" s="6" t="s">
        <v>2443</v>
      </c>
      <c r="C57" s="5" t="s">
        <v>2657</v>
      </c>
      <c r="D57" s="7">
        <v>152</v>
      </c>
      <c r="E57" s="8" t="s">
        <v>4264</v>
      </c>
    </row>
    <row r="58" spans="1:5" ht="13.15" customHeight="1" x14ac:dyDescent="0.2">
      <c r="A58" s="5" t="s">
        <v>4263</v>
      </c>
      <c r="B58" s="6" t="s">
        <v>2445</v>
      </c>
      <c r="C58" s="5" t="s">
        <v>2277</v>
      </c>
      <c r="D58" s="7">
        <v>25</v>
      </c>
      <c r="E58" s="8" t="s">
        <v>4264</v>
      </c>
    </row>
    <row r="59" spans="1:5" ht="13.15" customHeight="1" x14ac:dyDescent="0.2">
      <c r="A59" s="5" t="s">
        <v>4263</v>
      </c>
      <c r="B59" s="6" t="s">
        <v>2447</v>
      </c>
      <c r="C59" s="5" t="s">
        <v>2311</v>
      </c>
      <c r="D59" s="7">
        <v>999</v>
      </c>
      <c r="E59" s="8">
        <v>509120</v>
      </c>
    </row>
    <row r="60" spans="1:5" ht="13.15" customHeight="1" x14ac:dyDescent="0.2">
      <c r="A60" s="5" t="s">
        <v>4263</v>
      </c>
      <c r="B60" s="6" t="s">
        <v>3348</v>
      </c>
      <c r="C60" s="5" t="s">
        <v>2657</v>
      </c>
      <c r="D60" s="7">
        <v>167</v>
      </c>
      <c r="E60" s="8" t="s">
        <v>4264</v>
      </c>
    </row>
    <row r="61" spans="1:5" ht="13.15" customHeight="1" x14ac:dyDescent="0.2">
      <c r="A61" s="5" t="s">
        <v>4263</v>
      </c>
      <c r="B61" s="6" t="s">
        <v>2473</v>
      </c>
      <c r="C61" s="5" t="s">
        <v>2657</v>
      </c>
      <c r="D61" s="7">
        <v>167</v>
      </c>
      <c r="E61" s="8" t="s">
        <v>4264</v>
      </c>
    </row>
    <row r="62" spans="1:5" ht="13.15" customHeight="1" x14ac:dyDescent="0.2">
      <c r="A62" s="5" t="s">
        <v>4263</v>
      </c>
      <c r="B62" s="6" t="s">
        <v>2478</v>
      </c>
      <c r="C62" s="5" t="s">
        <v>2657</v>
      </c>
      <c r="D62" s="7">
        <v>167</v>
      </c>
      <c r="E62" s="8" t="s">
        <v>4264</v>
      </c>
    </row>
    <row r="63" spans="1:5" ht="13.15" customHeight="1" x14ac:dyDescent="0.2">
      <c r="A63" s="5" t="s">
        <v>4263</v>
      </c>
      <c r="B63" s="6" t="s">
        <v>2480</v>
      </c>
      <c r="C63" s="5" t="s">
        <v>2657</v>
      </c>
      <c r="D63" s="7">
        <v>167</v>
      </c>
      <c r="E63" s="8" t="s">
        <v>4264</v>
      </c>
    </row>
    <row r="64" spans="1:5" ht="13.15" customHeight="1" x14ac:dyDescent="0.2">
      <c r="A64" s="5" t="s">
        <v>4263</v>
      </c>
      <c r="B64" s="6" t="s">
        <v>2481</v>
      </c>
      <c r="C64" s="5" t="s">
        <v>2657</v>
      </c>
      <c r="D64" s="7">
        <v>167</v>
      </c>
      <c r="E64" s="8" t="s">
        <v>4264</v>
      </c>
    </row>
    <row r="65" spans="1:5" ht="13.15" customHeight="1" x14ac:dyDescent="0.2">
      <c r="A65" s="5" t="s">
        <v>4263</v>
      </c>
      <c r="B65" s="6" t="s">
        <v>2482</v>
      </c>
      <c r="C65" s="5" t="s">
        <v>2657</v>
      </c>
      <c r="D65" s="7">
        <v>167</v>
      </c>
      <c r="E65" s="8" t="s">
        <v>4264</v>
      </c>
    </row>
    <row r="66" spans="1:5" ht="13.15" customHeight="1" x14ac:dyDescent="0.2">
      <c r="A66" s="5" t="s">
        <v>4263</v>
      </c>
      <c r="B66" s="6" t="s">
        <v>2483</v>
      </c>
      <c r="C66" s="5" t="s">
        <v>2277</v>
      </c>
      <c r="D66" s="7">
        <v>417</v>
      </c>
      <c r="E66" s="8" t="s">
        <v>4264</v>
      </c>
    </row>
    <row r="67" spans="1:5" ht="13.15" customHeight="1" x14ac:dyDescent="0.2">
      <c r="A67" s="5" t="s">
        <v>4263</v>
      </c>
      <c r="B67" s="6" t="s">
        <v>2485</v>
      </c>
      <c r="C67" s="5" t="s">
        <v>2367</v>
      </c>
      <c r="D67" s="7">
        <v>16</v>
      </c>
      <c r="E67" s="8">
        <v>352000</v>
      </c>
    </row>
    <row r="68" spans="1:5" ht="13.15" customHeight="1" x14ac:dyDescent="0.2">
      <c r="A68" s="5" t="s">
        <v>4263</v>
      </c>
      <c r="B68" s="6" t="s">
        <v>2487</v>
      </c>
      <c r="C68" s="5" t="s">
        <v>2657</v>
      </c>
      <c r="D68" s="7">
        <v>167</v>
      </c>
      <c r="E68" s="8" t="s">
        <v>4264</v>
      </c>
    </row>
    <row r="69" spans="1:5" ht="13.15" customHeight="1" x14ac:dyDescent="0.2">
      <c r="A69" s="5" t="s">
        <v>4263</v>
      </c>
      <c r="B69" s="6" t="s">
        <v>2494</v>
      </c>
      <c r="C69" s="5" t="s">
        <v>2171</v>
      </c>
      <c r="D69" s="7">
        <v>106</v>
      </c>
      <c r="E69" s="8">
        <v>509120</v>
      </c>
    </row>
    <row r="70" spans="1:5" ht="13.15" customHeight="1" x14ac:dyDescent="0.2">
      <c r="A70" s="5" t="s">
        <v>4263</v>
      </c>
      <c r="B70" s="6" t="s">
        <v>2498</v>
      </c>
      <c r="C70" s="5" t="s">
        <v>2657</v>
      </c>
      <c r="D70" s="7">
        <v>167</v>
      </c>
      <c r="E70" s="8" t="s">
        <v>4264</v>
      </c>
    </row>
    <row r="71" spans="1:5" ht="13.15" customHeight="1" x14ac:dyDescent="0.2">
      <c r="A71" s="5" t="s">
        <v>4263</v>
      </c>
      <c r="B71" s="6" t="s">
        <v>2501</v>
      </c>
      <c r="C71" s="5" t="s">
        <v>2657</v>
      </c>
      <c r="D71" s="7">
        <v>167</v>
      </c>
      <c r="E71" s="8" t="s">
        <v>4264</v>
      </c>
    </row>
    <row r="72" spans="1:5" ht="13.15" customHeight="1" x14ac:dyDescent="0.2">
      <c r="A72" s="5" t="s">
        <v>4263</v>
      </c>
      <c r="B72" s="6" t="s">
        <v>2505</v>
      </c>
      <c r="C72" s="5" t="s">
        <v>2657</v>
      </c>
      <c r="D72" s="7">
        <v>167</v>
      </c>
      <c r="E72" s="8" t="s">
        <v>4264</v>
      </c>
    </row>
    <row r="73" spans="1:5" ht="13.15" customHeight="1" x14ac:dyDescent="0.2">
      <c r="A73" s="5" t="s">
        <v>4263</v>
      </c>
      <c r="B73" s="6" t="s">
        <v>2506</v>
      </c>
      <c r="C73" s="5" t="s">
        <v>2657</v>
      </c>
      <c r="D73" s="7">
        <v>167</v>
      </c>
      <c r="E73" s="8" t="s">
        <v>4264</v>
      </c>
    </row>
    <row r="74" spans="1:5" ht="13.15" customHeight="1" x14ac:dyDescent="0.2">
      <c r="A74" s="5" t="s">
        <v>4263</v>
      </c>
      <c r="B74" s="6" t="s">
        <v>2507</v>
      </c>
      <c r="C74" s="5" t="s">
        <v>2657</v>
      </c>
      <c r="D74" s="7">
        <v>167</v>
      </c>
      <c r="E74" s="8" t="s">
        <v>4264</v>
      </c>
    </row>
    <row r="75" spans="1:5" ht="13.15" customHeight="1" x14ac:dyDescent="0.2">
      <c r="A75" s="5" t="s">
        <v>4263</v>
      </c>
      <c r="B75" s="6" t="s">
        <v>2530</v>
      </c>
      <c r="C75" s="5" t="s">
        <v>2393</v>
      </c>
      <c r="D75" s="7">
        <v>55</v>
      </c>
      <c r="E75" s="8">
        <v>509120</v>
      </c>
    </row>
    <row r="76" spans="1:5" ht="13.15" customHeight="1" x14ac:dyDescent="0.2">
      <c r="A76" s="5" t="s">
        <v>4263</v>
      </c>
      <c r="B76" s="6" t="s">
        <v>2533</v>
      </c>
      <c r="C76" s="5" t="s">
        <v>2160</v>
      </c>
      <c r="D76" s="7">
        <v>112</v>
      </c>
      <c r="E76" s="8">
        <v>509120</v>
      </c>
    </row>
    <row r="77" spans="1:5" ht="13.15" customHeight="1" x14ac:dyDescent="0.2">
      <c r="A77" s="5" t="s">
        <v>4263</v>
      </c>
      <c r="B77" s="6" t="s">
        <v>2534</v>
      </c>
      <c r="C77" s="5" t="s">
        <v>2160</v>
      </c>
      <c r="D77" s="7">
        <v>112</v>
      </c>
      <c r="E77" s="8">
        <v>509120</v>
      </c>
    </row>
    <row r="78" spans="1:5" ht="13.15" customHeight="1" x14ac:dyDescent="0.2">
      <c r="C78" s="10" t="s">
        <v>4262</v>
      </c>
      <c r="D78" s="11">
        <f>SUM(D43:D77)</f>
        <v>6342</v>
      </c>
      <c r="E78" s="12"/>
    </row>
    <row r="79" spans="1:5" ht="13.15" customHeight="1" x14ac:dyDescent="0.2"/>
    <row r="80" spans="1:5" ht="13.15" customHeight="1" x14ac:dyDescent="0.2">
      <c r="A80" s="5" t="s">
        <v>4263</v>
      </c>
      <c r="B80" s="6" t="s">
        <v>2541</v>
      </c>
      <c r="C80" s="5" t="s">
        <v>2657</v>
      </c>
      <c r="D80" s="7">
        <v>167</v>
      </c>
      <c r="E80" s="8" t="s">
        <v>4264</v>
      </c>
    </row>
    <row r="81" spans="1:5" ht="13.15" customHeight="1" x14ac:dyDescent="0.2">
      <c r="A81" s="5" t="s">
        <v>4263</v>
      </c>
      <c r="B81" s="6" t="s">
        <v>2545</v>
      </c>
      <c r="C81" s="5" t="s">
        <v>2657</v>
      </c>
      <c r="D81" s="7">
        <v>167</v>
      </c>
      <c r="E81" s="8" t="s">
        <v>4264</v>
      </c>
    </row>
    <row r="82" spans="1:5" ht="13.15" customHeight="1" x14ac:dyDescent="0.2">
      <c r="A82" s="5" t="s">
        <v>4263</v>
      </c>
      <c r="B82" s="6" t="s">
        <v>2547</v>
      </c>
      <c r="C82" s="5" t="s">
        <v>2657</v>
      </c>
      <c r="D82" s="7">
        <v>167</v>
      </c>
      <c r="E82" s="8" t="s">
        <v>4264</v>
      </c>
    </row>
    <row r="83" spans="1:5" ht="13.15" customHeight="1" x14ac:dyDescent="0.2">
      <c r="A83" s="5" t="s">
        <v>4263</v>
      </c>
      <c r="B83" s="6" t="s">
        <v>2549</v>
      </c>
      <c r="C83" s="5" t="s">
        <v>2657</v>
      </c>
      <c r="D83" s="7">
        <v>167</v>
      </c>
      <c r="E83" s="8" t="s">
        <v>4264</v>
      </c>
    </row>
    <row r="84" spans="1:5" ht="13.15" customHeight="1" x14ac:dyDescent="0.2">
      <c r="A84" s="5" t="s">
        <v>4263</v>
      </c>
      <c r="B84" s="6" t="s">
        <v>2551</v>
      </c>
      <c r="C84" s="5" t="s">
        <v>2657</v>
      </c>
      <c r="D84" s="7">
        <v>167</v>
      </c>
      <c r="E84" s="8" t="s">
        <v>4264</v>
      </c>
    </row>
    <row r="85" spans="1:5" ht="13.15" customHeight="1" x14ac:dyDescent="0.2">
      <c r="A85" s="5" t="s">
        <v>4263</v>
      </c>
      <c r="B85" s="6" t="s">
        <v>2553</v>
      </c>
      <c r="C85" s="5" t="s">
        <v>2657</v>
      </c>
      <c r="D85" s="7">
        <v>167</v>
      </c>
      <c r="E85" s="8" t="s">
        <v>4264</v>
      </c>
    </row>
    <row r="86" spans="1:5" ht="13.15" customHeight="1" x14ac:dyDescent="0.2">
      <c r="A86" s="5" t="s">
        <v>4263</v>
      </c>
      <c r="B86" s="6" t="s">
        <v>2557</v>
      </c>
      <c r="C86" s="5" t="s">
        <v>2143</v>
      </c>
      <c r="D86" s="7">
        <v>170</v>
      </c>
      <c r="E86" s="8">
        <v>509120</v>
      </c>
    </row>
    <row r="87" spans="1:5" ht="13.15" customHeight="1" x14ac:dyDescent="0.2">
      <c r="A87" s="5" t="s">
        <v>4263</v>
      </c>
      <c r="B87" s="6" t="s">
        <v>2560</v>
      </c>
      <c r="C87" s="5" t="s">
        <v>2143</v>
      </c>
      <c r="D87" s="7">
        <v>170</v>
      </c>
      <c r="E87" s="8">
        <v>509120</v>
      </c>
    </row>
    <row r="88" spans="1:5" ht="13.15" customHeight="1" x14ac:dyDescent="0.2">
      <c r="A88" s="5" t="s">
        <v>4263</v>
      </c>
      <c r="B88" s="6" t="s">
        <v>2562</v>
      </c>
      <c r="C88" s="5" t="s">
        <v>2657</v>
      </c>
      <c r="D88" s="7">
        <v>167</v>
      </c>
      <c r="E88" s="8" t="s">
        <v>4264</v>
      </c>
    </row>
    <row r="89" spans="1:5" ht="13.15" customHeight="1" x14ac:dyDescent="0.2">
      <c r="A89" s="5" t="s">
        <v>4263</v>
      </c>
      <c r="B89" s="6" t="s">
        <v>2564</v>
      </c>
      <c r="C89" s="5" t="s">
        <v>2657</v>
      </c>
      <c r="D89" s="7">
        <v>167</v>
      </c>
      <c r="E89" s="8" t="s">
        <v>4264</v>
      </c>
    </row>
    <row r="90" spans="1:5" ht="13.15" customHeight="1" x14ac:dyDescent="0.2">
      <c r="A90" s="5" t="s">
        <v>4263</v>
      </c>
      <c r="B90" s="6" t="s">
        <v>2566</v>
      </c>
      <c r="C90" s="5" t="s">
        <v>2657</v>
      </c>
      <c r="D90" s="7">
        <v>167</v>
      </c>
      <c r="E90" s="8" t="s">
        <v>4264</v>
      </c>
    </row>
    <row r="91" spans="1:5" ht="13.15" customHeight="1" x14ac:dyDescent="0.2">
      <c r="A91" s="5" t="s">
        <v>4263</v>
      </c>
      <c r="B91" s="6" t="s">
        <v>2569</v>
      </c>
      <c r="C91" s="5" t="s">
        <v>2657</v>
      </c>
      <c r="D91" s="7">
        <v>167</v>
      </c>
      <c r="E91" s="8" t="s">
        <v>4264</v>
      </c>
    </row>
    <row r="92" spans="1:5" ht="13.15" customHeight="1" x14ac:dyDescent="0.2">
      <c r="A92" s="5" t="s">
        <v>4263</v>
      </c>
      <c r="B92" s="6" t="s">
        <v>2572</v>
      </c>
      <c r="C92" s="5" t="s">
        <v>2657</v>
      </c>
      <c r="D92" s="7">
        <v>167</v>
      </c>
      <c r="E92" s="8" t="s">
        <v>4264</v>
      </c>
    </row>
    <row r="93" spans="1:5" ht="13.15" customHeight="1" x14ac:dyDescent="0.2">
      <c r="A93" s="5" t="s">
        <v>4263</v>
      </c>
      <c r="B93" s="6" t="s">
        <v>2573</v>
      </c>
      <c r="C93" s="5" t="s">
        <v>2657</v>
      </c>
      <c r="D93" s="7">
        <v>167</v>
      </c>
      <c r="E93" s="8" t="s">
        <v>4264</v>
      </c>
    </row>
    <row r="94" spans="1:5" ht="13.15" customHeight="1" x14ac:dyDescent="0.2">
      <c r="A94" s="5" t="s">
        <v>4263</v>
      </c>
      <c r="B94" s="6" t="s">
        <v>2575</v>
      </c>
      <c r="C94" s="5" t="s">
        <v>2657</v>
      </c>
      <c r="D94" s="7">
        <v>167</v>
      </c>
      <c r="E94" s="8" t="s">
        <v>4264</v>
      </c>
    </row>
    <row r="95" spans="1:5" ht="13.15" customHeight="1" x14ac:dyDescent="0.2">
      <c r="A95" s="5" t="s">
        <v>4263</v>
      </c>
      <c r="B95" s="6" t="s">
        <v>2577</v>
      </c>
      <c r="C95" s="5" t="s">
        <v>2657</v>
      </c>
      <c r="D95" s="7">
        <v>152</v>
      </c>
      <c r="E95" s="8" t="s">
        <v>4264</v>
      </c>
    </row>
    <row r="96" spans="1:5" ht="13.15" customHeight="1" x14ac:dyDescent="0.2">
      <c r="A96" s="5" t="s">
        <v>4263</v>
      </c>
      <c r="B96" s="6" t="s">
        <v>2579</v>
      </c>
      <c r="C96" s="5" t="s">
        <v>2277</v>
      </c>
      <c r="D96" s="7">
        <v>25</v>
      </c>
      <c r="E96" s="8" t="s">
        <v>4264</v>
      </c>
    </row>
    <row r="97" spans="1:5" ht="13.15" customHeight="1" x14ac:dyDescent="0.2">
      <c r="A97" s="5" t="s">
        <v>4263</v>
      </c>
      <c r="B97" s="6" t="s">
        <v>2581</v>
      </c>
      <c r="C97" s="5" t="s">
        <v>2311</v>
      </c>
      <c r="D97" s="7">
        <v>945</v>
      </c>
      <c r="E97" s="8">
        <v>509120</v>
      </c>
    </row>
    <row r="98" spans="1:5" ht="13.15" customHeight="1" x14ac:dyDescent="0.2">
      <c r="A98" s="5" t="s">
        <v>4263</v>
      </c>
      <c r="B98" s="6" t="s">
        <v>2584</v>
      </c>
      <c r="C98" s="5" t="s">
        <v>2657</v>
      </c>
      <c r="D98" s="7">
        <v>167</v>
      </c>
      <c r="E98" s="8" t="s">
        <v>4264</v>
      </c>
    </row>
    <row r="99" spans="1:5" ht="13.15" customHeight="1" x14ac:dyDescent="0.2">
      <c r="A99" s="5" t="s">
        <v>4263</v>
      </c>
      <c r="B99" s="6" t="s">
        <v>2586</v>
      </c>
      <c r="C99" s="5" t="s">
        <v>2657</v>
      </c>
      <c r="D99" s="7">
        <v>167</v>
      </c>
      <c r="E99" s="8" t="s">
        <v>4264</v>
      </c>
    </row>
    <row r="100" spans="1:5" ht="13.15" customHeight="1" x14ac:dyDescent="0.2">
      <c r="A100" s="5" t="s">
        <v>4263</v>
      </c>
      <c r="B100" s="6" t="s">
        <v>2589</v>
      </c>
      <c r="C100" s="5" t="s">
        <v>2657</v>
      </c>
      <c r="D100" s="7">
        <v>167</v>
      </c>
      <c r="E100" s="8" t="s">
        <v>4264</v>
      </c>
    </row>
    <row r="101" spans="1:5" ht="13.15" customHeight="1" x14ac:dyDescent="0.2">
      <c r="A101" s="5" t="s">
        <v>4263</v>
      </c>
      <c r="B101" s="6" t="s">
        <v>2590</v>
      </c>
      <c r="C101" s="5" t="s">
        <v>2657</v>
      </c>
      <c r="D101" s="7">
        <v>167</v>
      </c>
      <c r="E101" s="8" t="s">
        <v>4264</v>
      </c>
    </row>
    <row r="102" spans="1:5" ht="13.15" customHeight="1" x14ac:dyDescent="0.2">
      <c r="A102" s="5" t="s">
        <v>4263</v>
      </c>
      <c r="B102" s="6" t="s">
        <v>2591</v>
      </c>
      <c r="C102" s="5" t="s">
        <v>2657</v>
      </c>
      <c r="D102" s="7">
        <v>167</v>
      </c>
      <c r="E102" s="8" t="s">
        <v>4264</v>
      </c>
    </row>
    <row r="103" spans="1:5" ht="13.15" customHeight="1" x14ac:dyDescent="0.2">
      <c r="A103" s="5" t="s">
        <v>4263</v>
      </c>
      <c r="B103" s="6" t="s">
        <v>2592</v>
      </c>
      <c r="C103" s="5" t="s">
        <v>2657</v>
      </c>
      <c r="D103" s="7">
        <v>167</v>
      </c>
      <c r="E103" s="8" t="s">
        <v>4264</v>
      </c>
    </row>
    <row r="104" spans="1:5" ht="13.15" customHeight="1" x14ac:dyDescent="0.2">
      <c r="A104" s="5" t="s">
        <v>4263</v>
      </c>
      <c r="B104" s="6" t="s">
        <v>3604</v>
      </c>
      <c r="C104" s="5" t="s">
        <v>2277</v>
      </c>
      <c r="D104" s="7">
        <v>417</v>
      </c>
      <c r="E104" s="8">
        <v>509120</v>
      </c>
    </row>
    <row r="105" spans="1:5" ht="13.15" customHeight="1" x14ac:dyDescent="0.2">
      <c r="A105" s="5" t="s">
        <v>4263</v>
      </c>
      <c r="B105" s="6" t="s">
        <v>2594</v>
      </c>
      <c r="C105" s="5" t="s">
        <v>2367</v>
      </c>
      <c r="D105" s="7">
        <v>16</v>
      </c>
      <c r="E105" s="8">
        <v>352000</v>
      </c>
    </row>
    <row r="106" spans="1:5" ht="13.15" customHeight="1" x14ac:dyDescent="0.2">
      <c r="A106" s="5" t="s">
        <v>4263</v>
      </c>
      <c r="B106" s="6" t="s">
        <v>3606</v>
      </c>
      <c r="C106" s="5" t="s">
        <v>4268</v>
      </c>
      <c r="D106" s="7">
        <v>196</v>
      </c>
      <c r="E106" s="8" t="s">
        <v>2318</v>
      </c>
    </row>
    <row r="107" spans="1:5" ht="13.15" customHeight="1" x14ac:dyDescent="0.2">
      <c r="A107" s="5" t="s">
        <v>4263</v>
      </c>
      <c r="B107" s="6" t="s">
        <v>2595</v>
      </c>
      <c r="C107" s="5" t="s">
        <v>2171</v>
      </c>
      <c r="D107" s="7">
        <v>25</v>
      </c>
      <c r="E107" s="8" t="s">
        <v>2318</v>
      </c>
    </row>
    <row r="108" spans="1:5" ht="13.15" customHeight="1" x14ac:dyDescent="0.2">
      <c r="A108" s="5" t="s">
        <v>4263</v>
      </c>
      <c r="B108" s="6" t="s">
        <v>2597</v>
      </c>
      <c r="C108" s="5" t="s">
        <v>2171</v>
      </c>
      <c r="D108" s="7">
        <v>49</v>
      </c>
      <c r="E108" s="8" t="s">
        <v>4264</v>
      </c>
    </row>
    <row r="109" spans="1:5" ht="13.15" customHeight="1" x14ac:dyDescent="0.2">
      <c r="A109" s="5" t="s">
        <v>4263</v>
      </c>
      <c r="B109" s="6" t="s">
        <v>2607</v>
      </c>
      <c r="C109" s="5" t="s">
        <v>2657</v>
      </c>
      <c r="D109" s="7">
        <v>167</v>
      </c>
      <c r="E109" s="8" t="s">
        <v>4264</v>
      </c>
    </row>
    <row r="110" spans="1:5" ht="13.15" customHeight="1" x14ac:dyDescent="0.2">
      <c r="A110" s="5" t="s">
        <v>4263</v>
      </c>
      <c r="B110" s="6" t="s">
        <v>2608</v>
      </c>
      <c r="C110" s="5" t="s">
        <v>2657</v>
      </c>
      <c r="D110" s="7">
        <v>167</v>
      </c>
      <c r="E110" s="8" t="s">
        <v>4264</v>
      </c>
    </row>
    <row r="111" spans="1:5" ht="13.15" customHeight="1" x14ac:dyDescent="0.2">
      <c r="A111" s="5" t="s">
        <v>4263</v>
      </c>
      <c r="B111" s="6" t="s">
        <v>2609</v>
      </c>
      <c r="C111" s="5" t="s">
        <v>2657</v>
      </c>
      <c r="D111" s="7">
        <v>167</v>
      </c>
      <c r="E111" s="8" t="s">
        <v>4264</v>
      </c>
    </row>
    <row r="112" spans="1:5" ht="13.15" customHeight="1" x14ac:dyDescent="0.2">
      <c r="A112" s="5" t="s">
        <v>4263</v>
      </c>
      <c r="B112" s="6" t="s">
        <v>2611</v>
      </c>
      <c r="C112" s="5" t="s">
        <v>2657</v>
      </c>
      <c r="D112" s="7">
        <v>167</v>
      </c>
      <c r="E112" s="8" t="s">
        <v>4264</v>
      </c>
    </row>
    <row r="113" spans="1:5" ht="13.15" customHeight="1" x14ac:dyDescent="0.2">
      <c r="A113" s="5" t="s">
        <v>4263</v>
      </c>
      <c r="B113" s="6" t="s">
        <v>2612</v>
      </c>
      <c r="C113" s="5" t="s">
        <v>2657</v>
      </c>
      <c r="D113" s="7">
        <v>167</v>
      </c>
      <c r="E113" s="8" t="s">
        <v>4264</v>
      </c>
    </row>
    <row r="114" spans="1:5" ht="13.15" customHeight="1" x14ac:dyDescent="0.2">
      <c r="A114" s="5" t="s">
        <v>4263</v>
      </c>
      <c r="B114" s="6" t="s">
        <v>2631</v>
      </c>
      <c r="C114" s="5" t="s">
        <v>2393</v>
      </c>
      <c r="D114" s="7">
        <v>55</v>
      </c>
      <c r="E114" s="8">
        <v>509120</v>
      </c>
    </row>
    <row r="115" spans="1:5" ht="13.15" customHeight="1" x14ac:dyDescent="0.2">
      <c r="A115" s="5" t="s">
        <v>4263</v>
      </c>
      <c r="B115" s="6" t="s">
        <v>2633</v>
      </c>
      <c r="C115" s="5" t="s">
        <v>2160</v>
      </c>
      <c r="D115" s="7">
        <v>112</v>
      </c>
      <c r="E115" s="8">
        <v>509120</v>
      </c>
    </row>
    <row r="116" spans="1:5" ht="13.15" customHeight="1" x14ac:dyDescent="0.2">
      <c r="A116" s="5" t="s">
        <v>4263</v>
      </c>
      <c r="B116" s="6" t="s">
        <v>2633</v>
      </c>
      <c r="C116" s="5" t="s">
        <v>2160</v>
      </c>
      <c r="D116" s="7">
        <v>112</v>
      </c>
      <c r="E116" s="8">
        <v>509120</v>
      </c>
    </row>
    <row r="117" spans="1:5" ht="13.15" customHeight="1" x14ac:dyDescent="0.2">
      <c r="C117" s="10" t="s">
        <v>4262</v>
      </c>
      <c r="D117" s="11">
        <f>SUM(D80:D116)</f>
        <v>6452</v>
      </c>
      <c r="E117" s="12"/>
    </row>
    <row r="118" spans="1:5" ht="13.15" customHeight="1" x14ac:dyDescent="0.2"/>
    <row r="119" spans="1:5" ht="13.15" customHeight="1" x14ac:dyDescent="0.2">
      <c r="A119" s="5" t="s">
        <v>4263</v>
      </c>
      <c r="B119" s="6" t="s">
        <v>2641</v>
      </c>
      <c r="C119" s="5" t="s">
        <v>2657</v>
      </c>
      <c r="D119" s="7">
        <v>167</v>
      </c>
      <c r="E119" s="8" t="s">
        <v>4264</v>
      </c>
    </row>
    <row r="120" spans="1:5" ht="13.15" customHeight="1" x14ac:dyDescent="0.2">
      <c r="A120" s="5" t="s">
        <v>4263</v>
      </c>
      <c r="B120" s="6" t="s">
        <v>2645</v>
      </c>
      <c r="C120" s="5" t="s">
        <v>2657</v>
      </c>
      <c r="D120" s="7">
        <v>167</v>
      </c>
      <c r="E120" s="8" t="s">
        <v>4264</v>
      </c>
    </row>
    <row r="121" spans="1:5" ht="13.15" customHeight="1" x14ac:dyDescent="0.2">
      <c r="A121" s="5" t="s">
        <v>4263</v>
      </c>
      <c r="B121" s="6" t="s">
        <v>2647</v>
      </c>
      <c r="C121" s="5" t="s">
        <v>2657</v>
      </c>
      <c r="D121" s="7">
        <v>167</v>
      </c>
      <c r="E121" s="8" t="s">
        <v>4264</v>
      </c>
    </row>
    <row r="122" spans="1:5" ht="13.15" customHeight="1" x14ac:dyDescent="0.2">
      <c r="A122" s="5" t="s">
        <v>4263</v>
      </c>
      <c r="B122" s="6" t="s">
        <v>2649</v>
      </c>
      <c r="C122" s="5" t="s">
        <v>2657</v>
      </c>
      <c r="D122" s="7">
        <v>167</v>
      </c>
      <c r="E122" s="8" t="s">
        <v>4264</v>
      </c>
    </row>
    <row r="123" spans="1:5" ht="13.15" customHeight="1" x14ac:dyDescent="0.2">
      <c r="A123" s="5" t="s">
        <v>4263</v>
      </c>
      <c r="B123" s="6" t="s">
        <v>2651</v>
      </c>
      <c r="C123" s="5" t="s">
        <v>2657</v>
      </c>
      <c r="D123" s="7">
        <v>167</v>
      </c>
      <c r="E123" s="8" t="s">
        <v>4264</v>
      </c>
    </row>
    <row r="124" spans="1:5" ht="13.15" customHeight="1" x14ac:dyDescent="0.2">
      <c r="A124" s="5" t="s">
        <v>4263</v>
      </c>
      <c r="B124" s="6" t="s">
        <v>2653</v>
      </c>
      <c r="C124" s="5" t="s">
        <v>2657</v>
      </c>
      <c r="D124" s="7">
        <v>167</v>
      </c>
      <c r="E124" s="8" t="s">
        <v>4264</v>
      </c>
    </row>
    <row r="125" spans="1:5" ht="13.15" customHeight="1" x14ac:dyDescent="0.2">
      <c r="A125" s="5" t="s">
        <v>4263</v>
      </c>
      <c r="B125" s="6" t="s">
        <v>2658</v>
      </c>
      <c r="C125" s="5" t="s">
        <v>2143</v>
      </c>
      <c r="D125" s="7">
        <v>170</v>
      </c>
      <c r="E125" s="8">
        <v>509120</v>
      </c>
    </row>
    <row r="126" spans="1:5" ht="13.15" customHeight="1" x14ac:dyDescent="0.2">
      <c r="A126" s="5" t="s">
        <v>4263</v>
      </c>
      <c r="B126" s="6" t="s">
        <v>2662</v>
      </c>
      <c r="C126" s="5" t="s">
        <v>2143</v>
      </c>
      <c r="D126" s="7">
        <v>170</v>
      </c>
      <c r="E126" s="8">
        <v>509120</v>
      </c>
    </row>
    <row r="127" spans="1:5" ht="13.15" customHeight="1" x14ac:dyDescent="0.2">
      <c r="A127" s="5" t="s">
        <v>4263</v>
      </c>
      <c r="B127" s="6" t="s">
        <v>2664</v>
      </c>
      <c r="C127" s="5" t="s">
        <v>2657</v>
      </c>
      <c r="D127" s="7">
        <v>167</v>
      </c>
      <c r="E127" s="8" t="s">
        <v>4264</v>
      </c>
    </row>
    <row r="128" spans="1:5" ht="13.15" customHeight="1" x14ac:dyDescent="0.2">
      <c r="A128" s="5" t="s">
        <v>4263</v>
      </c>
      <c r="B128" s="6" t="s">
        <v>2666</v>
      </c>
      <c r="C128" s="5" t="s">
        <v>2657</v>
      </c>
      <c r="D128" s="7">
        <v>167</v>
      </c>
      <c r="E128" s="8" t="s">
        <v>4264</v>
      </c>
    </row>
    <row r="129" spans="1:5" ht="13.15" customHeight="1" x14ac:dyDescent="0.2">
      <c r="A129" s="5" t="s">
        <v>4263</v>
      </c>
      <c r="B129" s="6" t="s">
        <v>2668</v>
      </c>
      <c r="C129" s="5" t="s">
        <v>2657</v>
      </c>
      <c r="D129" s="7">
        <v>167</v>
      </c>
      <c r="E129" s="8" t="s">
        <v>4264</v>
      </c>
    </row>
    <row r="130" spans="1:5" ht="13.15" customHeight="1" x14ac:dyDescent="0.2">
      <c r="A130" s="5" t="s">
        <v>4263</v>
      </c>
      <c r="B130" s="6" t="s">
        <v>2672</v>
      </c>
      <c r="C130" s="5" t="s">
        <v>2657</v>
      </c>
      <c r="D130" s="7">
        <v>167</v>
      </c>
      <c r="E130" s="8" t="s">
        <v>4264</v>
      </c>
    </row>
    <row r="131" spans="1:5" ht="13.15" customHeight="1" x14ac:dyDescent="0.2">
      <c r="A131" s="5" t="s">
        <v>4263</v>
      </c>
      <c r="B131" s="6" t="s">
        <v>2675</v>
      </c>
      <c r="C131" s="5" t="s">
        <v>2657</v>
      </c>
      <c r="D131" s="7">
        <v>167</v>
      </c>
      <c r="E131" s="8" t="s">
        <v>4264</v>
      </c>
    </row>
    <row r="132" spans="1:5" ht="13.15" customHeight="1" x14ac:dyDescent="0.2">
      <c r="A132" s="5" t="s">
        <v>4263</v>
      </c>
      <c r="B132" s="6" t="s">
        <v>2676</v>
      </c>
      <c r="C132" s="5" t="s">
        <v>2657</v>
      </c>
      <c r="D132" s="7">
        <v>167</v>
      </c>
      <c r="E132" s="8" t="s">
        <v>4264</v>
      </c>
    </row>
    <row r="133" spans="1:5" ht="13.15" customHeight="1" x14ac:dyDescent="0.2">
      <c r="A133" s="5" t="s">
        <v>4263</v>
      </c>
      <c r="B133" s="6" t="s">
        <v>2678</v>
      </c>
      <c r="C133" s="5" t="s">
        <v>2657</v>
      </c>
      <c r="D133" s="7">
        <v>167</v>
      </c>
      <c r="E133" s="8" t="s">
        <v>4264</v>
      </c>
    </row>
    <row r="134" spans="1:5" ht="13.15" customHeight="1" x14ac:dyDescent="0.2">
      <c r="A134" s="5" t="s">
        <v>4263</v>
      </c>
      <c r="B134" s="6" t="s">
        <v>2680</v>
      </c>
      <c r="C134" s="5" t="s">
        <v>2657</v>
      </c>
      <c r="D134" s="7">
        <v>152</v>
      </c>
      <c r="E134" s="8" t="s">
        <v>4264</v>
      </c>
    </row>
    <row r="135" spans="1:5" ht="13.15" customHeight="1" x14ac:dyDescent="0.2">
      <c r="A135" s="5" t="s">
        <v>4263</v>
      </c>
      <c r="B135" s="6" t="s">
        <v>2682</v>
      </c>
      <c r="C135" s="5" t="s">
        <v>2277</v>
      </c>
      <c r="D135" s="7">
        <v>25</v>
      </c>
      <c r="E135" s="8" t="s">
        <v>4264</v>
      </c>
    </row>
    <row r="136" spans="1:5" ht="13.15" customHeight="1" x14ac:dyDescent="0.2">
      <c r="A136" s="5" t="s">
        <v>4263</v>
      </c>
      <c r="B136" s="6" t="s">
        <v>2683</v>
      </c>
      <c r="C136" s="5" t="s">
        <v>2311</v>
      </c>
      <c r="D136" s="7">
        <v>945</v>
      </c>
      <c r="E136" s="8">
        <v>509120</v>
      </c>
    </row>
    <row r="137" spans="1:5" ht="13.15" customHeight="1" x14ac:dyDescent="0.2">
      <c r="A137" s="5" t="s">
        <v>4263</v>
      </c>
      <c r="B137" s="6" t="s">
        <v>2686</v>
      </c>
      <c r="C137" s="5" t="s">
        <v>2657</v>
      </c>
      <c r="D137" s="7">
        <v>167</v>
      </c>
      <c r="E137" s="8" t="s">
        <v>4264</v>
      </c>
    </row>
    <row r="138" spans="1:5" ht="13.15" customHeight="1" x14ac:dyDescent="0.2">
      <c r="A138" s="5" t="s">
        <v>4263</v>
      </c>
      <c r="B138" s="6" t="s">
        <v>2688</v>
      </c>
      <c r="C138" s="5" t="s">
        <v>2657</v>
      </c>
      <c r="D138" s="7">
        <v>167</v>
      </c>
      <c r="E138" s="8" t="s">
        <v>4264</v>
      </c>
    </row>
    <row r="139" spans="1:5" ht="13.15" customHeight="1" x14ac:dyDescent="0.2">
      <c r="A139" s="5" t="s">
        <v>4263</v>
      </c>
      <c r="B139" s="6" t="s">
        <v>2690</v>
      </c>
      <c r="C139" s="5" t="s">
        <v>2657</v>
      </c>
      <c r="D139" s="7">
        <v>167</v>
      </c>
      <c r="E139" s="8" t="s">
        <v>4264</v>
      </c>
    </row>
    <row r="140" spans="1:5" ht="13.15" customHeight="1" x14ac:dyDescent="0.2">
      <c r="A140" s="5" t="s">
        <v>4263</v>
      </c>
      <c r="B140" s="6" t="s">
        <v>3943</v>
      </c>
      <c r="C140" s="5" t="s">
        <v>2657</v>
      </c>
      <c r="D140" s="7">
        <v>167</v>
      </c>
      <c r="E140" s="8" t="s">
        <v>4264</v>
      </c>
    </row>
    <row r="141" spans="1:5" ht="13.15" customHeight="1" x14ac:dyDescent="0.2">
      <c r="A141" s="5" t="s">
        <v>4263</v>
      </c>
      <c r="B141" s="6" t="s">
        <v>3944</v>
      </c>
      <c r="C141" s="5" t="s">
        <v>2657</v>
      </c>
      <c r="D141" s="7">
        <v>167</v>
      </c>
      <c r="E141" s="8" t="s">
        <v>4264</v>
      </c>
    </row>
    <row r="142" spans="1:5" ht="13.15" customHeight="1" x14ac:dyDescent="0.2">
      <c r="A142" s="5" t="s">
        <v>4263</v>
      </c>
      <c r="B142" s="6" t="s">
        <v>2691</v>
      </c>
      <c r="C142" s="5" t="s">
        <v>2657</v>
      </c>
      <c r="D142" s="7">
        <v>167</v>
      </c>
      <c r="E142" s="8" t="s">
        <v>4264</v>
      </c>
    </row>
    <row r="143" spans="1:5" ht="13.15" customHeight="1" x14ac:dyDescent="0.2">
      <c r="A143" s="5" t="s">
        <v>4263</v>
      </c>
      <c r="B143" s="6" t="s">
        <v>2696</v>
      </c>
      <c r="C143" s="5" t="s">
        <v>2277</v>
      </c>
      <c r="D143" s="7">
        <v>417</v>
      </c>
      <c r="E143" s="8">
        <v>509120</v>
      </c>
    </row>
    <row r="144" spans="1:5" ht="13.15" customHeight="1" x14ac:dyDescent="0.2">
      <c r="A144" s="5" t="s">
        <v>4263</v>
      </c>
      <c r="B144" s="6" t="s">
        <v>2699</v>
      </c>
      <c r="C144" s="5" t="s">
        <v>2367</v>
      </c>
      <c r="D144" s="7">
        <v>16</v>
      </c>
      <c r="E144" s="8">
        <v>352000</v>
      </c>
    </row>
    <row r="145" spans="1:5" ht="13.15" customHeight="1" x14ac:dyDescent="0.2">
      <c r="A145" s="5" t="s">
        <v>4263</v>
      </c>
      <c r="B145" s="6" t="s">
        <v>2703</v>
      </c>
      <c r="C145" s="5" t="s">
        <v>4268</v>
      </c>
      <c r="D145" s="7">
        <v>196</v>
      </c>
      <c r="E145" s="8" t="s">
        <v>2318</v>
      </c>
    </row>
    <row r="146" spans="1:5" ht="13.15" customHeight="1" x14ac:dyDescent="0.2">
      <c r="A146" s="5" t="s">
        <v>4263</v>
      </c>
      <c r="B146" s="6" t="s">
        <v>2704</v>
      </c>
      <c r="C146" s="5" t="s">
        <v>2171</v>
      </c>
      <c r="D146" s="7">
        <v>25</v>
      </c>
      <c r="E146" s="8" t="s">
        <v>2285</v>
      </c>
    </row>
    <row r="147" spans="1:5" ht="13.15" customHeight="1" x14ac:dyDescent="0.2">
      <c r="A147" s="5" t="s">
        <v>4263</v>
      </c>
      <c r="B147" s="6" t="s">
        <v>2705</v>
      </c>
      <c r="C147" s="5" t="s">
        <v>2171</v>
      </c>
      <c r="D147" s="7">
        <v>49</v>
      </c>
      <c r="E147" s="8" t="s">
        <v>4264</v>
      </c>
    </row>
    <row r="148" spans="1:5" ht="13.15" customHeight="1" x14ac:dyDescent="0.2">
      <c r="A148" s="5" t="s">
        <v>4263</v>
      </c>
      <c r="B148" s="6" t="s">
        <v>2715</v>
      </c>
      <c r="C148" s="5" t="s">
        <v>2657</v>
      </c>
      <c r="D148" s="7">
        <v>167</v>
      </c>
      <c r="E148" s="8" t="s">
        <v>4264</v>
      </c>
    </row>
    <row r="149" spans="1:5" ht="13.15" customHeight="1" x14ac:dyDescent="0.2">
      <c r="A149" s="5" t="s">
        <v>4263</v>
      </c>
      <c r="B149" s="6" t="s">
        <v>2716</v>
      </c>
      <c r="C149" s="5" t="s">
        <v>2657</v>
      </c>
      <c r="D149" s="7">
        <v>167</v>
      </c>
      <c r="E149" s="8" t="s">
        <v>4264</v>
      </c>
    </row>
    <row r="150" spans="1:5" ht="13.15" customHeight="1" x14ac:dyDescent="0.2">
      <c r="A150" s="5" t="s">
        <v>4263</v>
      </c>
      <c r="B150" s="6" t="s">
        <v>3945</v>
      </c>
      <c r="C150" s="5" t="s">
        <v>2657</v>
      </c>
      <c r="D150" s="7">
        <v>167</v>
      </c>
      <c r="E150" s="8" t="s">
        <v>4264</v>
      </c>
    </row>
    <row r="151" spans="1:5" ht="13.15" customHeight="1" x14ac:dyDescent="0.2">
      <c r="A151" s="5" t="s">
        <v>4263</v>
      </c>
      <c r="B151" s="6" t="s">
        <v>2717</v>
      </c>
      <c r="C151" s="5" t="s">
        <v>2657</v>
      </c>
      <c r="D151" s="7">
        <v>167</v>
      </c>
      <c r="E151" s="8" t="s">
        <v>4264</v>
      </c>
    </row>
    <row r="152" spans="1:5" ht="13.15" customHeight="1" x14ac:dyDescent="0.2">
      <c r="A152" s="5" t="s">
        <v>4263</v>
      </c>
      <c r="B152" s="6" t="s">
        <v>2719</v>
      </c>
      <c r="C152" s="5" t="s">
        <v>2657</v>
      </c>
      <c r="D152" s="7">
        <v>167</v>
      </c>
      <c r="E152" s="8" t="s">
        <v>4264</v>
      </c>
    </row>
    <row r="153" spans="1:5" ht="13.15" customHeight="1" x14ac:dyDescent="0.2">
      <c r="B153" s="6" t="s">
        <v>2744</v>
      </c>
      <c r="C153" s="5" t="s">
        <v>2393</v>
      </c>
      <c r="D153" s="7">
        <v>55</v>
      </c>
      <c r="E153" s="8">
        <v>509120</v>
      </c>
    </row>
    <row r="154" spans="1:5" ht="13.15" customHeight="1" x14ac:dyDescent="0.2">
      <c r="B154" s="6" t="s">
        <v>2748</v>
      </c>
      <c r="C154" s="5" t="s">
        <v>2160</v>
      </c>
      <c r="D154" s="7">
        <v>112</v>
      </c>
      <c r="E154" s="8">
        <v>509120</v>
      </c>
    </row>
    <row r="155" spans="1:5" ht="13.15" customHeight="1" x14ac:dyDescent="0.2">
      <c r="B155" s="6" t="s">
        <v>2750</v>
      </c>
      <c r="C155" s="5" t="s">
        <v>2160</v>
      </c>
      <c r="D155" s="7">
        <v>112</v>
      </c>
      <c r="E155" s="8">
        <v>509120</v>
      </c>
    </row>
    <row r="156" spans="1:5" ht="13.15" customHeight="1" x14ac:dyDescent="0.2">
      <c r="C156" s="10" t="s">
        <v>4262</v>
      </c>
      <c r="D156" s="11">
        <f>SUM(D119:D155)</f>
        <v>6452</v>
      </c>
      <c r="E156" s="12"/>
    </row>
    <row r="157" spans="1:5" ht="13.15" customHeight="1" x14ac:dyDescent="0.2"/>
    <row r="158" spans="1:5" ht="13.15" customHeight="1" x14ac:dyDescent="0.2"/>
    <row r="159" spans="1:5" ht="13.15" customHeight="1" x14ac:dyDescent="0.2">
      <c r="A159" s="5" t="s">
        <v>4263</v>
      </c>
      <c r="B159" s="6" t="s">
        <v>2759</v>
      </c>
      <c r="C159" s="5" t="s">
        <v>2657</v>
      </c>
      <c r="D159" s="7">
        <v>167</v>
      </c>
      <c r="E159" s="8" t="s">
        <v>4264</v>
      </c>
    </row>
    <row r="160" spans="1:5" ht="13.15" customHeight="1" x14ac:dyDescent="0.2">
      <c r="A160" s="5" t="s">
        <v>4263</v>
      </c>
      <c r="B160" s="6" t="s">
        <v>2760</v>
      </c>
      <c r="C160" s="5" t="s">
        <v>2657</v>
      </c>
      <c r="D160" s="7">
        <v>167</v>
      </c>
      <c r="E160" s="8" t="s">
        <v>4264</v>
      </c>
    </row>
    <row r="161" spans="1:5" ht="13.15" customHeight="1" x14ac:dyDescent="0.2">
      <c r="A161" s="5" t="s">
        <v>4263</v>
      </c>
      <c r="B161" s="6" t="s">
        <v>2761</v>
      </c>
      <c r="C161" s="5" t="s">
        <v>2657</v>
      </c>
      <c r="D161" s="7">
        <v>167</v>
      </c>
      <c r="E161" s="8" t="s">
        <v>4264</v>
      </c>
    </row>
    <row r="162" spans="1:5" ht="13.15" customHeight="1" x14ac:dyDescent="0.2">
      <c r="A162" s="5" t="s">
        <v>4263</v>
      </c>
      <c r="B162" s="6" t="s">
        <v>2762</v>
      </c>
      <c r="C162" s="5" t="s">
        <v>2657</v>
      </c>
      <c r="D162" s="7">
        <v>167</v>
      </c>
      <c r="E162" s="8" t="s">
        <v>4264</v>
      </c>
    </row>
    <row r="163" spans="1:5" ht="13.15" customHeight="1" x14ac:dyDescent="0.2">
      <c r="A163" s="5" t="s">
        <v>4263</v>
      </c>
      <c r="B163" s="6" t="s">
        <v>2764</v>
      </c>
      <c r="C163" s="5" t="s">
        <v>2657</v>
      </c>
      <c r="D163" s="7">
        <v>167</v>
      </c>
      <c r="E163" s="8" t="s">
        <v>4264</v>
      </c>
    </row>
    <row r="164" spans="1:5" ht="13.15" customHeight="1" x14ac:dyDescent="0.2">
      <c r="A164" s="5" t="s">
        <v>4263</v>
      </c>
      <c r="B164" s="6" t="s">
        <v>2766</v>
      </c>
      <c r="C164" s="5" t="s">
        <v>2657</v>
      </c>
      <c r="D164" s="7">
        <v>167</v>
      </c>
      <c r="E164" s="8" t="s">
        <v>4264</v>
      </c>
    </row>
    <row r="165" spans="1:5" ht="13.15" customHeight="1" x14ac:dyDescent="0.2">
      <c r="A165" s="5" t="s">
        <v>4263</v>
      </c>
      <c r="B165" s="6" t="s">
        <v>2767</v>
      </c>
      <c r="C165" s="5" t="s">
        <v>2143</v>
      </c>
      <c r="D165" s="7">
        <v>170</v>
      </c>
      <c r="E165" s="8">
        <v>509120</v>
      </c>
    </row>
    <row r="166" spans="1:5" ht="13.15" customHeight="1" x14ac:dyDescent="0.2">
      <c r="A166" s="5" t="s">
        <v>4263</v>
      </c>
      <c r="B166" s="6" t="s">
        <v>2768</v>
      </c>
      <c r="C166" s="5" t="s">
        <v>2143</v>
      </c>
      <c r="D166" s="7">
        <v>170</v>
      </c>
      <c r="E166" s="8">
        <v>509120</v>
      </c>
    </row>
    <row r="167" spans="1:5" ht="13.15" customHeight="1" x14ac:dyDescent="0.2">
      <c r="A167" s="5" t="s">
        <v>4263</v>
      </c>
      <c r="B167" s="6" t="s">
        <v>3948</v>
      </c>
      <c r="C167" s="5" t="s">
        <v>2657</v>
      </c>
      <c r="D167" s="7">
        <v>167</v>
      </c>
      <c r="E167" s="8" t="s">
        <v>4264</v>
      </c>
    </row>
    <row r="168" spans="1:5" ht="13.15" customHeight="1" x14ac:dyDescent="0.2">
      <c r="A168" s="5" t="s">
        <v>4263</v>
      </c>
      <c r="B168" s="6" t="s">
        <v>3949</v>
      </c>
      <c r="C168" s="5" t="s">
        <v>2657</v>
      </c>
      <c r="D168" s="7">
        <v>167</v>
      </c>
      <c r="E168" s="8" t="s">
        <v>4264</v>
      </c>
    </row>
    <row r="169" spans="1:5" ht="13.15" customHeight="1" x14ac:dyDescent="0.2">
      <c r="A169" s="5" t="s">
        <v>4263</v>
      </c>
      <c r="B169" s="6" t="s">
        <v>3950</v>
      </c>
      <c r="C169" s="5" t="s">
        <v>2657</v>
      </c>
      <c r="D169" s="7">
        <v>167</v>
      </c>
      <c r="E169" s="8" t="s">
        <v>4264</v>
      </c>
    </row>
    <row r="170" spans="1:5" ht="13.15" customHeight="1" x14ac:dyDescent="0.2">
      <c r="A170" s="5" t="s">
        <v>4263</v>
      </c>
      <c r="B170" s="6" t="s">
        <v>3951</v>
      </c>
      <c r="C170" s="5" t="s">
        <v>2657</v>
      </c>
      <c r="D170" s="7">
        <v>167</v>
      </c>
      <c r="E170" s="8" t="s">
        <v>4264</v>
      </c>
    </row>
    <row r="171" spans="1:5" ht="13.15" customHeight="1" x14ac:dyDescent="0.2">
      <c r="A171" s="5" t="s">
        <v>4263</v>
      </c>
      <c r="B171" s="6" t="s">
        <v>3952</v>
      </c>
      <c r="C171" s="5" t="s">
        <v>2657</v>
      </c>
      <c r="D171" s="7">
        <v>167</v>
      </c>
      <c r="E171" s="8" t="s">
        <v>4264</v>
      </c>
    </row>
    <row r="172" spans="1:5" ht="13.15" customHeight="1" x14ac:dyDescent="0.2">
      <c r="A172" s="5" t="s">
        <v>4263</v>
      </c>
      <c r="B172" s="6" t="s">
        <v>3953</v>
      </c>
      <c r="C172" s="5" t="s">
        <v>2657</v>
      </c>
      <c r="D172" s="7">
        <v>167</v>
      </c>
      <c r="E172" s="8" t="s">
        <v>4264</v>
      </c>
    </row>
    <row r="173" spans="1:5" ht="13.15" customHeight="1" x14ac:dyDescent="0.2">
      <c r="A173" s="5" t="s">
        <v>4263</v>
      </c>
      <c r="B173" s="6" t="s">
        <v>3954</v>
      </c>
      <c r="C173" s="5" t="s">
        <v>2657</v>
      </c>
      <c r="D173" s="7">
        <v>167</v>
      </c>
      <c r="E173" s="8" t="s">
        <v>4264</v>
      </c>
    </row>
    <row r="174" spans="1:5" ht="13.15" customHeight="1" x14ac:dyDescent="0.2">
      <c r="A174" s="5" t="s">
        <v>4263</v>
      </c>
      <c r="B174" s="6" t="s">
        <v>3955</v>
      </c>
      <c r="C174" s="5" t="s">
        <v>2657</v>
      </c>
      <c r="D174" s="7">
        <v>152</v>
      </c>
      <c r="E174" s="8" t="s">
        <v>4264</v>
      </c>
    </row>
    <row r="175" spans="1:5" ht="13.15" customHeight="1" x14ac:dyDescent="0.2">
      <c r="A175" s="5" t="s">
        <v>4263</v>
      </c>
      <c r="B175" s="6" t="s">
        <v>3957</v>
      </c>
      <c r="C175" s="5" t="s">
        <v>2277</v>
      </c>
      <c r="D175" s="7">
        <v>25</v>
      </c>
      <c r="E175" s="8" t="s">
        <v>4264</v>
      </c>
    </row>
    <row r="176" spans="1:5" ht="13.15" customHeight="1" x14ac:dyDescent="0.2">
      <c r="A176" s="5" t="s">
        <v>4263</v>
      </c>
      <c r="B176" s="6" t="s">
        <v>3958</v>
      </c>
      <c r="C176" s="5" t="s">
        <v>2311</v>
      </c>
      <c r="D176" s="7">
        <v>945</v>
      </c>
      <c r="E176" s="8">
        <v>509120</v>
      </c>
    </row>
    <row r="177" spans="1:5" ht="13.15" customHeight="1" x14ac:dyDescent="0.2">
      <c r="A177" s="5" t="s">
        <v>4263</v>
      </c>
      <c r="B177" s="6" t="s">
        <v>3959</v>
      </c>
      <c r="C177" s="5" t="s">
        <v>2657</v>
      </c>
      <c r="D177" s="7">
        <v>167</v>
      </c>
      <c r="E177" s="8" t="s">
        <v>4264</v>
      </c>
    </row>
    <row r="178" spans="1:5" ht="13.15" customHeight="1" x14ac:dyDescent="0.2">
      <c r="A178" s="5" t="s">
        <v>4263</v>
      </c>
      <c r="B178" s="6" t="s">
        <v>3960</v>
      </c>
      <c r="C178" s="5" t="s">
        <v>2657</v>
      </c>
      <c r="D178" s="7">
        <v>167</v>
      </c>
      <c r="E178" s="8" t="s">
        <v>4264</v>
      </c>
    </row>
    <row r="179" spans="1:5" ht="13.15" customHeight="1" x14ac:dyDescent="0.2">
      <c r="A179" s="5" t="s">
        <v>4263</v>
      </c>
      <c r="B179" s="6" t="s">
        <v>3961</v>
      </c>
      <c r="C179" s="5" t="s">
        <v>2657</v>
      </c>
      <c r="D179" s="7">
        <v>167</v>
      </c>
      <c r="E179" s="8" t="s">
        <v>4264</v>
      </c>
    </row>
    <row r="180" spans="1:5" ht="13.15" customHeight="1" x14ac:dyDescent="0.2">
      <c r="A180" s="5" t="s">
        <v>4263</v>
      </c>
      <c r="B180" s="6" t="s">
        <v>3962</v>
      </c>
      <c r="C180" s="5" t="s">
        <v>2657</v>
      </c>
      <c r="D180" s="7">
        <v>167</v>
      </c>
      <c r="E180" s="8" t="s">
        <v>4264</v>
      </c>
    </row>
    <row r="181" spans="1:5" ht="13.15" customHeight="1" x14ac:dyDescent="0.2">
      <c r="A181" s="5" t="s">
        <v>4263</v>
      </c>
      <c r="B181" s="6" t="s">
        <v>3963</v>
      </c>
      <c r="C181" s="5" t="s">
        <v>2657</v>
      </c>
      <c r="D181" s="7">
        <v>167</v>
      </c>
      <c r="E181" s="8" t="s">
        <v>4264</v>
      </c>
    </row>
    <row r="182" spans="1:5" ht="13.15" customHeight="1" x14ac:dyDescent="0.2">
      <c r="A182" s="5" t="s">
        <v>4263</v>
      </c>
      <c r="B182" s="6" t="s">
        <v>3964</v>
      </c>
      <c r="C182" s="5" t="s">
        <v>2657</v>
      </c>
      <c r="D182" s="7">
        <v>167</v>
      </c>
      <c r="E182" s="8" t="s">
        <v>4264</v>
      </c>
    </row>
    <row r="183" spans="1:5" ht="13.15" customHeight="1" x14ac:dyDescent="0.2">
      <c r="A183" s="5" t="s">
        <v>4263</v>
      </c>
      <c r="B183" s="6" t="s">
        <v>3965</v>
      </c>
      <c r="C183" s="5" t="s">
        <v>2277</v>
      </c>
      <c r="D183" s="7">
        <v>417</v>
      </c>
      <c r="E183" s="8">
        <v>509120</v>
      </c>
    </row>
    <row r="184" spans="1:5" ht="13.15" customHeight="1" x14ac:dyDescent="0.2">
      <c r="A184" s="5" t="s">
        <v>4263</v>
      </c>
      <c r="B184" s="6" t="s">
        <v>3966</v>
      </c>
      <c r="C184" s="5" t="s">
        <v>2367</v>
      </c>
      <c r="D184" s="7">
        <v>16</v>
      </c>
      <c r="E184" s="8">
        <v>352000</v>
      </c>
    </row>
    <row r="185" spans="1:5" ht="13.15" customHeight="1" x14ac:dyDescent="0.2">
      <c r="A185" s="5" t="s">
        <v>4263</v>
      </c>
      <c r="B185" s="6" t="s">
        <v>3967</v>
      </c>
      <c r="C185" s="5" t="s">
        <v>4268</v>
      </c>
      <c r="D185" s="7">
        <v>196</v>
      </c>
      <c r="E185" s="8" t="s">
        <v>2318</v>
      </c>
    </row>
    <row r="186" spans="1:5" ht="13.15" customHeight="1" x14ac:dyDescent="0.2">
      <c r="A186" s="5" t="s">
        <v>4263</v>
      </c>
      <c r="B186" s="6" t="s">
        <v>3968</v>
      </c>
      <c r="C186" s="5" t="s">
        <v>2171</v>
      </c>
      <c r="D186" s="7">
        <v>25</v>
      </c>
      <c r="E186" s="8">
        <v>352000</v>
      </c>
    </row>
    <row r="187" spans="1:5" ht="13.15" customHeight="1" x14ac:dyDescent="0.2">
      <c r="A187" s="5" t="s">
        <v>4263</v>
      </c>
      <c r="B187" s="6" t="s">
        <v>3969</v>
      </c>
      <c r="C187" s="5" t="s">
        <v>2171</v>
      </c>
      <c r="D187" s="7">
        <v>49</v>
      </c>
      <c r="E187" s="8" t="s">
        <v>4264</v>
      </c>
    </row>
    <row r="188" spans="1:5" ht="13.15" customHeight="1" x14ac:dyDescent="0.2">
      <c r="A188" s="5" t="s">
        <v>4263</v>
      </c>
      <c r="B188" s="6" t="s">
        <v>2769</v>
      </c>
      <c r="C188" s="5" t="s">
        <v>2657</v>
      </c>
      <c r="D188" s="7">
        <v>167</v>
      </c>
      <c r="E188" s="8" t="s">
        <v>4264</v>
      </c>
    </row>
    <row r="189" spans="1:5" ht="13.15" customHeight="1" x14ac:dyDescent="0.2">
      <c r="A189" s="5" t="s">
        <v>4263</v>
      </c>
      <c r="B189" s="6" t="s">
        <v>2770</v>
      </c>
      <c r="C189" s="5" t="s">
        <v>2657</v>
      </c>
      <c r="D189" s="7">
        <v>167</v>
      </c>
      <c r="E189" s="8" t="s">
        <v>4264</v>
      </c>
    </row>
    <row r="190" spans="1:5" ht="13.15" customHeight="1" x14ac:dyDescent="0.2">
      <c r="A190" s="5" t="s">
        <v>4263</v>
      </c>
      <c r="B190" s="6" t="s">
        <v>2771</v>
      </c>
      <c r="C190" s="5" t="s">
        <v>2657</v>
      </c>
      <c r="D190" s="7">
        <v>167</v>
      </c>
      <c r="E190" s="8" t="s">
        <v>4264</v>
      </c>
    </row>
    <row r="191" spans="1:5" ht="13.15" customHeight="1" x14ac:dyDescent="0.2">
      <c r="A191" s="5" t="s">
        <v>4263</v>
      </c>
      <c r="B191" s="6" t="s">
        <v>2772</v>
      </c>
      <c r="C191" s="5" t="s">
        <v>2657</v>
      </c>
      <c r="D191" s="7">
        <v>167</v>
      </c>
      <c r="E191" s="8" t="s">
        <v>4264</v>
      </c>
    </row>
    <row r="192" spans="1:5" ht="13.15" customHeight="1" x14ac:dyDescent="0.2">
      <c r="A192" s="5" t="s">
        <v>4263</v>
      </c>
      <c r="B192" s="6" t="s">
        <v>2773</v>
      </c>
      <c r="C192" s="5" t="s">
        <v>2657</v>
      </c>
      <c r="D192" s="7">
        <v>167</v>
      </c>
      <c r="E192" s="8" t="s">
        <v>4264</v>
      </c>
    </row>
    <row r="193" spans="1:5" ht="13.15" customHeight="1" x14ac:dyDescent="0.2">
      <c r="A193" s="5" t="s">
        <v>4263</v>
      </c>
      <c r="B193" s="6" t="s">
        <v>2783</v>
      </c>
      <c r="C193" s="5" t="s">
        <v>2393</v>
      </c>
      <c r="D193" s="7">
        <v>55</v>
      </c>
      <c r="E193" s="8">
        <v>509120</v>
      </c>
    </row>
    <row r="194" spans="1:5" ht="13.15" customHeight="1" x14ac:dyDescent="0.2">
      <c r="A194" s="5" t="s">
        <v>4263</v>
      </c>
      <c r="B194" s="6" t="s">
        <v>2785</v>
      </c>
      <c r="C194" s="5" t="s">
        <v>2160</v>
      </c>
      <c r="D194" s="7">
        <v>112</v>
      </c>
      <c r="E194" s="8">
        <v>509120</v>
      </c>
    </row>
    <row r="195" spans="1:5" ht="13.15" customHeight="1" x14ac:dyDescent="0.2">
      <c r="A195" s="5" t="s">
        <v>4263</v>
      </c>
      <c r="B195" s="6" t="s">
        <v>2786</v>
      </c>
      <c r="C195" s="5" t="s">
        <v>2160</v>
      </c>
      <c r="D195" s="7">
        <v>112</v>
      </c>
      <c r="E195" s="8">
        <v>509120</v>
      </c>
    </row>
    <row r="196" spans="1:5" ht="13.15" customHeight="1" x14ac:dyDescent="0.2">
      <c r="C196" s="10" t="s">
        <v>4262</v>
      </c>
      <c r="D196" s="11">
        <f>SUM(D159:D195)</f>
        <v>6452</v>
      </c>
      <c r="E196" s="12"/>
    </row>
    <row r="197" spans="1:5" ht="13.15" customHeight="1" x14ac:dyDescent="0.2"/>
    <row r="198" spans="1:5" ht="13.15" customHeight="1" x14ac:dyDescent="0.2">
      <c r="A198" s="5" t="s">
        <v>4263</v>
      </c>
      <c r="B198" s="6" t="s">
        <v>3745</v>
      </c>
      <c r="C198" s="5" t="s">
        <v>4269</v>
      </c>
      <c r="D198" s="7">
        <v>776</v>
      </c>
      <c r="E198" s="8" t="s">
        <v>2318</v>
      </c>
    </row>
    <row r="199" spans="1:5" ht="13.15" customHeight="1" x14ac:dyDescent="0.2">
      <c r="A199" s="5" t="s">
        <v>4263</v>
      </c>
      <c r="B199" s="6" t="s">
        <v>4251</v>
      </c>
      <c r="C199" s="5" t="s">
        <v>2171</v>
      </c>
      <c r="D199" s="7">
        <v>11</v>
      </c>
      <c r="E199" s="8">
        <v>509120</v>
      </c>
    </row>
    <row r="200" spans="1:5" ht="13.15" customHeight="1" x14ac:dyDescent="0.2">
      <c r="A200" s="5" t="s">
        <v>4263</v>
      </c>
      <c r="B200" s="6" t="s">
        <v>3746</v>
      </c>
      <c r="C200" s="5" t="s">
        <v>2171</v>
      </c>
      <c r="D200" s="7">
        <v>176</v>
      </c>
      <c r="E200" s="8">
        <v>509120</v>
      </c>
    </row>
    <row r="201" spans="1:5" ht="13.15" customHeight="1" x14ac:dyDescent="0.2">
      <c r="A201" s="5" t="s">
        <v>4263</v>
      </c>
      <c r="B201" s="6" t="s">
        <v>3747</v>
      </c>
      <c r="C201" s="5" t="s">
        <v>2311</v>
      </c>
      <c r="D201" s="7">
        <v>200</v>
      </c>
      <c r="E201" s="8">
        <v>509120</v>
      </c>
    </row>
    <row r="202" spans="1:5" ht="13.15" customHeight="1" x14ac:dyDescent="0.2">
      <c r="A202" s="5" t="s">
        <v>4263</v>
      </c>
      <c r="B202" s="6" t="s">
        <v>3758</v>
      </c>
      <c r="C202" s="5" t="s">
        <v>4270</v>
      </c>
      <c r="D202" s="7">
        <v>165</v>
      </c>
      <c r="E202" s="8">
        <v>433000</v>
      </c>
    </row>
    <row r="203" spans="1:5" ht="13.15" customHeight="1" x14ac:dyDescent="0.2">
      <c r="A203" s="5" t="s">
        <v>4263</v>
      </c>
      <c r="B203" s="6" t="s">
        <v>3759</v>
      </c>
      <c r="C203" s="5" t="s">
        <v>2171</v>
      </c>
      <c r="D203" s="7">
        <v>36</v>
      </c>
      <c r="E203" s="8">
        <v>509120</v>
      </c>
    </row>
    <row r="204" spans="1:5" ht="13.15" customHeight="1" x14ac:dyDescent="0.2">
      <c r="A204" s="5" t="s">
        <v>4263</v>
      </c>
      <c r="B204" s="6" t="s">
        <v>3818</v>
      </c>
      <c r="C204" s="5" t="s">
        <v>2160</v>
      </c>
      <c r="D204" s="7">
        <v>139</v>
      </c>
      <c r="E204" s="8">
        <v>509120</v>
      </c>
    </row>
    <row r="205" spans="1:5" ht="13.15" customHeight="1" x14ac:dyDescent="0.2">
      <c r="C205" s="5" t="s">
        <v>1984</v>
      </c>
      <c r="D205" s="7">
        <v>1753</v>
      </c>
      <c r="E205" s="8">
        <v>350100</v>
      </c>
    </row>
    <row r="206" spans="1:5" ht="13.15" customHeight="1" x14ac:dyDescent="0.2">
      <c r="C206" s="10" t="s">
        <v>4262</v>
      </c>
      <c r="D206" s="11">
        <f>SUM(D198:D205)</f>
        <v>3256</v>
      </c>
      <c r="E206" s="11"/>
    </row>
    <row r="207" spans="1:5" ht="13.15" customHeight="1" x14ac:dyDescent="0.2"/>
    <row r="208" spans="1:5" ht="13.15" customHeight="1" x14ac:dyDescent="0.2">
      <c r="A208" s="5" t="s">
        <v>4263</v>
      </c>
      <c r="B208" s="6" t="s">
        <v>4271</v>
      </c>
      <c r="C208" s="5" t="s">
        <v>2843</v>
      </c>
      <c r="D208" s="7">
        <v>100</v>
      </c>
      <c r="E208" s="8">
        <v>509120</v>
      </c>
    </row>
    <row r="209" spans="1:6" ht="13.15" customHeight="1" x14ac:dyDescent="0.2">
      <c r="A209" s="5" t="s">
        <v>4263</v>
      </c>
      <c r="B209" s="6" t="s">
        <v>4272</v>
      </c>
      <c r="C209" s="5" t="s">
        <v>4268</v>
      </c>
      <c r="D209" s="7">
        <v>68</v>
      </c>
      <c r="E209" s="8" t="s">
        <v>2318</v>
      </c>
    </row>
    <row r="210" spans="1:6" ht="13.15" customHeight="1" x14ac:dyDescent="0.2">
      <c r="A210" s="5" t="s">
        <v>4263</v>
      </c>
      <c r="B210" s="6" t="s">
        <v>4273</v>
      </c>
      <c r="C210" s="5" t="s">
        <v>2393</v>
      </c>
      <c r="D210" s="7">
        <v>139</v>
      </c>
      <c r="E210" s="8">
        <v>350100</v>
      </c>
    </row>
    <row r="211" spans="1:6" ht="13.15" customHeight="1" x14ac:dyDescent="0.2">
      <c r="A211" s="5" t="s">
        <v>4263</v>
      </c>
      <c r="B211" s="6" t="s">
        <v>4274</v>
      </c>
      <c r="C211" s="5" t="s">
        <v>2934</v>
      </c>
      <c r="D211" s="7">
        <v>121</v>
      </c>
      <c r="E211" s="8" t="s">
        <v>2318</v>
      </c>
    </row>
    <row r="212" spans="1:6" x14ac:dyDescent="0.2">
      <c r="A212" s="5" t="s">
        <v>4263</v>
      </c>
      <c r="B212" s="6" t="s">
        <v>4275</v>
      </c>
      <c r="C212" s="5" t="s">
        <v>2160</v>
      </c>
      <c r="D212" s="7">
        <v>90</v>
      </c>
      <c r="E212" s="8">
        <v>509120</v>
      </c>
    </row>
    <row r="213" spans="1:6" ht="13.5" thickBot="1" x14ac:dyDescent="0.25">
      <c r="A213" s="30"/>
      <c r="B213" s="31"/>
      <c r="C213" s="33" t="s">
        <v>4262</v>
      </c>
      <c r="D213" s="36">
        <f>SUM(D208:D212)</f>
        <v>518</v>
      </c>
      <c r="E213" s="36"/>
      <c r="F213" s="30"/>
    </row>
    <row r="214" spans="1:6" x14ac:dyDescent="0.2">
      <c r="C214" s="10" t="s">
        <v>4191</v>
      </c>
      <c r="D214" s="11">
        <f>SUM(D213,D206,D196,D156,D117,D78,D41)</f>
        <v>35824</v>
      </c>
      <c r="E214" s="12"/>
    </row>
    <row r="215" spans="1:6" x14ac:dyDescent="0.2">
      <c r="C215" s="10" t="s">
        <v>2801</v>
      </c>
      <c r="D215" s="11">
        <f>SUM(D213:E213,D206:E206,D196:E196,D156:E156,D117:E117,D78:E78,D41:E41)</f>
        <v>35824</v>
      </c>
    </row>
  </sheetData>
  <phoneticPr fontId="0" type="noConversion"/>
  <printOptions gridLines="1"/>
  <pageMargins left="1.25" right="0.5" top="1.01" bottom="0.94" header="0.5" footer="0.5"/>
  <pageSetup fitToHeight="5" orientation="portrait" r:id="rId1"/>
  <headerFooter alignWithMargins="0">
    <oddHeader>&amp;CCREIGHTON UNIVERSITY
GALLAGHER HALL BUILDING S.F.</oddHeader>
    <oddFooter>&amp;CGALLAGHER&amp;RGH 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workbookViewId="0">
      <selection activeCell="F23" sqref="F23"/>
    </sheetView>
  </sheetViews>
  <sheetFormatPr defaultRowHeight="12.75" x14ac:dyDescent="0.2"/>
  <cols>
    <col min="1" max="1" width="16.85546875" bestFit="1" customWidth="1"/>
    <col min="3" max="3" width="24.42578125" bestFit="1" customWidth="1"/>
    <col min="4" max="5" width="9.140625" style="13"/>
    <col min="8" max="8" width="18.28515625" customWidth="1"/>
  </cols>
  <sheetData>
    <row r="1" spans="1:8" ht="16.5" customHeight="1" thickBot="1" x14ac:dyDescent="0.25">
      <c r="A1" s="74" t="s">
        <v>4519</v>
      </c>
      <c r="B1" s="75" t="s">
        <v>4520</v>
      </c>
      <c r="C1" s="76" t="s">
        <v>4521</v>
      </c>
      <c r="D1" s="75" t="s">
        <v>2122</v>
      </c>
      <c r="E1" s="75" t="s">
        <v>4522</v>
      </c>
      <c r="F1" s="75" t="s">
        <v>4523</v>
      </c>
      <c r="G1" s="75" t="s">
        <v>4524</v>
      </c>
      <c r="H1" s="76" t="s">
        <v>4525</v>
      </c>
    </row>
    <row r="2" spans="1:8" x14ac:dyDescent="0.2">
      <c r="A2" t="s">
        <v>4526</v>
      </c>
      <c r="B2" s="13">
        <v>8</v>
      </c>
      <c r="C2" t="s">
        <v>4527</v>
      </c>
      <c r="D2" s="13">
        <v>1871</v>
      </c>
      <c r="E2" s="67" t="s">
        <v>4557</v>
      </c>
    </row>
    <row r="3" spans="1:8" x14ac:dyDescent="0.2">
      <c r="A3" t="s">
        <v>4528</v>
      </c>
      <c r="B3" s="13"/>
      <c r="D3" s="13">
        <v>384</v>
      </c>
      <c r="E3" s="67" t="s">
        <v>4557</v>
      </c>
    </row>
    <row r="4" spans="1:8" x14ac:dyDescent="0.2">
      <c r="B4" s="13"/>
    </row>
    <row r="5" spans="1:8" x14ac:dyDescent="0.2">
      <c r="A5" t="s">
        <v>4529</v>
      </c>
      <c r="B5" s="13">
        <v>8</v>
      </c>
      <c r="C5" t="s">
        <v>4527</v>
      </c>
      <c r="D5" s="13">
        <v>1073</v>
      </c>
      <c r="E5" s="67" t="s">
        <v>4557</v>
      </c>
    </row>
    <row r="6" spans="1:8" x14ac:dyDescent="0.2">
      <c r="A6" t="s">
        <v>4535</v>
      </c>
      <c r="B6" s="13"/>
      <c r="D6" s="13">
        <v>1073</v>
      </c>
      <c r="E6" s="67" t="s">
        <v>4557</v>
      </c>
    </row>
    <row r="7" spans="1:8" x14ac:dyDescent="0.2">
      <c r="B7" s="13"/>
    </row>
    <row r="8" spans="1:8" x14ac:dyDescent="0.2">
      <c r="A8" t="s">
        <v>4536</v>
      </c>
      <c r="B8" s="13">
        <v>8</v>
      </c>
      <c r="C8" t="s">
        <v>4527</v>
      </c>
      <c r="D8" s="13">
        <v>1073</v>
      </c>
      <c r="E8" s="67" t="s">
        <v>4557</v>
      </c>
    </row>
    <row r="9" spans="1:8" x14ac:dyDescent="0.2">
      <c r="A9" t="s">
        <v>4535</v>
      </c>
      <c r="B9" s="13"/>
      <c r="D9" s="13">
        <v>1073</v>
      </c>
      <c r="E9" s="67" t="s">
        <v>4557</v>
      </c>
    </row>
    <row r="10" spans="1:8" x14ac:dyDescent="0.2">
      <c r="B10" s="13"/>
    </row>
    <row r="11" spans="1:8" x14ac:dyDescent="0.2">
      <c r="A11" t="s">
        <v>4536</v>
      </c>
      <c r="B11" s="13">
        <v>8</v>
      </c>
      <c r="C11" t="s">
        <v>4527</v>
      </c>
      <c r="D11" s="13">
        <v>1073</v>
      </c>
      <c r="E11" s="67" t="s">
        <v>4557</v>
      </c>
    </row>
    <row r="12" spans="1:8" x14ac:dyDescent="0.2">
      <c r="A12" t="s">
        <v>4535</v>
      </c>
      <c r="B12" s="13"/>
      <c r="D12" s="13">
        <v>1073</v>
      </c>
      <c r="E12" s="67" t="s">
        <v>4557</v>
      </c>
    </row>
    <row r="13" spans="1:8" x14ac:dyDescent="0.2">
      <c r="B13" s="13"/>
    </row>
    <row r="14" spans="1:8" x14ac:dyDescent="0.2">
      <c r="A14" t="s">
        <v>4536</v>
      </c>
      <c r="B14" s="13">
        <v>5</v>
      </c>
      <c r="C14" t="s">
        <v>4537</v>
      </c>
      <c r="D14" s="13">
        <v>568</v>
      </c>
      <c r="E14" s="67" t="s">
        <v>4557</v>
      </c>
    </row>
    <row r="15" spans="1:8" x14ac:dyDescent="0.2">
      <c r="A15" t="s">
        <v>4538</v>
      </c>
      <c r="B15" s="13"/>
      <c r="D15" s="13">
        <v>396</v>
      </c>
      <c r="E15" s="67" t="s">
        <v>4557</v>
      </c>
    </row>
    <row r="16" spans="1:8" x14ac:dyDescent="0.2">
      <c r="A16" t="s">
        <v>4539</v>
      </c>
      <c r="B16" s="13"/>
      <c r="D16" s="13">
        <v>768</v>
      </c>
      <c r="E16" s="67" t="s">
        <v>4557</v>
      </c>
    </row>
    <row r="17" spans="1:5" x14ac:dyDescent="0.2">
      <c r="B17" s="13"/>
    </row>
    <row r="18" spans="1:5" x14ac:dyDescent="0.2">
      <c r="A18" t="s">
        <v>4540</v>
      </c>
      <c r="B18" s="13"/>
      <c r="C18" t="s">
        <v>4541</v>
      </c>
      <c r="D18" s="13">
        <v>2067</v>
      </c>
      <c r="E18" s="67" t="s">
        <v>4557</v>
      </c>
    </row>
    <row r="19" spans="1:5" x14ac:dyDescent="0.2">
      <c r="A19" t="s">
        <v>4535</v>
      </c>
      <c r="B19" s="13"/>
      <c r="D19" s="13">
        <v>2067</v>
      </c>
      <c r="E19" s="67" t="s">
        <v>4557</v>
      </c>
    </row>
    <row r="20" spans="1:5" x14ac:dyDescent="0.2">
      <c r="A20" t="s">
        <v>4542</v>
      </c>
      <c r="B20" s="13">
        <v>1</v>
      </c>
      <c r="D20" s="13">
        <v>96</v>
      </c>
      <c r="E20" s="67" t="s">
        <v>4557</v>
      </c>
    </row>
    <row r="21" spans="1:5" x14ac:dyDescent="0.2">
      <c r="B21" s="13"/>
    </row>
    <row r="22" spans="1:5" x14ac:dyDescent="0.2">
      <c r="A22" t="s">
        <v>4540</v>
      </c>
      <c r="B22" s="13"/>
      <c r="C22" t="s">
        <v>4541</v>
      </c>
      <c r="D22" s="13">
        <v>1872</v>
      </c>
      <c r="E22" s="67" t="s">
        <v>4557</v>
      </c>
    </row>
    <row r="23" spans="1:5" x14ac:dyDescent="0.2">
      <c r="A23" t="s">
        <v>4535</v>
      </c>
      <c r="B23" s="13"/>
      <c r="D23" s="13">
        <v>1872</v>
      </c>
      <c r="E23" s="67" t="s">
        <v>4557</v>
      </c>
    </row>
    <row r="24" spans="1:5" x14ac:dyDescent="0.2">
      <c r="A24" t="s">
        <v>4543</v>
      </c>
      <c r="B24" s="13">
        <v>3</v>
      </c>
      <c r="D24" s="13">
        <v>1274</v>
      </c>
      <c r="E24" s="67" t="s">
        <v>4557</v>
      </c>
    </row>
    <row r="25" spans="1:5" x14ac:dyDescent="0.2">
      <c r="B25" s="13"/>
    </row>
    <row r="26" spans="1:5" x14ac:dyDescent="0.2">
      <c r="A26" t="s">
        <v>4540</v>
      </c>
      <c r="B26" s="13"/>
      <c r="C26" t="s">
        <v>4541</v>
      </c>
      <c r="D26" s="13">
        <v>3616</v>
      </c>
      <c r="E26" s="67" t="s">
        <v>4557</v>
      </c>
    </row>
    <row r="27" spans="1:5" x14ac:dyDescent="0.2">
      <c r="A27" t="s">
        <v>4535</v>
      </c>
      <c r="B27" s="13"/>
      <c r="D27" s="13">
        <v>3616</v>
      </c>
      <c r="E27" s="67" t="s">
        <v>4557</v>
      </c>
    </row>
    <row r="28" spans="1:5" x14ac:dyDescent="0.2">
      <c r="A28" t="s">
        <v>4543</v>
      </c>
      <c r="B28" s="13">
        <v>3</v>
      </c>
      <c r="D28" s="13">
        <v>1580</v>
      </c>
      <c r="E28" s="67" t="s">
        <v>4557</v>
      </c>
    </row>
    <row r="29" spans="1:5" x14ac:dyDescent="0.2">
      <c r="B29" s="13"/>
    </row>
    <row r="30" spans="1:5" x14ac:dyDescent="0.2">
      <c r="A30" t="s">
        <v>4544</v>
      </c>
      <c r="B30" s="13"/>
      <c r="C30" t="s">
        <v>4545</v>
      </c>
      <c r="D30" s="13">
        <v>3230</v>
      </c>
      <c r="E30" s="67" t="s">
        <v>4557</v>
      </c>
    </row>
    <row r="31" spans="1:5" x14ac:dyDescent="0.2">
      <c r="A31" t="s">
        <v>4542</v>
      </c>
      <c r="B31" s="13"/>
      <c r="D31" s="13">
        <v>752</v>
      </c>
      <c r="E31" s="67" t="s">
        <v>4557</v>
      </c>
    </row>
    <row r="32" spans="1:5" x14ac:dyDescent="0.2">
      <c r="B32" s="13"/>
      <c r="E32" s="67" t="s">
        <v>4558</v>
      </c>
    </row>
    <row r="33" spans="1:5" x14ac:dyDescent="0.2">
      <c r="A33" t="s">
        <v>4546</v>
      </c>
      <c r="B33" s="13"/>
      <c r="C33" t="s">
        <v>4547</v>
      </c>
      <c r="D33" s="13">
        <v>2108</v>
      </c>
      <c r="E33" s="67" t="s">
        <v>4557</v>
      </c>
    </row>
    <row r="34" spans="1:5" x14ac:dyDescent="0.2">
      <c r="B34" s="13"/>
      <c r="E34" s="67" t="s">
        <v>4558</v>
      </c>
    </row>
    <row r="35" spans="1:5" x14ac:dyDescent="0.2">
      <c r="A35" t="s">
        <v>4546</v>
      </c>
      <c r="B35" s="13"/>
      <c r="C35" t="s">
        <v>4548</v>
      </c>
      <c r="D35" s="13">
        <v>528</v>
      </c>
      <c r="E35" s="67" t="s">
        <v>4557</v>
      </c>
    </row>
    <row r="36" spans="1:5" x14ac:dyDescent="0.2">
      <c r="B36" s="13"/>
      <c r="E36" s="67" t="s">
        <v>4558</v>
      </c>
    </row>
    <row r="37" spans="1:5" x14ac:dyDescent="0.2">
      <c r="A37" t="s">
        <v>4546</v>
      </c>
      <c r="B37" s="13"/>
      <c r="C37" t="s">
        <v>4548</v>
      </c>
      <c r="D37" s="13">
        <v>480</v>
      </c>
      <c r="E37" s="67" t="s">
        <v>4557</v>
      </c>
    </row>
    <row r="38" spans="1:5" x14ac:dyDescent="0.2">
      <c r="B38" s="13"/>
      <c r="E38" s="67" t="s">
        <v>4558</v>
      </c>
    </row>
    <row r="39" spans="1:5" x14ac:dyDescent="0.2">
      <c r="A39" t="s">
        <v>4544</v>
      </c>
      <c r="B39" s="13" t="s">
        <v>4551</v>
      </c>
      <c r="C39" t="s">
        <v>4541</v>
      </c>
      <c r="D39" s="13">
        <v>2050</v>
      </c>
      <c r="E39" s="67" t="s">
        <v>4557</v>
      </c>
    </row>
    <row r="40" spans="1:5" x14ac:dyDescent="0.2">
      <c r="B40" s="13"/>
      <c r="E40" s="67" t="s">
        <v>4558</v>
      </c>
    </row>
    <row r="41" spans="1:5" x14ac:dyDescent="0.2">
      <c r="A41" t="s">
        <v>4540</v>
      </c>
      <c r="B41" s="13"/>
      <c r="C41" t="s">
        <v>4541</v>
      </c>
      <c r="D41" s="13">
        <v>4338</v>
      </c>
      <c r="E41" s="67" t="s">
        <v>4557</v>
      </c>
    </row>
    <row r="42" spans="1:5" x14ac:dyDescent="0.2">
      <c r="A42" t="s">
        <v>4535</v>
      </c>
      <c r="B42" s="13"/>
      <c r="D42" s="13">
        <v>4338</v>
      </c>
      <c r="E42" s="67" t="s">
        <v>4557</v>
      </c>
    </row>
    <row r="43" spans="1:5" x14ac:dyDescent="0.2">
      <c r="A43" t="s">
        <v>4552</v>
      </c>
      <c r="B43" s="13">
        <v>2</v>
      </c>
      <c r="D43" s="13">
        <v>1260</v>
      </c>
      <c r="E43" s="67" t="s">
        <v>4557</v>
      </c>
    </row>
    <row r="44" spans="1:5" x14ac:dyDescent="0.2">
      <c r="A44" t="s">
        <v>4553</v>
      </c>
      <c r="B44" s="13"/>
      <c r="D44" s="13">
        <v>1248</v>
      </c>
      <c r="E44" s="67" t="s">
        <v>4557</v>
      </c>
    </row>
    <row r="45" spans="1:5" x14ac:dyDescent="0.2">
      <c r="A45" t="s">
        <v>4554</v>
      </c>
      <c r="B45" s="13"/>
      <c r="D45" s="13">
        <v>600</v>
      </c>
      <c r="E45" s="67" t="s">
        <v>4557</v>
      </c>
    </row>
    <row r="46" spans="1:5" x14ac:dyDescent="0.2">
      <c r="A46" t="s">
        <v>4555</v>
      </c>
      <c r="B46" s="13">
        <v>2</v>
      </c>
      <c r="D46" s="13">
        <v>164</v>
      </c>
      <c r="E46" s="67" t="s">
        <v>4557</v>
      </c>
    </row>
    <row r="47" spans="1:5" ht="13.5" thickBot="1" x14ac:dyDescent="0.25">
      <c r="B47" s="13"/>
      <c r="C47" s="37"/>
      <c r="D47" s="38"/>
    </row>
    <row r="48" spans="1:5" x14ac:dyDescent="0.2">
      <c r="B48" s="13"/>
      <c r="C48" s="28" t="s">
        <v>4556</v>
      </c>
      <c r="D48" s="29">
        <f>SUM(D2:D47)</f>
        <v>49581</v>
      </c>
    </row>
    <row r="49" spans="2:2" x14ac:dyDescent="0.2">
      <c r="B49" s="13"/>
    </row>
  </sheetData>
  <phoneticPr fontId="0" type="noConversion"/>
  <pageMargins left="0.75" right="0.75" top="1" bottom="1" header="0.5" footer="0.5"/>
  <headerFooter alignWithMargins="0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1:L8"/>
  <sheetViews>
    <sheetView workbookViewId="0">
      <selection activeCell="C19" sqref="C19"/>
    </sheetView>
  </sheetViews>
  <sheetFormatPr defaultRowHeight="12.75" x14ac:dyDescent="0.2"/>
  <cols>
    <col min="1" max="1" width="12.7109375" style="5" customWidth="1"/>
    <col min="2" max="2" width="9.7109375" style="6" customWidth="1"/>
    <col min="3" max="3" width="21.7109375" style="5" customWidth="1"/>
    <col min="4" max="4" width="11.7109375" style="6" customWidth="1"/>
    <col min="5" max="5" width="9.7109375" style="8" customWidth="1"/>
    <col min="6" max="7" width="7.7109375" style="6" customWidth="1"/>
    <col min="8" max="8" width="30.7109375" style="5" customWidth="1"/>
    <col min="9" max="9" width="1.7109375" style="5" customWidth="1"/>
    <col min="10" max="10" width="16.7109375" style="5" customWidth="1"/>
    <col min="11" max="11" width="4.7109375" style="5" customWidth="1"/>
    <col min="12" max="12" width="8.7109375" style="5" customWidth="1"/>
  </cols>
  <sheetData>
    <row r="1" spans="1:12" x14ac:dyDescent="0.2">
      <c r="A1" s="10" t="s">
        <v>2119</v>
      </c>
      <c r="B1" s="14" t="s">
        <v>2120</v>
      </c>
      <c r="C1" s="10" t="s">
        <v>2121</v>
      </c>
      <c r="D1" s="14" t="s">
        <v>2122</v>
      </c>
      <c r="E1" s="12" t="s">
        <v>2123</v>
      </c>
      <c r="F1" s="14" t="s">
        <v>2124</v>
      </c>
      <c r="G1" s="14" t="s">
        <v>2125</v>
      </c>
      <c r="H1" s="5" t="s">
        <v>2126</v>
      </c>
      <c r="I1" s="5" t="s">
        <v>2802</v>
      </c>
      <c r="J1" s="5" t="s">
        <v>2803</v>
      </c>
      <c r="K1" s="5" t="s">
        <v>2804</v>
      </c>
      <c r="L1" s="5" t="s">
        <v>2805</v>
      </c>
    </row>
    <row r="2" spans="1:12" ht="13.15" customHeight="1" x14ac:dyDescent="0.2">
      <c r="A2" s="5" t="s">
        <v>4276</v>
      </c>
      <c r="B2" s="6">
        <v>101</v>
      </c>
      <c r="C2" s="5" t="s">
        <v>4277</v>
      </c>
      <c r="D2" s="6">
        <v>1167</v>
      </c>
      <c r="E2" s="8">
        <v>203100</v>
      </c>
    </row>
    <row r="3" spans="1:12" ht="13.15" customHeight="1" x14ac:dyDescent="0.2">
      <c r="A3" s="5" t="s">
        <v>4276</v>
      </c>
      <c r="B3" s="6">
        <v>102</v>
      </c>
      <c r="C3" s="5" t="s">
        <v>4277</v>
      </c>
      <c r="D3" s="6">
        <v>1167</v>
      </c>
      <c r="E3" s="8">
        <v>203100</v>
      </c>
    </row>
    <row r="4" spans="1:12" ht="13.15" customHeight="1" x14ac:dyDescent="0.2">
      <c r="A4" s="5" t="s">
        <v>4276</v>
      </c>
      <c r="B4" s="6">
        <v>103</v>
      </c>
      <c r="C4" s="5" t="s">
        <v>2311</v>
      </c>
      <c r="D4" s="6">
        <v>68</v>
      </c>
      <c r="E4" s="8">
        <v>203100</v>
      </c>
    </row>
    <row r="5" spans="1:12" ht="13.15" customHeight="1" x14ac:dyDescent="0.2">
      <c r="A5" s="5" t="s">
        <v>4276</v>
      </c>
      <c r="B5" s="6">
        <v>104</v>
      </c>
      <c r="C5" s="5" t="s">
        <v>2171</v>
      </c>
      <c r="D5" s="6">
        <v>756</v>
      </c>
      <c r="E5" s="8">
        <v>203100</v>
      </c>
    </row>
    <row r="6" spans="1:12" ht="13.15" customHeight="1" x14ac:dyDescent="0.2">
      <c r="A6" s="5" t="s">
        <v>4276</v>
      </c>
      <c r="B6" s="6">
        <v>105</v>
      </c>
      <c r="C6" s="5" t="s">
        <v>2277</v>
      </c>
      <c r="D6" s="6">
        <v>81</v>
      </c>
      <c r="E6" s="8">
        <v>203100</v>
      </c>
    </row>
    <row r="7" spans="1:12" ht="13.15" customHeight="1" x14ac:dyDescent="0.2">
      <c r="C7" s="10" t="s">
        <v>2801</v>
      </c>
      <c r="D7" s="14">
        <f>SUM(D2:D6)</f>
        <v>3239</v>
      </c>
    </row>
    <row r="8" spans="1:12" ht="13.15" customHeight="1" x14ac:dyDescent="0.2"/>
  </sheetData>
  <phoneticPr fontId="0" type="noConversion"/>
  <printOptions gridLines="1"/>
  <pageMargins left="1.25" right="0.5" top="1" bottom="0.94" header="0.5" footer="0.5"/>
  <pageSetup fitToHeight="5" orientation="portrait" r:id="rId1"/>
  <headerFooter alignWithMargins="0">
    <oddHeader>&amp;CCREIGHTON UNIVERSITY
SUSAN TRACY STUPPY GREENHOUSE S.F.</oddHeader>
    <oddFooter>&amp;A&amp;RPage &amp;P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>
    <pageSetUpPr fitToPage="1"/>
  </sheetPr>
  <dimension ref="A1:J201"/>
  <sheetViews>
    <sheetView workbookViewId="0"/>
  </sheetViews>
  <sheetFormatPr defaultRowHeight="12.75" x14ac:dyDescent="0.2"/>
  <cols>
    <col min="1" max="1" width="12.7109375" style="5" customWidth="1"/>
    <col min="2" max="2" width="9.7109375" style="6" customWidth="1"/>
    <col min="3" max="3" width="21.7109375" style="5" customWidth="1"/>
    <col min="4" max="4" width="11.7109375" style="6" customWidth="1"/>
    <col min="5" max="5" width="9.7109375" style="8" customWidth="1"/>
    <col min="6" max="6" width="30.7109375" style="5" customWidth="1"/>
    <col min="7" max="7" width="1.7109375" style="5" customWidth="1"/>
    <col min="8" max="8" width="16.7109375" style="5" customWidth="1"/>
    <col min="9" max="9" width="4.7109375" style="5" customWidth="1"/>
    <col min="10" max="10" width="8.7109375" style="5" customWidth="1"/>
  </cols>
  <sheetData>
    <row r="1" spans="1:6" x14ac:dyDescent="0.2">
      <c r="A1" s="10" t="s">
        <v>2119</v>
      </c>
      <c r="B1" s="14" t="s">
        <v>2120</v>
      </c>
      <c r="C1" s="10" t="s">
        <v>2121</v>
      </c>
      <c r="D1" s="14" t="s">
        <v>2122</v>
      </c>
      <c r="E1" s="12" t="s">
        <v>2123</v>
      </c>
      <c r="F1" s="5" t="s">
        <v>2126</v>
      </c>
    </row>
    <row r="2" spans="1:6" ht="13.15" customHeight="1" x14ac:dyDescent="0.2">
      <c r="A2" s="5" t="s">
        <v>4278</v>
      </c>
      <c r="B2" s="6" t="s">
        <v>2842</v>
      </c>
      <c r="C2" s="5" t="s">
        <v>4279</v>
      </c>
      <c r="D2" s="6">
        <v>3691</v>
      </c>
      <c r="E2" s="8">
        <v>340170</v>
      </c>
    </row>
    <row r="3" spans="1:6" ht="13.15" customHeight="1" x14ac:dyDescent="0.2">
      <c r="A3" s="5" t="s">
        <v>4278</v>
      </c>
      <c r="B3" s="6" t="s">
        <v>2844</v>
      </c>
      <c r="C3" s="5" t="s">
        <v>2136</v>
      </c>
      <c r="D3" s="6">
        <v>226</v>
      </c>
      <c r="E3" s="8">
        <v>340170</v>
      </c>
    </row>
    <row r="4" spans="1:6" ht="13.15" customHeight="1" x14ac:dyDescent="0.2">
      <c r="A4" s="5" t="s">
        <v>4278</v>
      </c>
      <c r="B4" s="6" t="s">
        <v>2846</v>
      </c>
      <c r="C4" s="5" t="s">
        <v>2311</v>
      </c>
      <c r="D4" s="6">
        <v>210</v>
      </c>
      <c r="E4" s="8">
        <v>340000</v>
      </c>
    </row>
    <row r="5" spans="1:6" ht="13.15" customHeight="1" x14ac:dyDescent="0.2">
      <c r="A5" s="5" t="s">
        <v>4278</v>
      </c>
      <c r="B5" s="6" t="s">
        <v>2850</v>
      </c>
      <c r="C5" s="5" t="s">
        <v>2311</v>
      </c>
      <c r="D5" s="6">
        <v>127</v>
      </c>
      <c r="E5" s="8">
        <v>340000</v>
      </c>
    </row>
    <row r="6" spans="1:6" ht="13.15" customHeight="1" x14ac:dyDescent="0.2">
      <c r="A6" s="5" t="s">
        <v>4278</v>
      </c>
      <c r="B6" s="6" t="s">
        <v>2852</v>
      </c>
      <c r="C6" s="5" t="s">
        <v>4280</v>
      </c>
      <c r="D6" s="6">
        <v>239</v>
      </c>
      <c r="E6" s="8">
        <v>340000</v>
      </c>
    </row>
    <row r="7" spans="1:6" ht="13.15" customHeight="1" x14ac:dyDescent="0.2">
      <c r="A7" s="5" t="s">
        <v>4278</v>
      </c>
      <c r="B7" s="6" t="s">
        <v>2855</v>
      </c>
      <c r="C7" s="5" t="s">
        <v>3833</v>
      </c>
      <c r="D7" s="6">
        <v>248</v>
      </c>
      <c r="E7" s="8">
        <v>340000</v>
      </c>
    </row>
    <row r="8" spans="1:6" ht="13.15" customHeight="1" x14ac:dyDescent="0.2">
      <c r="A8" s="5" t="s">
        <v>4278</v>
      </c>
      <c r="B8" s="6" t="s">
        <v>2857</v>
      </c>
      <c r="C8" s="5" t="s">
        <v>2311</v>
      </c>
      <c r="D8" s="6">
        <v>86</v>
      </c>
      <c r="E8" s="8">
        <v>340000</v>
      </c>
    </row>
    <row r="9" spans="1:6" ht="13.15" customHeight="1" x14ac:dyDescent="0.2">
      <c r="A9" s="5" t="s">
        <v>4278</v>
      </c>
      <c r="B9" s="6" t="s">
        <v>2863</v>
      </c>
      <c r="C9" s="5" t="s">
        <v>2275</v>
      </c>
      <c r="D9" s="6">
        <v>278</v>
      </c>
      <c r="E9" s="8">
        <v>340000</v>
      </c>
    </row>
    <row r="10" spans="1:6" ht="13.15" customHeight="1" x14ac:dyDescent="0.2">
      <c r="A10" s="5" t="s">
        <v>4278</v>
      </c>
      <c r="B10" s="6" t="s">
        <v>2869</v>
      </c>
      <c r="C10" s="5" t="s">
        <v>2171</v>
      </c>
      <c r="D10" s="6">
        <v>77</v>
      </c>
      <c r="E10" s="8">
        <v>340000</v>
      </c>
    </row>
    <row r="11" spans="1:6" ht="13.15" customHeight="1" x14ac:dyDescent="0.2">
      <c r="A11" s="5" t="s">
        <v>4278</v>
      </c>
      <c r="B11" s="6" t="s">
        <v>2871</v>
      </c>
      <c r="C11" s="5" t="s">
        <v>2311</v>
      </c>
      <c r="D11" s="6">
        <v>116</v>
      </c>
      <c r="E11" s="8">
        <v>340000</v>
      </c>
    </row>
    <row r="12" spans="1:6" ht="13.15" customHeight="1" x14ac:dyDescent="0.2">
      <c r="A12" s="5" t="s">
        <v>4278</v>
      </c>
      <c r="B12" s="6" t="s">
        <v>2875</v>
      </c>
      <c r="C12" s="5" t="s">
        <v>2367</v>
      </c>
      <c r="D12" s="6">
        <v>55</v>
      </c>
      <c r="E12" s="8">
        <v>352000</v>
      </c>
    </row>
    <row r="13" spans="1:6" ht="13.15" customHeight="1" x14ac:dyDescent="0.2">
      <c r="A13" s="5" t="s">
        <v>4278</v>
      </c>
      <c r="B13" s="6" t="s">
        <v>4281</v>
      </c>
      <c r="C13" s="5" t="s">
        <v>2299</v>
      </c>
      <c r="D13" s="6">
        <v>61</v>
      </c>
      <c r="E13" s="8">
        <v>340000</v>
      </c>
    </row>
    <row r="14" spans="1:6" ht="13.15" customHeight="1" x14ac:dyDescent="0.2">
      <c r="A14" s="5" t="s">
        <v>4278</v>
      </c>
      <c r="B14" s="6" t="s">
        <v>2878</v>
      </c>
      <c r="C14" s="5" t="s">
        <v>2311</v>
      </c>
      <c r="D14" s="6">
        <v>580</v>
      </c>
      <c r="E14" s="8">
        <v>340000</v>
      </c>
    </row>
    <row r="15" spans="1:6" ht="13.15" customHeight="1" x14ac:dyDescent="0.2">
      <c r="A15" s="5" t="s">
        <v>4278</v>
      </c>
      <c r="B15" s="6" t="s">
        <v>2881</v>
      </c>
      <c r="C15" s="5" t="s">
        <v>4282</v>
      </c>
      <c r="D15" s="6">
        <v>568</v>
      </c>
      <c r="E15" s="8">
        <v>340000</v>
      </c>
    </row>
    <row r="16" spans="1:6" ht="13.15" customHeight="1" x14ac:dyDescent="0.2">
      <c r="A16" s="5" t="s">
        <v>4278</v>
      </c>
      <c r="B16" s="6" t="s">
        <v>2882</v>
      </c>
      <c r="C16" s="5" t="s">
        <v>4283</v>
      </c>
      <c r="D16" s="6">
        <v>563</v>
      </c>
      <c r="E16" s="8">
        <v>340000</v>
      </c>
    </row>
    <row r="17" spans="1:5" ht="13.15" customHeight="1" x14ac:dyDescent="0.2">
      <c r="A17" s="5" t="s">
        <v>4278</v>
      </c>
      <c r="B17" s="6" t="s">
        <v>2883</v>
      </c>
      <c r="C17" s="5" t="s">
        <v>4287</v>
      </c>
      <c r="D17" s="6">
        <v>563</v>
      </c>
      <c r="E17" s="8">
        <v>340000</v>
      </c>
    </row>
    <row r="18" spans="1:5" ht="13.15" customHeight="1" x14ac:dyDescent="0.2">
      <c r="A18" s="5" t="s">
        <v>4278</v>
      </c>
      <c r="B18" s="6" t="s">
        <v>2884</v>
      </c>
      <c r="C18" s="5" t="s">
        <v>4288</v>
      </c>
      <c r="D18" s="6">
        <v>580</v>
      </c>
      <c r="E18" s="8">
        <v>340000</v>
      </c>
    </row>
    <row r="19" spans="1:5" ht="13.15" customHeight="1" x14ac:dyDescent="0.2">
      <c r="A19" s="5" t="s">
        <v>4278</v>
      </c>
      <c r="B19" s="6" t="s">
        <v>2885</v>
      </c>
      <c r="C19" s="5" t="s">
        <v>3515</v>
      </c>
      <c r="D19" s="6">
        <v>138</v>
      </c>
      <c r="E19" s="8">
        <v>340000</v>
      </c>
    </row>
    <row r="20" spans="1:5" ht="13.15" customHeight="1" x14ac:dyDescent="0.2">
      <c r="A20" s="5" t="s">
        <v>4278</v>
      </c>
      <c r="B20" s="6" t="s">
        <v>2886</v>
      </c>
      <c r="C20" s="5" t="s">
        <v>3449</v>
      </c>
      <c r="D20" s="6">
        <v>300</v>
      </c>
      <c r="E20" s="8">
        <v>340000</v>
      </c>
    </row>
    <row r="21" spans="1:5" ht="13.15" customHeight="1" x14ac:dyDescent="0.2">
      <c r="A21" s="5" t="s">
        <v>4278</v>
      </c>
      <c r="B21" s="6" t="s">
        <v>2946</v>
      </c>
      <c r="C21" s="5" t="s">
        <v>2160</v>
      </c>
      <c r="D21" s="6">
        <v>154</v>
      </c>
    </row>
    <row r="22" spans="1:5" ht="13.15" customHeight="1" x14ac:dyDescent="0.2">
      <c r="A22" s="5" t="s">
        <v>4278</v>
      </c>
      <c r="B22" s="6" t="s">
        <v>2947</v>
      </c>
      <c r="C22" s="5" t="s">
        <v>2160</v>
      </c>
      <c r="D22" s="6">
        <v>152</v>
      </c>
    </row>
    <row r="23" spans="1:5" ht="13.15" customHeight="1" x14ac:dyDescent="0.2">
      <c r="A23" s="5" t="s">
        <v>4278</v>
      </c>
      <c r="B23" s="6" t="s">
        <v>2948</v>
      </c>
      <c r="C23" s="5" t="s">
        <v>2160</v>
      </c>
      <c r="D23" s="6">
        <v>164</v>
      </c>
    </row>
    <row r="24" spans="1:5" ht="13.15" customHeight="1" x14ac:dyDescent="0.2">
      <c r="A24" s="5" t="s">
        <v>4278</v>
      </c>
      <c r="C24" s="10" t="s">
        <v>2401</v>
      </c>
      <c r="D24" s="11">
        <f>SUM(D2:D23)</f>
        <v>9176</v>
      </c>
      <c r="E24" s="12"/>
    </row>
    <row r="25" spans="1:5" ht="13.15" customHeight="1" x14ac:dyDescent="0.2"/>
    <row r="26" spans="1:5" ht="13.15" customHeight="1" x14ac:dyDescent="0.2">
      <c r="A26" s="5" t="s">
        <v>4278</v>
      </c>
      <c r="B26" s="6" t="s">
        <v>2128</v>
      </c>
      <c r="C26" s="5" t="s">
        <v>4289</v>
      </c>
      <c r="D26" s="6">
        <v>1004</v>
      </c>
      <c r="E26" s="8">
        <v>401000</v>
      </c>
    </row>
    <row r="27" spans="1:5" ht="13.15" customHeight="1" x14ac:dyDescent="0.2">
      <c r="A27" s="5" t="s">
        <v>4278</v>
      </c>
      <c r="B27" s="6" t="s">
        <v>4290</v>
      </c>
      <c r="C27" s="5" t="s">
        <v>2171</v>
      </c>
      <c r="D27" s="6">
        <v>34</v>
      </c>
      <c r="E27" s="8">
        <v>401000</v>
      </c>
    </row>
    <row r="28" spans="1:5" ht="13.15" customHeight="1" x14ac:dyDescent="0.2">
      <c r="A28" s="5" t="s">
        <v>4278</v>
      </c>
      <c r="B28" s="6" t="s">
        <v>4291</v>
      </c>
      <c r="C28" s="5" t="s">
        <v>2171</v>
      </c>
      <c r="D28" s="6">
        <v>34</v>
      </c>
      <c r="E28" s="8">
        <v>401000</v>
      </c>
    </row>
    <row r="29" spans="1:5" ht="13.15" customHeight="1" x14ac:dyDescent="0.2">
      <c r="A29" s="5" t="s">
        <v>4278</v>
      </c>
      <c r="B29" s="6" t="s">
        <v>4292</v>
      </c>
      <c r="C29" s="5" t="s">
        <v>4255</v>
      </c>
      <c r="D29" s="6">
        <v>34</v>
      </c>
      <c r="E29" s="8">
        <v>351100</v>
      </c>
    </row>
    <row r="30" spans="1:5" ht="13.15" customHeight="1" x14ac:dyDescent="0.2">
      <c r="A30" s="5" t="s">
        <v>4278</v>
      </c>
      <c r="B30" s="6" t="s">
        <v>2133</v>
      </c>
      <c r="C30" s="5" t="s">
        <v>2384</v>
      </c>
      <c r="D30" s="6">
        <v>135</v>
      </c>
      <c r="E30" s="8">
        <v>401000</v>
      </c>
    </row>
    <row r="31" spans="1:5" ht="13.15" customHeight="1" x14ac:dyDescent="0.2">
      <c r="A31" s="5" t="s">
        <v>4278</v>
      </c>
      <c r="B31" s="6" t="s">
        <v>2135</v>
      </c>
      <c r="C31" s="5" t="s">
        <v>2384</v>
      </c>
      <c r="D31" s="6">
        <v>610</v>
      </c>
      <c r="E31" s="8" t="s">
        <v>2158</v>
      </c>
    </row>
    <row r="32" spans="1:5" ht="13.15" customHeight="1" x14ac:dyDescent="0.2">
      <c r="A32" s="5" t="s">
        <v>4278</v>
      </c>
      <c r="B32" s="6" t="s">
        <v>2138</v>
      </c>
      <c r="C32" s="5" t="s">
        <v>2136</v>
      </c>
      <c r="D32" s="6">
        <v>311</v>
      </c>
      <c r="E32" s="8">
        <v>401000</v>
      </c>
    </row>
    <row r="33" spans="1:5" ht="13.15" customHeight="1" x14ac:dyDescent="0.2">
      <c r="A33" s="5" t="s">
        <v>4278</v>
      </c>
      <c r="B33" s="6" t="s">
        <v>3406</v>
      </c>
      <c r="C33" s="5" t="s">
        <v>2136</v>
      </c>
      <c r="D33" s="6">
        <v>179</v>
      </c>
      <c r="E33" s="8">
        <v>401000</v>
      </c>
    </row>
    <row r="34" spans="1:5" ht="13.15" customHeight="1" x14ac:dyDescent="0.2">
      <c r="A34" s="5" t="s">
        <v>4278</v>
      </c>
      <c r="B34" s="6" t="s">
        <v>3407</v>
      </c>
      <c r="C34" s="5" t="s">
        <v>2136</v>
      </c>
      <c r="D34" s="6">
        <v>297</v>
      </c>
      <c r="E34" s="8">
        <v>401000</v>
      </c>
    </row>
    <row r="35" spans="1:5" ht="13.15" customHeight="1" x14ac:dyDescent="0.2">
      <c r="A35" s="5" t="s">
        <v>4278</v>
      </c>
      <c r="B35" s="6" t="s">
        <v>3408</v>
      </c>
      <c r="C35" s="5" t="s">
        <v>2136</v>
      </c>
      <c r="D35" s="6">
        <v>98</v>
      </c>
      <c r="E35" s="8">
        <v>401000</v>
      </c>
    </row>
    <row r="36" spans="1:5" ht="13.15" customHeight="1" x14ac:dyDescent="0.2">
      <c r="A36" s="5" t="s">
        <v>4278</v>
      </c>
      <c r="B36" s="6" t="s">
        <v>3409</v>
      </c>
      <c r="C36" s="5" t="s">
        <v>2136</v>
      </c>
      <c r="D36" s="6">
        <v>161</v>
      </c>
      <c r="E36" s="8">
        <v>401000</v>
      </c>
    </row>
    <row r="37" spans="1:5" ht="13.15" customHeight="1" x14ac:dyDescent="0.2">
      <c r="A37" s="5" t="s">
        <v>4278</v>
      </c>
      <c r="B37" s="6" t="s">
        <v>2139</v>
      </c>
      <c r="C37" s="5" t="s">
        <v>2136</v>
      </c>
      <c r="D37" s="6">
        <v>251</v>
      </c>
      <c r="E37" s="8" t="s">
        <v>4294</v>
      </c>
    </row>
    <row r="38" spans="1:5" ht="13.15" customHeight="1" x14ac:dyDescent="0.2">
      <c r="A38" s="5" t="s">
        <v>4278</v>
      </c>
      <c r="B38" s="6" t="s">
        <v>3826</v>
      </c>
      <c r="C38" s="5" t="s">
        <v>2136</v>
      </c>
      <c r="D38" s="6">
        <v>360</v>
      </c>
      <c r="E38" s="8" t="s">
        <v>4294</v>
      </c>
    </row>
    <row r="39" spans="1:5" ht="13.15" customHeight="1" x14ac:dyDescent="0.2">
      <c r="A39" s="5" t="s">
        <v>4278</v>
      </c>
      <c r="B39" s="6">
        <v>106</v>
      </c>
      <c r="C39" s="5" t="s">
        <v>2393</v>
      </c>
      <c r="D39" s="6">
        <v>78</v>
      </c>
      <c r="E39" s="8" t="s">
        <v>2158</v>
      </c>
    </row>
    <row r="40" spans="1:5" ht="13.15" customHeight="1" x14ac:dyDescent="0.2">
      <c r="A40" s="5" t="s">
        <v>4278</v>
      </c>
      <c r="B40" s="6" t="s">
        <v>2155</v>
      </c>
      <c r="C40" s="5" t="s">
        <v>2136</v>
      </c>
      <c r="D40" s="6">
        <v>1521</v>
      </c>
      <c r="E40" s="8" t="s">
        <v>4294</v>
      </c>
    </row>
    <row r="41" spans="1:5" ht="13.15" customHeight="1" x14ac:dyDescent="0.2">
      <c r="A41" s="5" t="s">
        <v>4278</v>
      </c>
      <c r="B41" s="6" t="s">
        <v>2159</v>
      </c>
      <c r="C41" s="5" t="s">
        <v>3984</v>
      </c>
      <c r="D41" s="6">
        <v>95</v>
      </c>
      <c r="E41" s="8" t="s">
        <v>4294</v>
      </c>
    </row>
    <row r="42" spans="1:5" ht="13.15" customHeight="1" x14ac:dyDescent="0.2">
      <c r="A42" s="5" t="s">
        <v>4278</v>
      </c>
      <c r="B42" s="6" t="s">
        <v>2161</v>
      </c>
      <c r="C42" s="5" t="s">
        <v>2311</v>
      </c>
      <c r="D42" s="6">
        <v>252</v>
      </c>
      <c r="E42" s="8" t="s">
        <v>4294</v>
      </c>
    </row>
    <row r="43" spans="1:5" ht="13.15" customHeight="1" x14ac:dyDescent="0.2">
      <c r="A43" s="5" t="s">
        <v>4278</v>
      </c>
      <c r="B43" s="6">
        <v>114</v>
      </c>
      <c r="C43" s="5" t="s">
        <v>2136</v>
      </c>
      <c r="D43" s="6">
        <v>142</v>
      </c>
      <c r="E43" s="8" t="s">
        <v>4294</v>
      </c>
    </row>
    <row r="44" spans="1:5" ht="13.15" customHeight="1" x14ac:dyDescent="0.2">
      <c r="A44" s="5" t="s">
        <v>4278</v>
      </c>
      <c r="B44" s="6" t="s">
        <v>2271</v>
      </c>
      <c r="C44" s="5" t="s">
        <v>2136</v>
      </c>
      <c r="D44" s="6">
        <v>144</v>
      </c>
      <c r="E44" s="8" t="s">
        <v>4294</v>
      </c>
    </row>
    <row r="45" spans="1:5" ht="13.15" customHeight="1" x14ac:dyDescent="0.2">
      <c r="A45" s="5" t="s">
        <v>4278</v>
      </c>
      <c r="B45" s="6" t="s">
        <v>2280</v>
      </c>
      <c r="C45" s="5" t="s">
        <v>2136</v>
      </c>
      <c r="D45" s="6">
        <v>135</v>
      </c>
      <c r="E45" s="8" t="s">
        <v>4294</v>
      </c>
    </row>
    <row r="46" spans="1:5" ht="13.15" customHeight="1" x14ac:dyDescent="0.2">
      <c r="A46" s="5" t="s">
        <v>4278</v>
      </c>
      <c r="B46" s="6" t="s">
        <v>2282</v>
      </c>
      <c r="C46" s="5" t="s">
        <v>2136</v>
      </c>
      <c r="D46" s="6">
        <v>224</v>
      </c>
      <c r="E46" s="8" t="s">
        <v>4294</v>
      </c>
    </row>
    <row r="47" spans="1:5" ht="13.15" customHeight="1" x14ac:dyDescent="0.2">
      <c r="A47" s="5" t="s">
        <v>4278</v>
      </c>
      <c r="B47" s="6" t="s">
        <v>2298</v>
      </c>
      <c r="C47" s="5" t="s">
        <v>2700</v>
      </c>
      <c r="D47" s="6">
        <v>2296</v>
      </c>
      <c r="E47" s="8" t="s">
        <v>4294</v>
      </c>
    </row>
    <row r="48" spans="1:5" ht="13.15" customHeight="1" x14ac:dyDescent="0.2">
      <c r="A48" s="5" t="s">
        <v>4278</v>
      </c>
      <c r="B48" s="6" t="s">
        <v>2300</v>
      </c>
      <c r="C48" s="5" t="s">
        <v>2136</v>
      </c>
      <c r="D48" s="6">
        <v>146</v>
      </c>
      <c r="E48" s="8" t="s">
        <v>4296</v>
      </c>
    </row>
    <row r="49" spans="1:5" ht="13.15" customHeight="1" x14ac:dyDescent="0.2">
      <c r="A49" s="5" t="s">
        <v>4278</v>
      </c>
      <c r="B49" s="6" t="s">
        <v>2301</v>
      </c>
      <c r="C49" s="5" t="s">
        <v>2136</v>
      </c>
      <c r="D49" s="6">
        <v>114</v>
      </c>
      <c r="E49" s="8" t="s">
        <v>4297</v>
      </c>
    </row>
    <row r="50" spans="1:5" ht="13.15" customHeight="1" x14ac:dyDescent="0.2">
      <c r="A50" s="5" t="s">
        <v>4278</v>
      </c>
      <c r="B50" s="6" t="s">
        <v>2304</v>
      </c>
      <c r="C50" s="5" t="s">
        <v>2593</v>
      </c>
      <c r="D50" s="6">
        <v>571</v>
      </c>
      <c r="E50" s="8" t="s">
        <v>4297</v>
      </c>
    </row>
    <row r="51" spans="1:5" ht="13.15" customHeight="1" x14ac:dyDescent="0.2">
      <c r="A51" s="5" t="s">
        <v>4278</v>
      </c>
      <c r="B51" s="6" t="s">
        <v>2307</v>
      </c>
      <c r="C51" s="5" t="s">
        <v>2593</v>
      </c>
      <c r="D51" s="6">
        <v>564</v>
      </c>
      <c r="E51" s="8" t="s">
        <v>4296</v>
      </c>
    </row>
    <row r="52" spans="1:5" ht="13.15" customHeight="1" x14ac:dyDescent="0.2">
      <c r="A52" s="5" t="s">
        <v>4278</v>
      </c>
      <c r="B52" s="6" t="s">
        <v>2310</v>
      </c>
      <c r="C52" s="5" t="s">
        <v>2136</v>
      </c>
      <c r="D52" s="6">
        <v>105</v>
      </c>
      <c r="E52" s="8" t="s">
        <v>4296</v>
      </c>
    </row>
    <row r="53" spans="1:5" ht="13.15" customHeight="1" x14ac:dyDescent="0.2">
      <c r="A53" s="5" t="s">
        <v>4278</v>
      </c>
      <c r="B53" s="6" t="s">
        <v>2313</v>
      </c>
      <c r="C53" s="5" t="s">
        <v>2136</v>
      </c>
      <c r="D53" s="6">
        <v>210</v>
      </c>
      <c r="E53" s="8" t="s">
        <v>4296</v>
      </c>
    </row>
    <row r="54" spans="1:5" ht="13.15" customHeight="1" x14ac:dyDescent="0.2">
      <c r="A54" s="5" t="s">
        <v>4278</v>
      </c>
      <c r="B54" s="6" t="s">
        <v>2320</v>
      </c>
      <c r="C54" s="5" t="s">
        <v>2311</v>
      </c>
      <c r="D54" s="6">
        <v>216</v>
      </c>
      <c r="E54" s="8" t="s">
        <v>4296</v>
      </c>
    </row>
    <row r="55" spans="1:5" ht="13.15" customHeight="1" x14ac:dyDescent="0.2">
      <c r="A55" s="5" t="s">
        <v>4278</v>
      </c>
      <c r="B55" s="6" t="s">
        <v>2321</v>
      </c>
      <c r="C55" s="5" t="s">
        <v>2311</v>
      </c>
      <c r="D55" s="6">
        <v>126</v>
      </c>
      <c r="E55" s="8" t="s">
        <v>4296</v>
      </c>
    </row>
    <row r="56" spans="1:5" ht="13.15" customHeight="1" x14ac:dyDescent="0.2">
      <c r="A56" s="5" t="s">
        <v>4278</v>
      </c>
      <c r="B56" s="6" t="s">
        <v>2323</v>
      </c>
      <c r="C56" s="5" t="s">
        <v>2934</v>
      </c>
      <c r="D56" s="6">
        <v>812</v>
      </c>
      <c r="E56" s="8">
        <v>351100</v>
      </c>
    </row>
    <row r="57" spans="1:5" ht="13.15" customHeight="1" x14ac:dyDescent="0.2">
      <c r="A57" s="5" t="s">
        <v>4278</v>
      </c>
      <c r="B57" s="6" t="s">
        <v>2328</v>
      </c>
      <c r="C57" s="5" t="s">
        <v>2384</v>
      </c>
      <c r="D57" s="6">
        <v>143</v>
      </c>
      <c r="E57" s="8" t="s">
        <v>4296</v>
      </c>
    </row>
    <row r="58" spans="1:5" ht="13.15" customHeight="1" x14ac:dyDescent="0.2">
      <c r="A58" s="5" t="s">
        <v>4278</v>
      </c>
      <c r="B58" s="6" t="s">
        <v>2330</v>
      </c>
      <c r="C58" s="5" t="s">
        <v>2311</v>
      </c>
      <c r="D58" s="6">
        <v>241</v>
      </c>
      <c r="E58" s="8" t="s">
        <v>4296</v>
      </c>
    </row>
    <row r="59" spans="1:5" ht="13.15" customHeight="1" x14ac:dyDescent="0.2">
      <c r="A59" s="5" t="s">
        <v>4278</v>
      </c>
      <c r="B59" s="6" t="s">
        <v>2331</v>
      </c>
      <c r="C59" s="5" t="s">
        <v>2311</v>
      </c>
      <c r="D59" s="6">
        <v>256</v>
      </c>
      <c r="E59" s="8" t="s">
        <v>4296</v>
      </c>
    </row>
    <row r="60" spans="1:5" ht="13.15" customHeight="1" x14ac:dyDescent="0.2">
      <c r="A60" s="5" t="s">
        <v>4278</v>
      </c>
      <c r="B60" s="6" t="s">
        <v>2334</v>
      </c>
      <c r="C60" s="5" t="s">
        <v>2299</v>
      </c>
      <c r="D60" s="6">
        <v>42</v>
      </c>
      <c r="E60" s="8" t="s">
        <v>4296</v>
      </c>
    </row>
    <row r="61" spans="1:5" ht="13.15" customHeight="1" x14ac:dyDescent="0.2">
      <c r="A61" s="5" t="s">
        <v>4278</v>
      </c>
      <c r="B61" s="6" t="s">
        <v>2335</v>
      </c>
      <c r="C61" s="5" t="s">
        <v>3833</v>
      </c>
      <c r="D61" s="6">
        <v>539</v>
      </c>
      <c r="E61" s="8" t="s">
        <v>4296</v>
      </c>
    </row>
    <row r="62" spans="1:5" ht="13.15" customHeight="1" x14ac:dyDescent="0.2">
      <c r="A62" s="5" t="s">
        <v>4278</v>
      </c>
      <c r="B62" s="6" t="s">
        <v>2336</v>
      </c>
      <c r="C62" s="5" t="s">
        <v>3833</v>
      </c>
      <c r="D62" s="6">
        <v>568</v>
      </c>
      <c r="E62" s="8" t="s">
        <v>4296</v>
      </c>
    </row>
    <row r="63" spans="1:5" ht="13.15" customHeight="1" x14ac:dyDescent="0.2">
      <c r="A63" s="5" t="s">
        <v>4278</v>
      </c>
      <c r="B63" s="6" t="s">
        <v>4298</v>
      </c>
      <c r="C63" s="5" t="s">
        <v>3833</v>
      </c>
      <c r="D63" s="6">
        <v>677</v>
      </c>
      <c r="E63" s="8" t="s">
        <v>4296</v>
      </c>
    </row>
    <row r="64" spans="1:5" ht="13.15" customHeight="1" x14ac:dyDescent="0.2">
      <c r="A64" s="5" t="s">
        <v>4278</v>
      </c>
      <c r="B64" s="6" t="s">
        <v>4299</v>
      </c>
      <c r="C64" s="5" t="s">
        <v>3515</v>
      </c>
      <c r="D64" s="6">
        <v>126</v>
      </c>
      <c r="E64" s="8" t="s">
        <v>4296</v>
      </c>
    </row>
    <row r="65" spans="1:5" ht="13.15" customHeight="1" x14ac:dyDescent="0.2">
      <c r="A65" s="5" t="s">
        <v>4278</v>
      </c>
      <c r="B65" s="6" t="s">
        <v>4300</v>
      </c>
      <c r="C65" s="5" t="s">
        <v>4301</v>
      </c>
      <c r="D65" s="6">
        <v>374</v>
      </c>
      <c r="E65" s="8" t="s">
        <v>4296</v>
      </c>
    </row>
    <row r="66" spans="1:5" ht="13.15" customHeight="1" x14ac:dyDescent="0.2">
      <c r="A66" s="5" t="s">
        <v>4278</v>
      </c>
      <c r="B66" s="6" t="s">
        <v>4302</v>
      </c>
      <c r="C66" s="5" t="s">
        <v>2311</v>
      </c>
      <c r="D66" s="6">
        <v>411</v>
      </c>
      <c r="E66" s="8" t="s">
        <v>4296</v>
      </c>
    </row>
    <row r="67" spans="1:5" ht="13.15" customHeight="1" x14ac:dyDescent="0.2">
      <c r="A67" s="5" t="s">
        <v>4278</v>
      </c>
      <c r="B67" s="6" t="s">
        <v>2337</v>
      </c>
      <c r="C67" s="5" t="s">
        <v>2136</v>
      </c>
      <c r="D67" s="6">
        <v>153</v>
      </c>
      <c r="E67" s="8" t="s">
        <v>4296</v>
      </c>
    </row>
    <row r="68" spans="1:5" ht="13.15" customHeight="1" x14ac:dyDescent="0.2">
      <c r="A68" s="5" t="s">
        <v>4278</v>
      </c>
      <c r="B68" s="6" t="s">
        <v>2340</v>
      </c>
      <c r="C68" s="5" t="s">
        <v>2136</v>
      </c>
      <c r="D68" s="6">
        <v>156</v>
      </c>
      <c r="E68" s="8" t="s">
        <v>4296</v>
      </c>
    </row>
    <row r="69" spans="1:5" ht="13.15" customHeight="1" x14ac:dyDescent="0.2">
      <c r="A69" s="5" t="s">
        <v>4278</v>
      </c>
      <c r="B69" s="6" t="s">
        <v>2341</v>
      </c>
      <c r="C69" s="5" t="s">
        <v>2136</v>
      </c>
      <c r="D69" s="6">
        <v>157</v>
      </c>
      <c r="E69" s="8" t="s">
        <v>4296</v>
      </c>
    </row>
    <row r="70" spans="1:5" ht="13.15" customHeight="1" x14ac:dyDescent="0.2">
      <c r="A70" s="5" t="s">
        <v>4278</v>
      </c>
      <c r="B70" s="6">
        <v>132</v>
      </c>
      <c r="C70" s="5" t="s">
        <v>2171</v>
      </c>
      <c r="D70" s="6">
        <v>89</v>
      </c>
      <c r="E70" s="8" t="s">
        <v>4296</v>
      </c>
    </row>
    <row r="71" spans="1:5" ht="13.15" customHeight="1" x14ac:dyDescent="0.2">
      <c r="A71" s="5" t="s">
        <v>4278</v>
      </c>
      <c r="B71" s="6">
        <v>133</v>
      </c>
      <c r="C71" s="5" t="s">
        <v>2171</v>
      </c>
      <c r="D71" s="6">
        <v>153</v>
      </c>
      <c r="E71" s="8" t="s">
        <v>4296</v>
      </c>
    </row>
    <row r="72" spans="1:5" ht="13.15" customHeight="1" x14ac:dyDescent="0.2">
      <c r="A72" s="5" t="s">
        <v>4278</v>
      </c>
      <c r="B72" s="6" t="s">
        <v>2347</v>
      </c>
      <c r="C72" s="5" t="s">
        <v>2171</v>
      </c>
      <c r="D72" s="6">
        <v>152</v>
      </c>
      <c r="E72" s="8" t="s">
        <v>4296</v>
      </c>
    </row>
    <row r="73" spans="1:5" ht="13.15" customHeight="1" x14ac:dyDescent="0.2">
      <c r="A73" s="5" t="s">
        <v>4278</v>
      </c>
      <c r="B73" s="6" t="s">
        <v>2348</v>
      </c>
      <c r="C73" s="5" t="s">
        <v>2171</v>
      </c>
      <c r="D73" s="6">
        <v>152</v>
      </c>
      <c r="E73" s="8" t="s">
        <v>4296</v>
      </c>
    </row>
    <row r="74" spans="1:5" ht="13.15" customHeight="1" x14ac:dyDescent="0.2">
      <c r="A74" s="5" t="s">
        <v>4278</v>
      </c>
      <c r="B74" s="6" t="s">
        <v>2349</v>
      </c>
      <c r="C74" s="5" t="s">
        <v>2171</v>
      </c>
      <c r="D74" s="6">
        <v>151</v>
      </c>
      <c r="E74" s="8" t="s">
        <v>4303</v>
      </c>
    </row>
    <row r="75" spans="1:5" ht="13.15" customHeight="1" x14ac:dyDescent="0.2">
      <c r="A75" s="5" t="s">
        <v>4278</v>
      </c>
      <c r="B75" s="6" t="s">
        <v>2354</v>
      </c>
      <c r="C75" s="5" t="s">
        <v>2171</v>
      </c>
      <c r="D75" s="6">
        <v>74</v>
      </c>
      <c r="E75" s="8" t="s">
        <v>4296</v>
      </c>
    </row>
    <row r="76" spans="1:5" ht="13.15" customHeight="1" x14ac:dyDescent="0.2">
      <c r="A76" s="5" t="s">
        <v>4278</v>
      </c>
      <c r="B76" s="6" t="s">
        <v>2361</v>
      </c>
      <c r="C76" s="5" t="s">
        <v>2136</v>
      </c>
      <c r="D76" s="6">
        <v>129</v>
      </c>
      <c r="E76" s="8" t="s">
        <v>4296</v>
      </c>
    </row>
    <row r="77" spans="1:5" ht="13.15" customHeight="1" x14ac:dyDescent="0.2">
      <c r="A77" s="5" t="s">
        <v>4278</v>
      </c>
      <c r="B77" s="6" t="s">
        <v>2363</v>
      </c>
      <c r="C77" s="5" t="s">
        <v>2299</v>
      </c>
      <c r="D77" s="6">
        <v>35</v>
      </c>
      <c r="E77" s="8" t="s">
        <v>2158</v>
      </c>
    </row>
    <row r="78" spans="1:5" ht="13.15" customHeight="1" x14ac:dyDescent="0.2">
      <c r="A78" s="5" t="s">
        <v>4278</v>
      </c>
      <c r="B78" s="6" t="s">
        <v>2365</v>
      </c>
      <c r="C78" s="5" t="s">
        <v>2311</v>
      </c>
      <c r="D78" s="6">
        <v>116</v>
      </c>
      <c r="E78" s="8" t="s">
        <v>4296</v>
      </c>
    </row>
    <row r="79" spans="1:5" ht="13.15" customHeight="1" x14ac:dyDescent="0.2">
      <c r="A79" s="5" t="s">
        <v>4278</v>
      </c>
      <c r="B79" s="6" t="s">
        <v>2366</v>
      </c>
      <c r="C79" s="5" t="s">
        <v>4304</v>
      </c>
      <c r="D79" s="6">
        <v>138</v>
      </c>
      <c r="E79" s="8" t="s">
        <v>4296</v>
      </c>
    </row>
    <row r="80" spans="1:5" ht="13.15" customHeight="1" x14ac:dyDescent="0.2">
      <c r="A80" s="5" t="s">
        <v>4278</v>
      </c>
      <c r="B80" s="6" t="s">
        <v>4305</v>
      </c>
      <c r="C80" s="5" t="s">
        <v>3828</v>
      </c>
      <c r="D80" s="6">
        <v>119</v>
      </c>
      <c r="E80" s="8" t="s">
        <v>4296</v>
      </c>
    </row>
    <row r="81" spans="1:5" ht="13.15" customHeight="1" x14ac:dyDescent="0.2">
      <c r="A81" s="5" t="s">
        <v>4278</v>
      </c>
      <c r="B81" s="6" t="s">
        <v>2368</v>
      </c>
      <c r="C81" s="5" t="s">
        <v>4306</v>
      </c>
      <c r="D81" s="6">
        <v>654</v>
      </c>
      <c r="E81" s="8" t="s">
        <v>4307</v>
      </c>
    </row>
    <row r="82" spans="1:5" ht="13.15" customHeight="1" x14ac:dyDescent="0.2">
      <c r="A82" s="5" t="s">
        <v>4278</v>
      </c>
      <c r="B82" s="6" t="s">
        <v>2369</v>
      </c>
      <c r="C82" s="5" t="s">
        <v>4308</v>
      </c>
      <c r="D82" s="6">
        <v>168</v>
      </c>
      <c r="E82" s="8" t="s">
        <v>4307</v>
      </c>
    </row>
    <row r="83" spans="1:5" ht="13.15" customHeight="1" x14ac:dyDescent="0.2">
      <c r="A83" s="5" t="s">
        <v>4278</v>
      </c>
      <c r="B83" s="6" t="s">
        <v>3456</v>
      </c>
      <c r="C83" s="5" t="s">
        <v>4309</v>
      </c>
      <c r="D83" s="6">
        <v>89</v>
      </c>
      <c r="E83" s="8" t="s">
        <v>4307</v>
      </c>
    </row>
    <row r="84" spans="1:5" ht="13.15" customHeight="1" x14ac:dyDescent="0.2">
      <c r="A84" s="5" t="s">
        <v>4278</v>
      </c>
      <c r="B84" s="6" t="s">
        <v>4310</v>
      </c>
      <c r="C84" s="5" t="s">
        <v>2136</v>
      </c>
      <c r="D84" s="6">
        <v>68</v>
      </c>
      <c r="E84" s="8" t="s">
        <v>4307</v>
      </c>
    </row>
    <row r="85" spans="1:5" ht="13.15" customHeight="1" x14ac:dyDescent="0.2">
      <c r="A85" s="5" t="s">
        <v>4278</v>
      </c>
      <c r="B85" s="6" t="s">
        <v>4311</v>
      </c>
      <c r="C85" s="5" t="s">
        <v>2136</v>
      </c>
      <c r="D85" s="6">
        <v>68</v>
      </c>
      <c r="E85" s="8" t="s">
        <v>4307</v>
      </c>
    </row>
    <row r="86" spans="1:5" ht="13.15" customHeight="1" x14ac:dyDescent="0.2">
      <c r="A86" s="5" t="s">
        <v>4278</v>
      </c>
      <c r="B86" s="6" t="s">
        <v>2370</v>
      </c>
      <c r="C86" s="5" t="s">
        <v>2311</v>
      </c>
      <c r="D86" s="6">
        <v>352</v>
      </c>
      <c r="E86" s="8" t="s">
        <v>4294</v>
      </c>
    </row>
    <row r="87" spans="1:5" ht="13.15" customHeight="1" x14ac:dyDescent="0.2">
      <c r="A87" s="5" t="s">
        <v>4278</v>
      </c>
      <c r="B87" s="6" t="s">
        <v>2371</v>
      </c>
      <c r="C87" s="5" t="s">
        <v>2492</v>
      </c>
      <c r="D87" s="6">
        <v>318</v>
      </c>
      <c r="E87" s="8" t="s">
        <v>4294</v>
      </c>
    </row>
    <row r="88" spans="1:5" ht="13.15" customHeight="1" x14ac:dyDescent="0.2">
      <c r="A88" s="5" t="s">
        <v>4278</v>
      </c>
      <c r="B88" s="6" t="s">
        <v>4312</v>
      </c>
      <c r="C88" s="5" t="s">
        <v>2136</v>
      </c>
      <c r="D88" s="6">
        <v>136</v>
      </c>
      <c r="E88" s="8" t="s">
        <v>4294</v>
      </c>
    </row>
    <row r="89" spans="1:5" ht="13.15" customHeight="1" x14ac:dyDescent="0.2">
      <c r="A89" s="5" t="s">
        <v>4278</v>
      </c>
      <c r="B89" s="6" t="s">
        <v>4313</v>
      </c>
      <c r="C89" s="5" t="s">
        <v>2136</v>
      </c>
      <c r="D89" s="6">
        <v>180</v>
      </c>
      <c r="E89" s="8" t="s">
        <v>4294</v>
      </c>
    </row>
    <row r="90" spans="1:5" ht="13.15" customHeight="1" x14ac:dyDescent="0.2">
      <c r="A90" s="5" t="s">
        <v>4278</v>
      </c>
      <c r="B90" s="6" t="s">
        <v>4314</v>
      </c>
      <c r="C90" s="5" t="s">
        <v>4315</v>
      </c>
      <c r="D90" s="6">
        <v>320</v>
      </c>
      <c r="E90" s="8" t="s">
        <v>4294</v>
      </c>
    </row>
    <row r="91" spans="1:5" ht="13.15" customHeight="1" x14ac:dyDescent="0.2">
      <c r="A91" s="5" t="s">
        <v>4278</v>
      </c>
      <c r="B91" s="6" t="s">
        <v>2372</v>
      </c>
      <c r="C91" s="5" t="s">
        <v>4316</v>
      </c>
      <c r="D91" s="6">
        <v>535</v>
      </c>
      <c r="E91" s="8" t="s">
        <v>4294</v>
      </c>
    </row>
    <row r="92" spans="1:5" ht="13.15" customHeight="1" x14ac:dyDescent="0.2">
      <c r="A92" s="5" t="s">
        <v>4278</v>
      </c>
      <c r="B92" s="6" t="s">
        <v>2375</v>
      </c>
      <c r="C92" s="5" t="s">
        <v>2136</v>
      </c>
      <c r="D92" s="6">
        <v>544</v>
      </c>
      <c r="E92" s="8" t="s">
        <v>4294</v>
      </c>
    </row>
    <row r="93" spans="1:5" ht="13.15" customHeight="1" x14ac:dyDescent="0.2">
      <c r="A93" s="5" t="s">
        <v>4278</v>
      </c>
      <c r="B93" s="6" t="s">
        <v>2376</v>
      </c>
      <c r="C93" s="5" t="s">
        <v>3398</v>
      </c>
      <c r="D93" s="6">
        <v>129</v>
      </c>
      <c r="E93" s="8">
        <v>351100</v>
      </c>
    </row>
    <row r="94" spans="1:5" ht="13.15" customHeight="1" x14ac:dyDescent="0.2">
      <c r="A94" s="5" t="s">
        <v>4278</v>
      </c>
      <c r="B94" s="6" t="s">
        <v>2377</v>
      </c>
      <c r="C94" s="5" t="s">
        <v>2367</v>
      </c>
      <c r="D94" s="6">
        <v>45</v>
      </c>
      <c r="E94" s="8" t="s">
        <v>2318</v>
      </c>
    </row>
    <row r="95" spans="1:5" ht="13.15" customHeight="1" x14ac:dyDescent="0.2">
      <c r="A95" s="5" t="s">
        <v>4278</v>
      </c>
      <c r="B95" s="6" t="s">
        <v>2378</v>
      </c>
      <c r="C95" s="5" t="s">
        <v>2299</v>
      </c>
      <c r="D95" s="6">
        <v>57</v>
      </c>
      <c r="E95" s="8" t="s">
        <v>2158</v>
      </c>
    </row>
    <row r="96" spans="1:5" ht="13.15" customHeight="1" x14ac:dyDescent="0.2">
      <c r="A96" s="5" t="s">
        <v>4278</v>
      </c>
      <c r="B96" s="6" t="s">
        <v>4318</v>
      </c>
      <c r="C96" s="5" t="s">
        <v>2299</v>
      </c>
      <c r="D96" s="6">
        <v>45</v>
      </c>
      <c r="E96" s="8" t="s">
        <v>2158</v>
      </c>
    </row>
    <row r="97" spans="1:5" ht="13.15" customHeight="1" x14ac:dyDescent="0.2">
      <c r="A97" s="5" t="s">
        <v>4278</v>
      </c>
      <c r="B97" s="6" t="s">
        <v>2379</v>
      </c>
      <c r="C97" s="5" t="s">
        <v>2364</v>
      </c>
      <c r="D97" s="6">
        <v>157</v>
      </c>
      <c r="E97" s="8" t="s">
        <v>2158</v>
      </c>
    </row>
    <row r="98" spans="1:5" ht="13.15" customHeight="1" x14ac:dyDescent="0.2">
      <c r="A98" s="5" t="s">
        <v>4278</v>
      </c>
      <c r="B98" s="6" t="s">
        <v>2380</v>
      </c>
      <c r="C98" s="5" t="s">
        <v>2156</v>
      </c>
      <c r="D98" s="6">
        <v>123</v>
      </c>
      <c r="E98" s="8" t="s">
        <v>2158</v>
      </c>
    </row>
    <row r="99" spans="1:5" ht="13.15" customHeight="1" x14ac:dyDescent="0.2">
      <c r="A99" s="5" t="s">
        <v>4278</v>
      </c>
      <c r="B99" s="6" t="s">
        <v>2383</v>
      </c>
      <c r="C99" s="5" t="s">
        <v>2299</v>
      </c>
      <c r="D99" s="6">
        <v>32</v>
      </c>
      <c r="E99" s="8" t="s">
        <v>2158</v>
      </c>
    </row>
    <row r="100" spans="1:5" ht="13.15" customHeight="1" x14ac:dyDescent="0.2">
      <c r="A100" s="5" t="s">
        <v>4278</v>
      </c>
      <c r="B100" s="6" t="s">
        <v>2385</v>
      </c>
      <c r="C100" s="5" t="s">
        <v>4319</v>
      </c>
      <c r="D100" s="6">
        <v>2061</v>
      </c>
      <c r="E100" s="8" t="s">
        <v>4296</v>
      </c>
    </row>
    <row r="101" spans="1:5" ht="13.15" customHeight="1" x14ac:dyDescent="0.2">
      <c r="A101" s="5" t="s">
        <v>4278</v>
      </c>
      <c r="B101" s="6" t="s">
        <v>2389</v>
      </c>
      <c r="C101" s="5" t="s">
        <v>2136</v>
      </c>
      <c r="D101" s="6">
        <v>95</v>
      </c>
      <c r="E101" s="8" t="s">
        <v>4296</v>
      </c>
    </row>
    <row r="102" spans="1:5" ht="13.15" customHeight="1" x14ac:dyDescent="0.2">
      <c r="A102" s="5" t="s">
        <v>4278</v>
      </c>
      <c r="B102" s="6" t="s">
        <v>2390</v>
      </c>
      <c r="C102" s="5" t="s">
        <v>2136</v>
      </c>
      <c r="D102" s="6">
        <v>122</v>
      </c>
      <c r="E102" s="8" t="s">
        <v>4296</v>
      </c>
    </row>
    <row r="103" spans="1:5" ht="13.15" customHeight="1" x14ac:dyDescent="0.2">
      <c r="A103" s="5" t="s">
        <v>4278</v>
      </c>
      <c r="B103" s="6" t="s">
        <v>2391</v>
      </c>
      <c r="C103" s="5" t="s">
        <v>2136</v>
      </c>
      <c r="D103" s="6">
        <v>117</v>
      </c>
      <c r="E103" s="8" t="s">
        <v>4296</v>
      </c>
    </row>
    <row r="104" spans="1:5" ht="13.15" customHeight="1" x14ac:dyDescent="0.2">
      <c r="A104" s="5" t="s">
        <v>4278</v>
      </c>
      <c r="B104" s="6" t="s">
        <v>3487</v>
      </c>
      <c r="C104" s="5" t="s">
        <v>2171</v>
      </c>
      <c r="D104" s="6">
        <v>99</v>
      </c>
      <c r="E104" s="8" t="s">
        <v>4296</v>
      </c>
    </row>
    <row r="105" spans="1:5" ht="13.15" customHeight="1" x14ac:dyDescent="0.2">
      <c r="A105" s="5" t="s">
        <v>4278</v>
      </c>
      <c r="B105" s="6" t="s">
        <v>3488</v>
      </c>
      <c r="C105" s="5" t="s">
        <v>2294</v>
      </c>
      <c r="D105" s="6">
        <v>58</v>
      </c>
      <c r="E105" s="8" t="s">
        <v>4296</v>
      </c>
    </row>
    <row r="106" spans="1:5" ht="13.15" customHeight="1" x14ac:dyDescent="0.2">
      <c r="A106" s="5" t="s">
        <v>4278</v>
      </c>
      <c r="B106" s="6" t="s">
        <v>3836</v>
      </c>
      <c r="C106" s="5" t="s">
        <v>2136</v>
      </c>
      <c r="D106" s="6">
        <v>98</v>
      </c>
      <c r="E106" s="8" t="s">
        <v>4296</v>
      </c>
    </row>
    <row r="107" spans="1:5" ht="13.15" customHeight="1" x14ac:dyDescent="0.2">
      <c r="A107" s="5" t="s">
        <v>4278</v>
      </c>
      <c r="B107" s="6" t="s">
        <v>3489</v>
      </c>
      <c r="C107" s="5" t="s">
        <v>2277</v>
      </c>
      <c r="D107" s="6">
        <v>29</v>
      </c>
      <c r="E107" s="8" t="s">
        <v>4296</v>
      </c>
    </row>
    <row r="108" spans="1:5" ht="13.15" customHeight="1" x14ac:dyDescent="0.2">
      <c r="A108" s="5" t="s">
        <v>4278</v>
      </c>
      <c r="B108" s="6" t="s">
        <v>3490</v>
      </c>
      <c r="C108" s="5" t="s">
        <v>2277</v>
      </c>
      <c r="D108" s="6">
        <v>39</v>
      </c>
      <c r="E108" s="8" t="s">
        <v>4296</v>
      </c>
    </row>
    <row r="109" spans="1:5" ht="13.15" customHeight="1" x14ac:dyDescent="0.2">
      <c r="A109" s="5" t="s">
        <v>4278</v>
      </c>
      <c r="B109" s="6" t="s">
        <v>3837</v>
      </c>
      <c r="C109" s="5" t="s">
        <v>2136</v>
      </c>
      <c r="D109" s="6">
        <v>98</v>
      </c>
      <c r="E109" s="8" t="s">
        <v>4320</v>
      </c>
    </row>
    <row r="110" spans="1:5" ht="13.15" customHeight="1" x14ac:dyDescent="0.2">
      <c r="A110" s="5" t="s">
        <v>4278</v>
      </c>
      <c r="B110" s="6" t="s">
        <v>3838</v>
      </c>
      <c r="C110" s="5" t="s">
        <v>2136</v>
      </c>
      <c r="D110" s="6">
        <v>89</v>
      </c>
      <c r="E110" s="8" t="s">
        <v>4321</v>
      </c>
    </row>
    <row r="111" spans="1:5" ht="13.15" customHeight="1" x14ac:dyDescent="0.2">
      <c r="A111" s="5" t="s">
        <v>4278</v>
      </c>
      <c r="B111" s="6" t="s">
        <v>4193</v>
      </c>
      <c r="C111" s="5" t="s">
        <v>2136</v>
      </c>
      <c r="D111" s="6">
        <v>98</v>
      </c>
      <c r="E111" s="8" t="s">
        <v>4322</v>
      </c>
    </row>
    <row r="112" spans="1:5" ht="13.15" customHeight="1" x14ac:dyDescent="0.2">
      <c r="A112" s="5" t="s">
        <v>4278</v>
      </c>
      <c r="B112" s="6" t="s">
        <v>4194</v>
      </c>
      <c r="C112" s="5" t="s">
        <v>2136</v>
      </c>
      <c r="D112" s="6">
        <v>90</v>
      </c>
      <c r="E112" s="8" t="s">
        <v>4330</v>
      </c>
    </row>
    <row r="113" spans="1:5" ht="13.15" customHeight="1" x14ac:dyDescent="0.2">
      <c r="A113" s="5" t="s">
        <v>4278</v>
      </c>
      <c r="B113" s="6" t="s">
        <v>3839</v>
      </c>
      <c r="C113" s="5" t="s">
        <v>2136</v>
      </c>
      <c r="D113" s="6">
        <v>98</v>
      </c>
      <c r="E113" s="8" t="s">
        <v>4322</v>
      </c>
    </row>
    <row r="114" spans="1:5" ht="13.15" customHeight="1" x14ac:dyDescent="0.2">
      <c r="A114" s="5" t="s">
        <v>4278</v>
      </c>
      <c r="B114" s="6" t="s">
        <v>3840</v>
      </c>
      <c r="C114" s="5" t="s">
        <v>2136</v>
      </c>
      <c r="D114" s="6">
        <v>94</v>
      </c>
      <c r="E114" s="8" t="s">
        <v>4322</v>
      </c>
    </row>
    <row r="115" spans="1:5" ht="13.15" customHeight="1" x14ac:dyDescent="0.2">
      <c r="A115" s="5" t="s">
        <v>4278</v>
      </c>
      <c r="B115" s="6" t="s">
        <v>3841</v>
      </c>
      <c r="C115" s="5" t="s">
        <v>2136</v>
      </c>
      <c r="D115" s="6">
        <v>120</v>
      </c>
      <c r="E115" s="8" t="s">
        <v>4331</v>
      </c>
    </row>
    <row r="116" spans="1:5" ht="13.15" customHeight="1" x14ac:dyDescent="0.2">
      <c r="A116" s="5" t="s">
        <v>4278</v>
      </c>
      <c r="B116" s="6" t="s">
        <v>3842</v>
      </c>
      <c r="C116" s="5" t="s">
        <v>2136</v>
      </c>
      <c r="D116" s="6">
        <v>153</v>
      </c>
      <c r="E116" s="8" t="s">
        <v>4331</v>
      </c>
    </row>
    <row r="117" spans="1:5" ht="13.15" customHeight="1" x14ac:dyDescent="0.2">
      <c r="A117" s="5" t="s">
        <v>4278</v>
      </c>
      <c r="B117" s="6" t="s">
        <v>3843</v>
      </c>
      <c r="C117" s="5" t="s">
        <v>2136</v>
      </c>
      <c r="D117" s="6">
        <v>139</v>
      </c>
      <c r="E117" s="8" t="s">
        <v>4332</v>
      </c>
    </row>
    <row r="118" spans="1:5" ht="13.15" customHeight="1" x14ac:dyDescent="0.2">
      <c r="A118" s="5" t="s">
        <v>4278</v>
      </c>
      <c r="B118" s="6" t="s">
        <v>4195</v>
      </c>
      <c r="C118" s="5" t="s">
        <v>2136</v>
      </c>
      <c r="D118" s="6">
        <v>146</v>
      </c>
      <c r="E118" s="8" t="s">
        <v>4297</v>
      </c>
    </row>
    <row r="119" spans="1:5" ht="13.15" customHeight="1" x14ac:dyDescent="0.2">
      <c r="A119" s="5" t="s">
        <v>4278</v>
      </c>
      <c r="B119" s="6" t="s">
        <v>3844</v>
      </c>
      <c r="C119" s="5" t="s">
        <v>2171</v>
      </c>
      <c r="D119" s="6">
        <v>26</v>
      </c>
      <c r="E119" s="8" t="s">
        <v>4296</v>
      </c>
    </row>
    <row r="120" spans="1:5" ht="13.15" customHeight="1" x14ac:dyDescent="0.2">
      <c r="A120" s="5" t="s">
        <v>4278</v>
      </c>
      <c r="B120" s="6" t="s">
        <v>4196</v>
      </c>
      <c r="C120" s="5" t="s">
        <v>3398</v>
      </c>
      <c r="D120" s="6">
        <v>48</v>
      </c>
      <c r="E120" s="8">
        <v>351100</v>
      </c>
    </row>
    <row r="121" spans="1:5" ht="13.15" customHeight="1" x14ac:dyDescent="0.2">
      <c r="A121" s="5" t="s">
        <v>4278</v>
      </c>
      <c r="B121" s="6" t="s">
        <v>3845</v>
      </c>
      <c r="C121" s="5" t="s">
        <v>2171</v>
      </c>
      <c r="D121" s="6">
        <v>26</v>
      </c>
      <c r="E121" s="8" t="s">
        <v>4296</v>
      </c>
    </row>
    <row r="122" spans="1:5" ht="13.15" customHeight="1" x14ac:dyDescent="0.2">
      <c r="A122" s="5" t="s">
        <v>4278</v>
      </c>
      <c r="B122" s="6" t="s">
        <v>3846</v>
      </c>
      <c r="C122" s="5" t="s">
        <v>2136</v>
      </c>
      <c r="D122" s="6">
        <v>95</v>
      </c>
      <c r="E122" s="8" t="s">
        <v>4332</v>
      </c>
    </row>
    <row r="123" spans="1:5" ht="13.15" customHeight="1" x14ac:dyDescent="0.2">
      <c r="A123" s="5" t="s">
        <v>4278</v>
      </c>
      <c r="B123" s="6" t="s">
        <v>3847</v>
      </c>
      <c r="C123" s="5" t="s">
        <v>2136</v>
      </c>
      <c r="D123" s="6">
        <v>95</v>
      </c>
      <c r="E123" s="8" t="s">
        <v>4297</v>
      </c>
    </row>
    <row r="124" spans="1:5" ht="13.15" customHeight="1" x14ac:dyDescent="0.2">
      <c r="A124" s="5" t="s">
        <v>4278</v>
      </c>
      <c r="B124" s="6" t="s">
        <v>3848</v>
      </c>
      <c r="C124" s="5" t="s">
        <v>2136</v>
      </c>
      <c r="D124" s="6">
        <v>209</v>
      </c>
      <c r="E124" s="8" t="s">
        <v>4296</v>
      </c>
    </row>
    <row r="125" spans="1:5" ht="13.15" customHeight="1" x14ac:dyDescent="0.2">
      <c r="A125" s="5" t="s">
        <v>4278</v>
      </c>
      <c r="B125" s="6" t="s">
        <v>3849</v>
      </c>
      <c r="C125" s="5" t="s">
        <v>2136</v>
      </c>
      <c r="D125" s="6">
        <v>95</v>
      </c>
      <c r="E125" s="8" t="s">
        <v>4297</v>
      </c>
    </row>
    <row r="126" spans="1:5" ht="13.15" customHeight="1" x14ac:dyDescent="0.2">
      <c r="A126" s="5" t="s">
        <v>4278</v>
      </c>
      <c r="B126" s="6" t="s">
        <v>2749</v>
      </c>
      <c r="C126" s="5" t="s">
        <v>2136</v>
      </c>
      <c r="D126" s="6">
        <v>208</v>
      </c>
      <c r="E126" s="8" t="s">
        <v>4297</v>
      </c>
    </row>
    <row r="127" spans="1:5" ht="13.15" customHeight="1" x14ac:dyDescent="0.2">
      <c r="A127" s="5" t="s">
        <v>4278</v>
      </c>
      <c r="B127" s="6" t="s">
        <v>3850</v>
      </c>
      <c r="C127" s="5" t="s">
        <v>2136</v>
      </c>
      <c r="D127" s="6">
        <v>95</v>
      </c>
      <c r="E127" s="8" t="s">
        <v>4296</v>
      </c>
    </row>
    <row r="128" spans="1:5" ht="13.15" customHeight="1" x14ac:dyDescent="0.2">
      <c r="A128" s="5" t="s">
        <v>4278</v>
      </c>
      <c r="B128" s="6" t="s">
        <v>3851</v>
      </c>
      <c r="C128" s="5" t="s">
        <v>3737</v>
      </c>
      <c r="D128" s="6">
        <v>55</v>
      </c>
      <c r="E128" s="8" t="s">
        <v>4296</v>
      </c>
    </row>
    <row r="129" spans="1:5" ht="13.15" customHeight="1" x14ac:dyDescent="0.2">
      <c r="A129" s="5" t="s">
        <v>4278</v>
      </c>
      <c r="B129" s="6" t="s">
        <v>4333</v>
      </c>
      <c r="C129" s="5" t="s">
        <v>3398</v>
      </c>
      <c r="D129" s="6">
        <v>48</v>
      </c>
      <c r="E129" s="8" t="s">
        <v>2318</v>
      </c>
    </row>
    <row r="130" spans="1:5" ht="13.15" customHeight="1" x14ac:dyDescent="0.2">
      <c r="A130" s="5" t="s">
        <v>4278</v>
      </c>
      <c r="B130" s="6" t="s">
        <v>2833</v>
      </c>
      <c r="C130" s="5" t="s">
        <v>2160</v>
      </c>
      <c r="D130" s="6">
        <v>151</v>
      </c>
      <c r="E130" s="8" t="s">
        <v>2158</v>
      </c>
    </row>
    <row r="131" spans="1:5" ht="13.15" customHeight="1" x14ac:dyDescent="0.2">
      <c r="A131" s="5" t="s">
        <v>4278</v>
      </c>
      <c r="B131" s="6" t="s">
        <v>2396</v>
      </c>
      <c r="C131" s="5" t="s">
        <v>2160</v>
      </c>
      <c r="D131" s="6">
        <v>149</v>
      </c>
      <c r="E131" s="8" t="s">
        <v>2158</v>
      </c>
    </row>
    <row r="132" spans="1:5" ht="13.15" customHeight="1" x14ac:dyDescent="0.2">
      <c r="A132" s="5" t="s">
        <v>4278</v>
      </c>
      <c r="B132" s="6" t="s">
        <v>2397</v>
      </c>
      <c r="C132" s="5" t="s">
        <v>2160</v>
      </c>
      <c r="D132" s="6">
        <v>168</v>
      </c>
      <c r="E132" s="8" t="s">
        <v>2158</v>
      </c>
    </row>
    <row r="133" spans="1:5" ht="13.15" customHeight="1" x14ac:dyDescent="0.2">
      <c r="A133" s="5" t="s">
        <v>4278</v>
      </c>
      <c r="B133" s="6" t="s">
        <v>2398</v>
      </c>
      <c r="C133" s="5" t="s">
        <v>2160</v>
      </c>
      <c r="D133" s="6">
        <v>70</v>
      </c>
      <c r="E133" s="8" t="s">
        <v>2158</v>
      </c>
    </row>
    <row r="134" spans="1:5" ht="13.15" customHeight="1" x14ac:dyDescent="0.2">
      <c r="C134" s="10" t="s">
        <v>2401</v>
      </c>
      <c r="D134" s="11">
        <f>SUM(D26:D133)</f>
        <v>25811</v>
      </c>
      <c r="E134" s="12"/>
    </row>
    <row r="135" spans="1:5" ht="13.15" customHeight="1" x14ac:dyDescent="0.2"/>
    <row r="136" spans="1:5" ht="13.15" customHeight="1" x14ac:dyDescent="0.2">
      <c r="A136" s="5" t="s">
        <v>4278</v>
      </c>
      <c r="B136" s="6" t="s">
        <v>2405</v>
      </c>
      <c r="C136" s="5" t="s">
        <v>2843</v>
      </c>
      <c r="D136" s="6">
        <v>441</v>
      </c>
      <c r="E136" s="8" t="s">
        <v>2158</v>
      </c>
    </row>
    <row r="137" spans="1:5" ht="13.15" customHeight="1" x14ac:dyDescent="0.2">
      <c r="A137" s="5" t="s">
        <v>4278</v>
      </c>
      <c r="B137" s="6" t="s">
        <v>2407</v>
      </c>
      <c r="C137" s="5" t="s">
        <v>2384</v>
      </c>
      <c r="D137" s="6">
        <v>386</v>
      </c>
      <c r="E137" s="8" t="s">
        <v>2158</v>
      </c>
    </row>
    <row r="138" spans="1:5" ht="13.15" customHeight="1" x14ac:dyDescent="0.2">
      <c r="A138" s="5" t="s">
        <v>4278</v>
      </c>
      <c r="B138" s="6" t="s">
        <v>2415</v>
      </c>
      <c r="C138" s="5" t="s">
        <v>2136</v>
      </c>
      <c r="D138" s="6">
        <v>121</v>
      </c>
      <c r="E138" s="8" t="s">
        <v>4317</v>
      </c>
    </row>
    <row r="139" spans="1:5" ht="13.15" customHeight="1" x14ac:dyDescent="0.2">
      <c r="A139" s="5" t="s">
        <v>4278</v>
      </c>
      <c r="B139" s="6" t="s">
        <v>2418</v>
      </c>
      <c r="C139" s="5" t="s">
        <v>2136</v>
      </c>
      <c r="D139" s="6">
        <v>170</v>
      </c>
      <c r="E139" s="8" t="s">
        <v>4317</v>
      </c>
    </row>
    <row r="140" spans="1:5" ht="13.15" customHeight="1" x14ac:dyDescent="0.2">
      <c r="A140" s="5" t="s">
        <v>4278</v>
      </c>
      <c r="B140" s="6" t="s">
        <v>2423</v>
      </c>
      <c r="C140" s="5" t="s">
        <v>2136</v>
      </c>
      <c r="D140" s="6">
        <v>99</v>
      </c>
      <c r="E140" s="8" t="s">
        <v>4317</v>
      </c>
    </row>
    <row r="141" spans="1:5" ht="13.15" customHeight="1" x14ac:dyDescent="0.2">
      <c r="A141" s="5" t="s">
        <v>4278</v>
      </c>
      <c r="B141" s="6" t="s">
        <v>2426</v>
      </c>
      <c r="C141" s="5" t="s">
        <v>2136</v>
      </c>
      <c r="D141" s="6">
        <v>99</v>
      </c>
      <c r="E141" s="8" t="s">
        <v>4317</v>
      </c>
    </row>
    <row r="142" spans="1:5" ht="13.15" customHeight="1" x14ac:dyDescent="0.2">
      <c r="A142" s="5" t="s">
        <v>4278</v>
      </c>
      <c r="B142" s="6" t="s">
        <v>2428</v>
      </c>
      <c r="C142" s="5" t="s">
        <v>2136</v>
      </c>
      <c r="D142" s="6">
        <v>181</v>
      </c>
      <c r="E142" s="8" t="s">
        <v>4317</v>
      </c>
    </row>
    <row r="143" spans="1:5" ht="13.15" customHeight="1" x14ac:dyDescent="0.2">
      <c r="A143" s="5" t="s">
        <v>4278</v>
      </c>
      <c r="B143" s="6" t="s">
        <v>2430</v>
      </c>
      <c r="C143" s="5" t="s">
        <v>2136</v>
      </c>
      <c r="D143" s="6">
        <v>536</v>
      </c>
      <c r="E143" s="8" t="s">
        <v>4317</v>
      </c>
    </row>
    <row r="144" spans="1:5" ht="13.15" customHeight="1" x14ac:dyDescent="0.2">
      <c r="A144" s="5" t="s">
        <v>4278</v>
      </c>
      <c r="B144" s="6" t="s">
        <v>2432</v>
      </c>
      <c r="C144" s="5" t="s">
        <v>2136</v>
      </c>
      <c r="D144" s="6">
        <v>120</v>
      </c>
      <c r="E144" s="8" t="s">
        <v>4317</v>
      </c>
    </row>
    <row r="145" spans="1:5" ht="13.15" customHeight="1" x14ac:dyDescent="0.2">
      <c r="A145" s="5" t="s">
        <v>4278</v>
      </c>
      <c r="B145" s="6" t="s">
        <v>2437</v>
      </c>
      <c r="C145" s="5" t="s">
        <v>2294</v>
      </c>
      <c r="D145" s="6">
        <v>71</v>
      </c>
      <c r="E145" s="8" t="s">
        <v>4317</v>
      </c>
    </row>
    <row r="146" spans="1:5" ht="13.15" customHeight="1" x14ac:dyDescent="0.2">
      <c r="A146" s="5" t="s">
        <v>4278</v>
      </c>
      <c r="B146" s="6" t="s">
        <v>2439</v>
      </c>
      <c r="C146" s="5" t="s">
        <v>4334</v>
      </c>
      <c r="D146" s="6">
        <v>798</v>
      </c>
      <c r="E146" s="8" t="s">
        <v>4317</v>
      </c>
    </row>
    <row r="147" spans="1:5" ht="13.15" customHeight="1" x14ac:dyDescent="0.2">
      <c r="A147" s="5" t="s">
        <v>4278</v>
      </c>
      <c r="B147" s="6" t="s">
        <v>2440</v>
      </c>
      <c r="C147" s="5" t="s">
        <v>2171</v>
      </c>
      <c r="D147" s="6">
        <v>52</v>
      </c>
      <c r="E147" s="8" t="s">
        <v>4317</v>
      </c>
    </row>
    <row r="148" spans="1:5" ht="13.15" customHeight="1" x14ac:dyDescent="0.2">
      <c r="A148" s="5" t="s">
        <v>4278</v>
      </c>
      <c r="B148" s="6" t="s">
        <v>2442</v>
      </c>
      <c r="C148" s="5" t="s">
        <v>2136</v>
      </c>
      <c r="D148" s="6">
        <v>120</v>
      </c>
      <c r="E148" s="8" t="s">
        <v>4317</v>
      </c>
    </row>
    <row r="149" spans="1:5" ht="13.15" customHeight="1" x14ac:dyDescent="0.2">
      <c r="A149" s="5" t="s">
        <v>4278</v>
      </c>
      <c r="B149" s="6" t="s">
        <v>2443</v>
      </c>
      <c r="C149" s="5" t="s">
        <v>2843</v>
      </c>
      <c r="D149" s="6">
        <v>30</v>
      </c>
      <c r="E149" s="8" t="s">
        <v>2158</v>
      </c>
    </row>
    <row r="150" spans="1:5" ht="13.15" customHeight="1" x14ac:dyDescent="0.2">
      <c r="A150" s="5" t="s">
        <v>4278</v>
      </c>
      <c r="B150" s="6" t="s">
        <v>2445</v>
      </c>
      <c r="C150" s="5" t="s">
        <v>2311</v>
      </c>
      <c r="D150" s="6">
        <v>182</v>
      </c>
      <c r="E150" s="8" t="s">
        <v>2158</v>
      </c>
    </row>
    <row r="151" spans="1:5" ht="13.15" customHeight="1" x14ac:dyDescent="0.2">
      <c r="A151" s="5" t="s">
        <v>4278</v>
      </c>
      <c r="B151" s="6" t="s">
        <v>2447</v>
      </c>
      <c r="C151" s="5" t="s">
        <v>2367</v>
      </c>
      <c r="D151" s="6">
        <v>34</v>
      </c>
      <c r="E151" s="8">
        <v>352000</v>
      </c>
    </row>
    <row r="152" spans="1:5" ht="13.15" customHeight="1" x14ac:dyDescent="0.2">
      <c r="A152" s="5" t="s">
        <v>4278</v>
      </c>
      <c r="B152" s="6" t="s">
        <v>3348</v>
      </c>
      <c r="C152" s="5" t="s">
        <v>2299</v>
      </c>
      <c r="D152" s="6">
        <v>65</v>
      </c>
      <c r="E152" s="8" t="s">
        <v>2158</v>
      </c>
    </row>
    <row r="153" spans="1:5" ht="13.15" customHeight="1" x14ac:dyDescent="0.2">
      <c r="A153" s="5" t="s">
        <v>4278</v>
      </c>
      <c r="B153" s="6" t="s">
        <v>2473</v>
      </c>
      <c r="C153" s="5" t="s">
        <v>2156</v>
      </c>
      <c r="D153" s="6">
        <v>129</v>
      </c>
      <c r="E153" s="8" t="s">
        <v>2158</v>
      </c>
    </row>
    <row r="154" spans="1:5" ht="13.15" customHeight="1" x14ac:dyDescent="0.2">
      <c r="A154" s="5" t="s">
        <v>4278</v>
      </c>
      <c r="B154" s="6" t="s">
        <v>2478</v>
      </c>
      <c r="C154" s="5" t="s">
        <v>2299</v>
      </c>
      <c r="D154" s="6">
        <v>49</v>
      </c>
      <c r="E154" s="8" t="s">
        <v>2158</v>
      </c>
    </row>
    <row r="155" spans="1:5" ht="13.15" customHeight="1" x14ac:dyDescent="0.2">
      <c r="A155" s="5" t="s">
        <v>4278</v>
      </c>
      <c r="B155" s="6" t="s">
        <v>2480</v>
      </c>
      <c r="C155" s="5" t="s">
        <v>2364</v>
      </c>
      <c r="D155" s="6">
        <v>103</v>
      </c>
      <c r="E155" s="8" t="s">
        <v>2158</v>
      </c>
    </row>
    <row r="156" spans="1:5" ht="13.15" customHeight="1" x14ac:dyDescent="0.2">
      <c r="A156" s="5" t="s">
        <v>4278</v>
      </c>
      <c r="B156" s="6" t="s">
        <v>2481</v>
      </c>
      <c r="C156" s="5" t="s">
        <v>2843</v>
      </c>
      <c r="D156" s="6">
        <v>63</v>
      </c>
      <c r="E156" s="8" t="s">
        <v>2158</v>
      </c>
    </row>
    <row r="157" spans="1:5" ht="13.15" customHeight="1" x14ac:dyDescent="0.2">
      <c r="A157" s="5" t="s">
        <v>4278</v>
      </c>
      <c r="B157" s="6" t="s">
        <v>2482</v>
      </c>
      <c r="C157" s="5" t="s">
        <v>3480</v>
      </c>
      <c r="D157" s="6">
        <v>507</v>
      </c>
      <c r="E157" s="8" t="s">
        <v>4317</v>
      </c>
    </row>
    <row r="158" spans="1:5" ht="13.15" customHeight="1" x14ac:dyDescent="0.2">
      <c r="A158" s="5" t="s">
        <v>4278</v>
      </c>
      <c r="B158" s="6" t="s">
        <v>2483</v>
      </c>
      <c r="C158" s="5" t="s">
        <v>2171</v>
      </c>
      <c r="D158" s="6">
        <v>51</v>
      </c>
      <c r="E158" s="8" t="s">
        <v>4317</v>
      </c>
    </row>
    <row r="159" spans="1:5" ht="13.15" customHeight="1" x14ac:dyDescent="0.2">
      <c r="A159" s="5" t="s">
        <v>4278</v>
      </c>
      <c r="B159" s="6" t="s">
        <v>2485</v>
      </c>
      <c r="C159" s="5" t="s">
        <v>4335</v>
      </c>
      <c r="D159" s="6">
        <v>369</v>
      </c>
      <c r="E159" s="8" t="s">
        <v>4317</v>
      </c>
    </row>
    <row r="160" spans="1:5" ht="13.15" customHeight="1" x14ac:dyDescent="0.2">
      <c r="A160" s="5" t="s">
        <v>4278</v>
      </c>
      <c r="B160" s="6" t="s">
        <v>2487</v>
      </c>
      <c r="C160" s="5" t="s">
        <v>2136</v>
      </c>
      <c r="D160" s="6">
        <v>119</v>
      </c>
      <c r="E160" s="8" t="s">
        <v>4317</v>
      </c>
    </row>
    <row r="161" spans="1:5" ht="13.15" customHeight="1" x14ac:dyDescent="0.2">
      <c r="A161" s="5" t="s">
        <v>4278</v>
      </c>
      <c r="B161" s="6" t="s">
        <v>2491</v>
      </c>
      <c r="C161" s="5" t="s">
        <v>2136</v>
      </c>
      <c r="D161" s="6">
        <v>111</v>
      </c>
      <c r="E161" s="8" t="s">
        <v>4317</v>
      </c>
    </row>
    <row r="162" spans="1:5" ht="13.15" customHeight="1" x14ac:dyDescent="0.2">
      <c r="A162" s="5" t="s">
        <v>4278</v>
      </c>
      <c r="B162" s="6" t="s">
        <v>2496</v>
      </c>
      <c r="C162" s="5" t="s">
        <v>2136</v>
      </c>
      <c r="D162" s="6">
        <v>189</v>
      </c>
      <c r="E162" s="8" t="s">
        <v>4317</v>
      </c>
    </row>
    <row r="163" spans="1:5" ht="13.15" customHeight="1" x14ac:dyDescent="0.2">
      <c r="A163" s="5" t="s">
        <v>4278</v>
      </c>
      <c r="B163" s="6" t="s">
        <v>2498</v>
      </c>
      <c r="C163" s="5" t="s">
        <v>2136</v>
      </c>
      <c r="D163" s="6">
        <v>99</v>
      </c>
      <c r="E163" s="8" t="s">
        <v>4317</v>
      </c>
    </row>
    <row r="164" spans="1:5" ht="13.15" customHeight="1" x14ac:dyDescent="0.2">
      <c r="A164" s="5" t="s">
        <v>4278</v>
      </c>
      <c r="B164" s="6" t="s">
        <v>2501</v>
      </c>
      <c r="C164" s="5" t="s">
        <v>2136</v>
      </c>
      <c r="D164" s="6">
        <v>94</v>
      </c>
      <c r="E164" s="8" t="s">
        <v>4317</v>
      </c>
    </row>
    <row r="165" spans="1:5" ht="13.15" customHeight="1" x14ac:dyDescent="0.2">
      <c r="A165" s="5" t="s">
        <v>4278</v>
      </c>
      <c r="B165" s="6" t="s">
        <v>2505</v>
      </c>
      <c r="C165" s="5" t="s">
        <v>2136</v>
      </c>
      <c r="D165" s="6">
        <v>168</v>
      </c>
      <c r="E165" s="8" t="s">
        <v>4317</v>
      </c>
    </row>
    <row r="166" spans="1:5" ht="13.15" customHeight="1" x14ac:dyDescent="0.2">
      <c r="A166" s="5" t="s">
        <v>4278</v>
      </c>
      <c r="B166" s="6" t="s">
        <v>2506</v>
      </c>
      <c r="C166" s="5" t="s">
        <v>2136</v>
      </c>
      <c r="D166" s="6">
        <v>116</v>
      </c>
      <c r="E166" s="8" t="s">
        <v>4317</v>
      </c>
    </row>
    <row r="167" spans="1:5" ht="13.15" customHeight="1" x14ac:dyDescent="0.2">
      <c r="A167" s="5" t="s">
        <v>4278</v>
      </c>
      <c r="B167" s="6" t="s">
        <v>3361</v>
      </c>
      <c r="C167" s="5" t="s">
        <v>2171</v>
      </c>
      <c r="D167" s="6">
        <v>338</v>
      </c>
      <c r="E167" s="8" t="s">
        <v>4296</v>
      </c>
    </row>
    <row r="168" spans="1:5" ht="13.15" customHeight="1" x14ac:dyDescent="0.2">
      <c r="A168" s="5" t="s">
        <v>4278</v>
      </c>
      <c r="B168" s="6" t="s">
        <v>3363</v>
      </c>
      <c r="C168" s="5" t="s">
        <v>3398</v>
      </c>
      <c r="D168" s="6">
        <v>40</v>
      </c>
      <c r="E168" s="8">
        <v>351100</v>
      </c>
    </row>
    <row r="169" spans="1:5" ht="13.15" customHeight="1" x14ac:dyDescent="0.2">
      <c r="A169" s="5" t="s">
        <v>4278</v>
      </c>
      <c r="B169" s="6" t="s">
        <v>3365</v>
      </c>
      <c r="C169" s="5" t="s">
        <v>3398</v>
      </c>
      <c r="D169" s="6">
        <v>41</v>
      </c>
      <c r="E169" s="8">
        <v>351100</v>
      </c>
    </row>
    <row r="170" spans="1:5" ht="13.15" customHeight="1" x14ac:dyDescent="0.2">
      <c r="A170" s="5" t="s">
        <v>4278</v>
      </c>
      <c r="B170" s="6" t="s">
        <v>3366</v>
      </c>
      <c r="C170" s="5" t="s">
        <v>4447</v>
      </c>
      <c r="D170" s="6">
        <v>10056</v>
      </c>
      <c r="E170" s="8" t="s">
        <v>4296</v>
      </c>
    </row>
    <row r="171" spans="1:5" ht="13.15" customHeight="1" x14ac:dyDescent="0.2">
      <c r="A171" s="5" t="s">
        <v>4278</v>
      </c>
      <c r="B171" s="6" t="s">
        <v>3367</v>
      </c>
      <c r="C171" s="5" t="s">
        <v>4448</v>
      </c>
      <c r="D171" s="6">
        <v>10782</v>
      </c>
      <c r="E171" s="8" t="s">
        <v>4296</v>
      </c>
    </row>
    <row r="172" spans="1:5" ht="13.15" customHeight="1" x14ac:dyDescent="0.2">
      <c r="A172" s="5" t="s">
        <v>4278</v>
      </c>
      <c r="B172" s="6" t="s">
        <v>2533</v>
      </c>
      <c r="C172" s="5" t="s">
        <v>2160</v>
      </c>
      <c r="D172" s="6">
        <v>151</v>
      </c>
      <c r="E172" s="8" t="s">
        <v>2158</v>
      </c>
    </row>
    <row r="173" spans="1:5" ht="13.15" customHeight="1" x14ac:dyDescent="0.2">
      <c r="A173" s="5" t="s">
        <v>4278</v>
      </c>
      <c r="B173" s="6" t="s">
        <v>2534</v>
      </c>
      <c r="C173" s="5" t="s">
        <v>2160</v>
      </c>
      <c r="D173" s="6">
        <v>149</v>
      </c>
      <c r="E173" s="8" t="s">
        <v>2158</v>
      </c>
    </row>
    <row r="174" spans="1:5" ht="13.15" customHeight="1" x14ac:dyDescent="0.2">
      <c r="A174" s="5" t="s">
        <v>4278</v>
      </c>
      <c r="B174" s="6" t="s">
        <v>4449</v>
      </c>
      <c r="C174" s="5" t="s">
        <v>2393</v>
      </c>
      <c r="D174" s="6">
        <v>42</v>
      </c>
      <c r="E174" s="8" t="s">
        <v>2158</v>
      </c>
    </row>
    <row r="175" spans="1:5" ht="13.15" customHeight="1" x14ac:dyDescent="0.2">
      <c r="C175" s="10" t="s">
        <v>2401</v>
      </c>
      <c r="D175" s="11">
        <f>SUM(D136:D174)</f>
        <v>27271</v>
      </c>
      <c r="E175" s="12"/>
    </row>
    <row r="176" spans="1:5" ht="13.15" customHeight="1" x14ac:dyDescent="0.2"/>
    <row r="177" spans="1:5" ht="13.15" customHeight="1" x14ac:dyDescent="0.2">
      <c r="A177" s="5" t="s">
        <v>4278</v>
      </c>
      <c r="B177" s="6">
        <v>300</v>
      </c>
      <c r="C177" s="5" t="s">
        <v>2843</v>
      </c>
      <c r="D177" s="6">
        <v>365</v>
      </c>
      <c r="E177" s="8" t="s">
        <v>2158</v>
      </c>
    </row>
    <row r="178" spans="1:5" ht="13.15" customHeight="1" x14ac:dyDescent="0.2">
      <c r="A178" s="5" t="s">
        <v>4278</v>
      </c>
      <c r="B178" s="6" t="s">
        <v>2541</v>
      </c>
      <c r="C178" s="5" t="s">
        <v>2311</v>
      </c>
      <c r="D178" s="6">
        <v>885</v>
      </c>
      <c r="E178" s="8" t="s">
        <v>2158</v>
      </c>
    </row>
    <row r="179" spans="1:5" ht="13.15" customHeight="1" x14ac:dyDescent="0.2">
      <c r="A179" s="5" t="s">
        <v>4278</v>
      </c>
      <c r="B179" s="6" t="s">
        <v>2553</v>
      </c>
      <c r="C179" s="5" t="s">
        <v>2593</v>
      </c>
      <c r="D179" s="6">
        <v>1716</v>
      </c>
      <c r="E179" s="8" t="s">
        <v>4317</v>
      </c>
    </row>
    <row r="180" spans="1:5" ht="13.15" customHeight="1" x14ac:dyDescent="0.2">
      <c r="A180" s="5" t="s">
        <v>4278</v>
      </c>
      <c r="B180" s="6" t="s">
        <v>2557</v>
      </c>
      <c r="C180" s="5" t="s">
        <v>4450</v>
      </c>
      <c r="D180" s="6">
        <v>246</v>
      </c>
      <c r="E180" s="8" t="s">
        <v>4295</v>
      </c>
    </row>
    <row r="181" spans="1:5" ht="13.15" customHeight="1" x14ac:dyDescent="0.2">
      <c r="A181" s="5" t="s">
        <v>4278</v>
      </c>
      <c r="B181" s="6" t="s">
        <v>2558</v>
      </c>
      <c r="C181" s="5" t="s">
        <v>4450</v>
      </c>
      <c r="D181" s="6">
        <v>131</v>
      </c>
      <c r="E181" s="8" t="s">
        <v>4317</v>
      </c>
    </row>
    <row r="182" spans="1:5" ht="13.15" customHeight="1" x14ac:dyDescent="0.2">
      <c r="A182" s="5" t="s">
        <v>4278</v>
      </c>
      <c r="B182" s="6">
        <v>308</v>
      </c>
      <c r="C182" s="5" t="s">
        <v>4450</v>
      </c>
      <c r="D182" s="6">
        <v>788</v>
      </c>
      <c r="E182" s="8" t="s">
        <v>4317</v>
      </c>
    </row>
    <row r="183" spans="1:5" ht="13.15" customHeight="1" x14ac:dyDescent="0.2">
      <c r="A183" s="5" t="s">
        <v>4278</v>
      </c>
      <c r="B183" s="6">
        <v>310</v>
      </c>
      <c r="C183" s="5" t="s">
        <v>2593</v>
      </c>
      <c r="D183" s="6">
        <v>823</v>
      </c>
      <c r="E183" s="8" t="s">
        <v>4317</v>
      </c>
    </row>
    <row r="184" spans="1:5" ht="13.15" customHeight="1" x14ac:dyDescent="0.2">
      <c r="A184" s="5" t="s">
        <v>4278</v>
      </c>
      <c r="B184" s="6">
        <v>311</v>
      </c>
      <c r="C184" s="5" t="s">
        <v>2311</v>
      </c>
      <c r="D184" s="6">
        <v>176</v>
      </c>
      <c r="E184" s="8" t="s">
        <v>2158</v>
      </c>
    </row>
    <row r="185" spans="1:5" ht="13.15" customHeight="1" x14ac:dyDescent="0.2">
      <c r="A185" s="5" t="s">
        <v>4278</v>
      </c>
      <c r="B185" s="6">
        <v>312</v>
      </c>
      <c r="C185" s="5" t="s">
        <v>2593</v>
      </c>
      <c r="D185" s="6">
        <v>661</v>
      </c>
      <c r="E185" s="8" t="s">
        <v>4317</v>
      </c>
    </row>
    <row r="186" spans="1:5" ht="13.15" customHeight="1" x14ac:dyDescent="0.2">
      <c r="A186" s="5" t="s">
        <v>4278</v>
      </c>
      <c r="B186" s="6" t="s">
        <v>4451</v>
      </c>
      <c r="C186" s="5" t="s">
        <v>2393</v>
      </c>
      <c r="D186" s="6">
        <v>42</v>
      </c>
      <c r="E186" s="8" t="s">
        <v>2158</v>
      </c>
    </row>
    <row r="187" spans="1:5" ht="13.15" customHeight="1" x14ac:dyDescent="0.2">
      <c r="C187" s="10" t="s">
        <v>2401</v>
      </c>
      <c r="D187" s="11">
        <f>SUM(D177:D186)</f>
        <v>5833</v>
      </c>
      <c r="E187" s="12"/>
    </row>
    <row r="188" spans="1:5" ht="13.15" customHeight="1" x14ac:dyDescent="0.2"/>
    <row r="189" spans="1:5" ht="13.15" customHeight="1" x14ac:dyDescent="0.2">
      <c r="A189" s="5" t="s">
        <v>4278</v>
      </c>
      <c r="B189" s="6">
        <v>400</v>
      </c>
      <c r="C189" s="5" t="s">
        <v>3398</v>
      </c>
      <c r="D189" s="6">
        <v>1038</v>
      </c>
      <c r="E189" s="8">
        <v>351000</v>
      </c>
    </row>
    <row r="190" spans="1:5" ht="13.15" customHeight="1" x14ac:dyDescent="0.2">
      <c r="A190" s="5" t="s">
        <v>4278</v>
      </c>
      <c r="B190" s="6" t="s">
        <v>2640</v>
      </c>
      <c r="C190" s="5" t="s">
        <v>3398</v>
      </c>
      <c r="D190" s="6">
        <v>673</v>
      </c>
      <c r="E190" s="8">
        <v>351000</v>
      </c>
    </row>
    <row r="191" spans="1:5" ht="13.15" customHeight="1" x14ac:dyDescent="0.2">
      <c r="A191" s="5" t="s">
        <v>4278</v>
      </c>
      <c r="B191" s="6" t="s">
        <v>4452</v>
      </c>
      <c r="C191" s="5" t="s">
        <v>2843</v>
      </c>
      <c r="D191" s="6">
        <v>383</v>
      </c>
      <c r="E191" s="8" t="s">
        <v>2158</v>
      </c>
    </row>
    <row r="192" spans="1:5" ht="13.15" customHeight="1" x14ac:dyDescent="0.2">
      <c r="A192" s="5" t="s">
        <v>4278</v>
      </c>
      <c r="B192" s="6" t="s">
        <v>2641</v>
      </c>
      <c r="C192" s="5" t="s">
        <v>2338</v>
      </c>
      <c r="D192" s="6">
        <v>368</v>
      </c>
      <c r="E192" s="8" t="s">
        <v>4295</v>
      </c>
    </row>
    <row r="193" spans="1:6" ht="13.15" customHeight="1" x14ac:dyDescent="0.2">
      <c r="A193" s="5" t="s">
        <v>4278</v>
      </c>
      <c r="B193" s="6" t="s">
        <v>2642</v>
      </c>
      <c r="C193" s="5" t="s">
        <v>2700</v>
      </c>
      <c r="D193" s="6">
        <v>555</v>
      </c>
      <c r="E193" s="8" t="s">
        <v>4295</v>
      </c>
    </row>
    <row r="194" spans="1:6" ht="13.15" customHeight="1" x14ac:dyDescent="0.2">
      <c r="A194" s="5" t="s">
        <v>4278</v>
      </c>
      <c r="B194" s="6" t="s">
        <v>2643</v>
      </c>
      <c r="C194" s="5" t="s">
        <v>4453</v>
      </c>
      <c r="D194" s="6">
        <v>1176</v>
      </c>
      <c r="E194" s="8" t="s">
        <v>4295</v>
      </c>
    </row>
    <row r="195" spans="1:6" ht="13.15" customHeight="1" x14ac:dyDescent="0.2">
      <c r="A195" s="5" t="s">
        <v>4278</v>
      </c>
      <c r="B195" s="6" t="s">
        <v>2644</v>
      </c>
      <c r="C195" s="5" t="s">
        <v>403</v>
      </c>
      <c r="D195" s="6">
        <v>636</v>
      </c>
      <c r="E195" s="8">
        <v>632000</v>
      </c>
    </row>
    <row r="196" spans="1:6" ht="13.15" customHeight="1" x14ac:dyDescent="0.2">
      <c r="A196" s="5" t="s">
        <v>4278</v>
      </c>
      <c r="B196" s="6" t="s">
        <v>1066</v>
      </c>
      <c r="C196" s="5" t="s">
        <v>2136</v>
      </c>
      <c r="D196" s="6">
        <v>82</v>
      </c>
      <c r="E196" s="8">
        <v>632000</v>
      </c>
    </row>
    <row r="197" spans="1:6" ht="13.15" customHeight="1" x14ac:dyDescent="0.2">
      <c r="A197" s="5" t="s">
        <v>4278</v>
      </c>
      <c r="B197" s="6" t="s">
        <v>2645</v>
      </c>
      <c r="C197" s="5" t="s">
        <v>2593</v>
      </c>
      <c r="D197" s="6">
        <v>916</v>
      </c>
      <c r="E197" s="8" t="s">
        <v>4295</v>
      </c>
    </row>
    <row r="198" spans="1:6" ht="13.15" customHeight="1" x14ac:dyDescent="0.2">
      <c r="A198" s="5" t="s">
        <v>4278</v>
      </c>
      <c r="B198" s="6" t="s">
        <v>4454</v>
      </c>
      <c r="C198" s="5" t="s">
        <v>2393</v>
      </c>
      <c r="D198" s="6">
        <v>42</v>
      </c>
      <c r="E198" s="8" t="s">
        <v>2158</v>
      </c>
    </row>
    <row r="199" spans="1:6" ht="13.15" customHeight="1" thickBot="1" x14ac:dyDescent="0.25">
      <c r="A199" s="30"/>
      <c r="B199" s="31"/>
      <c r="C199" s="33" t="s">
        <v>2401</v>
      </c>
      <c r="D199" s="36">
        <f>SUM(D189:D198)</f>
        <v>5869</v>
      </c>
      <c r="E199" s="35"/>
      <c r="F199" s="30"/>
    </row>
    <row r="200" spans="1:6" x14ac:dyDescent="0.2">
      <c r="C200" s="10" t="s">
        <v>4191</v>
      </c>
      <c r="D200" s="11">
        <f>SUM(D199,D187,D175,D134,D24)</f>
        <v>73960</v>
      </c>
      <c r="E200" s="12"/>
    </row>
    <row r="201" spans="1:6" x14ac:dyDescent="0.2">
      <c r="C201" s="10" t="s">
        <v>2801</v>
      </c>
      <c r="D201" s="11">
        <f>SUM(D199,D187,D175,D134,D24)</f>
        <v>73960</v>
      </c>
      <c r="E201" s="12"/>
    </row>
  </sheetData>
  <phoneticPr fontId="0" type="noConversion"/>
  <printOptions gridLines="1"/>
  <pageMargins left="1.25" right="0.5" top="1.01" bottom="0.79" header="0.5" footer="0.5"/>
  <pageSetup fitToHeight="5" orientation="portrait" r:id="rId1"/>
  <headerFooter alignWithMargins="0">
    <oddHeader>&amp;LAttachment E&amp;CCREIGHTON UNIVERSITY 
&amp;A SQ. FT.</oddHeader>
    <oddFooter>Page &amp;P&amp;R&amp;A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6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2" sqref="B2"/>
    </sheetView>
  </sheetViews>
  <sheetFormatPr defaultRowHeight="15" x14ac:dyDescent="0.25"/>
  <cols>
    <col min="1" max="1" width="43" style="210" bestFit="1" customWidth="1"/>
    <col min="2" max="2" width="12.42578125" style="210" bestFit="1" customWidth="1"/>
    <col min="3" max="3" width="10.28515625" style="210" bestFit="1" customWidth="1"/>
    <col min="4" max="4" width="13.7109375" style="210" bestFit="1" customWidth="1"/>
    <col min="5" max="5" width="14" style="210" bestFit="1" customWidth="1"/>
    <col min="6" max="6" width="13.42578125" style="210" bestFit="1" customWidth="1"/>
    <col min="7" max="7" width="9" style="210" bestFit="1" customWidth="1"/>
    <col min="8" max="8" width="12.42578125" style="210" bestFit="1" customWidth="1"/>
    <col min="9" max="9" width="13.7109375" style="210" bestFit="1" customWidth="1"/>
    <col min="10" max="11" width="14" style="210" bestFit="1" customWidth="1"/>
    <col min="12" max="12" width="13.7109375" style="210" bestFit="1" customWidth="1"/>
    <col min="13" max="13" width="11.140625" style="210" bestFit="1" customWidth="1"/>
    <col min="14" max="14" width="9" style="210" bestFit="1" customWidth="1"/>
    <col min="15" max="15" width="7.42578125" style="210" bestFit="1" customWidth="1"/>
    <col min="16" max="16" width="13.7109375" style="210" bestFit="1" customWidth="1"/>
    <col min="17" max="18" width="12.42578125" style="210" bestFit="1" customWidth="1"/>
    <col min="19" max="19" width="14" style="210" bestFit="1" customWidth="1"/>
    <col min="20" max="20" width="7.7109375" style="210" bestFit="1" customWidth="1"/>
    <col min="21" max="16384" width="9.140625" style="210"/>
  </cols>
  <sheetData>
    <row r="1" spans="1:21" ht="135.75" customHeight="1" x14ac:dyDescent="0.25">
      <c r="A1" s="207" t="s">
        <v>5062</v>
      </c>
      <c r="B1" s="208" t="s">
        <v>5063</v>
      </c>
      <c r="C1" s="208" t="s">
        <v>5064</v>
      </c>
      <c r="D1" s="208" t="s">
        <v>5065</v>
      </c>
      <c r="E1" s="208" t="s">
        <v>5066</v>
      </c>
      <c r="F1" s="208" t="s">
        <v>5067</v>
      </c>
      <c r="G1" s="208" t="s">
        <v>5068</v>
      </c>
      <c r="H1" s="208" t="s">
        <v>5069</v>
      </c>
      <c r="I1" s="208" t="s">
        <v>5070</v>
      </c>
      <c r="J1" s="208" t="s">
        <v>5071</v>
      </c>
      <c r="K1" s="208" t="s">
        <v>5072</v>
      </c>
      <c r="L1" s="208" t="s">
        <v>5073</v>
      </c>
      <c r="M1" s="208" t="s">
        <v>5074</v>
      </c>
      <c r="N1" s="208" t="s">
        <v>4553</v>
      </c>
      <c r="O1" s="208" t="s">
        <v>5075</v>
      </c>
      <c r="P1" s="208" t="s">
        <v>5076</v>
      </c>
      <c r="Q1" s="208" t="s">
        <v>4033</v>
      </c>
      <c r="R1" s="208" t="s">
        <v>1764</v>
      </c>
      <c r="S1" s="208" t="s">
        <v>5077</v>
      </c>
      <c r="T1" s="208" t="s">
        <v>1861</v>
      </c>
      <c r="U1" s="209"/>
    </row>
    <row r="2" spans="1:21" x14ac:dyDescent="0.25">
      <c r="A2" s="211" t="s">
        <v>5078</v>
      </c>
      <c r="B2" s="211" t="s">
        <v>5079</v>
      </c>
      <c r="H2" s="211"/>
      <c r="I2" s="211"/>
    </row>
    <row r="3" spans="1:21" x14ac:dyDescent="0.25">
      <c r="A3" s="211" t="s">
        <v>5080</v>
      </c>
      <c r="B3" s="211" t="s">
        <v>5081</v>
      </c>
      <c r="H3" s="211"/>
      <c r="I3" s="211"/>
      <c r="L3" s="210" t="s">
        <v>5081</v>
      </c>
    </row>
    <row r="4" spans="1:21" x14ac:dyDescent="0.25">
      <c r="A4" s="211" t="s">
        <v>5082</v>
      </c>
      <c r="B4" s="211" t="s">
        <v>5081</v>
      </c>
      <c r="H4" s="211"/>
      <c r="I4" s="211"/>
      <c r="J4" s="210" t="s">
        <v>5081</v>
      </c>
      <c r="P4" s="210" t="s">
        <v>5081</v>
      </c>
    </row>
    <row r="5" spans="1:21" x14ac:dyDescent="0.25">
      <c r="A5" s="211" t="s">
        <v>5083</v>
      </c>
      <c r="B5" s="211" t="s">
        <v>5079</v>
      </c>
      <c r="H5" s="211"/>
      <c r="I5" s="211"/>
    </row>
    <row r="6" spans="1:21" x14ac:dyDescent="0.25">
      <c r="A6" s="211" t="s">
        <v>5084</v>
      </c>
      <c r="B6" s="211" t="s">
        <v>5079</v>
      </c>
      <c r="G6" s="211"/>
      <c r="H6" s="211"/>
      <c r="I6" s="211"/>
    </row>
    <row r="7" spans="1:21" x14ac:dyDescent="0.25">
      <c r="A7" s="211" t="s">
        <v>5085</v>
      </c>
      <c r="B7" s="211" t="s">
        <v>5086</v>
      </c>
      <c r="G7" s="211" t="s">
        <v>5087</v>
      </c>
      <c r="H7" s="211"/>
      <c r="I7" s="211"/>
    </row>
    <row r="8" spans="1:21" x14ac:dyDescent="0.25">
      <c r="A8" s="211" t="s">
        <v>5088</v>
      </c>
      <c r="B8" s="211" t="s">
        <v>5086</v>
      </c>
      <c r="G8" s="211"/>
      <c r="H8" s="211"/>
      <c r="I8" s="211"/>
      <c r="P8" s="210" t="s">
        <v>5089</v>
      </c>
    </row>
    <row r="9" spans="1:21" x14ac:dyDescent="0.25">
      <c r="A9" s="211" t="s">
        <v>5090</v>
      </c>
      <c r="B9" s="211" t="s">
        <v>5079</v>
      </c>
      <c r="G9" s="211"/>
      <c r="H9" s="211"/>
      <c r="I9" s="211"/>
    </row>
    <row r="10" spans="1:21" x14ac:dyDescent="0.25">
      <c r="A10" s="211" t="s">
        <v>5091</v>
      </c>
      <c r="B10" s="211" t="s">
        <v>5079</v>
      </c>
      <c r="C10" s="211" t="s">
        <v>5079</v>
      </c>
      <c r="E10" s="211" t="s">
        <v>5079</v>
      </c>
      <c r="G10" s="211" t="s">
        <v>5087</v>
      </c>
      <c r="H10" s="211"/>
      <c r="I10" s="211" t="s">
        <v>5086</v>
      </c>
      <c r="K10" s="210" t="s">
        <v>5086</v>
      </c>
      <c r="L10" s="211" t="s">
        <v>5079</v>
      </c>
      <c r="M10" s="211" t="s">
        <v>5079</v>
      </c>
      <c r="N10" s="211" t="s">
        <v>5087</v>
      </c>
      <c r="O10" s="211" t="s">
        <v>5086</v>
      </c>
      <c r="P10" s="211" t="s">
        <v>5086</v>
      </c>
    </row>
    <row r="11" spans="1:21" x14ac:dyDescent="0.25">
      <c r="A11" s="211" t="s">
        <v>5092</v>
      </c>
      <c r="B11" s="211"/>
      <c r="C11" s="211" t="s">
        <v>5079</v>
      </c>
      <c r="D11" s="211" t="s">
        <v>5079</v>
      </c>
      <c r="E11" s="211" t="s">
        <v>5086</v>
      </c>
      <c r="G11" s="211"/>
      <c r="H11" s="211" t="s">
        <v>5079</v>
      </c>
      <c r="I11" s="211" t="s">
        <v>5079</v>
      </c>
      <c r="J11" s="211" t="s">
        <v>5079</v>
      </c>
      <c r="K11" s="211" t="s">
        <v>5079</v>
      </c>
      <c r="L11" s="211" t="s">
        <v>5086</v>
      </c>
      <c r="M11" s="211" t="s">
        <v>5079</v>
      </c>
      <c r="N11" s="211" t="s">
        <v>5086</v>
      </c>
      <c r="O11" s="211" t="s">
        <v>5086</v>
      </c>
      <c r="P11" s="211" t="s">
        <v>5086</v>
      </c>
      <c r="Q11" s="211" t="s">
        <v>5079</v>
      </c>
      <c r="R11" s="211" t="s">
        <v>5079</v>
      </c>
      <c r="S11" s="211" t="s">
        <v>5079</v>
      </c>
    </row>
    <row r="12" spans="1:21" x14ac:dyDescent="0.25">
      <c r="A12" s="211" t="s">
        <v>5093</v>
      </c>
      <c r="B12" s="211"/>
      <c r="C12" s="211" t="s">
        <v>5079</v>
      </c>
      <c r="G12" s="211"/>
      <c r="H12" s="211"/>
      <c r="I12" s="211"/>
      <c r="M12" s="210" t="s">
        <v>5079</v>
      </c>
    </row>
    <row r="13" spans="1:21" x14ac:dyDescent="0.25">
      <c r="A13" s="211" t="s">
        <v>5094</v>
      </c>
      <c r="B13" s="211"/>
      <c r="C13" s="211" t="s">
        <v>5086</v>
      </c>
      <c r="E13" s="211" t="s">
        <v>5079</v>
      </c>
      <c r="H13" s="211" t="s">
        <v>5079</v>
      </c>
      <c r="I13" s="211"/>
    </row>
    <row r="14" spans="1:21" x14ac:dyDescent="0.25">
      <c r="A14" s="211" t="s">
        <v>5095</v>
      </c>
      <c r="B14" s="211"/>
      <c r="C14" s="211" t="s">
        <v>5086</v>
      </c>
      <c r="H14" s="211"/>
      <c r="I14" s="211"/>
    </row>
    <row r="15" spans="1:21" x14ac:dyDescent="0.25">
      <c r="A15" s="211" t="s">
        <v>5096</v>
      </c>
      <c r="B15" s="211"/>
      <c r="C15" s="211" t="s">
        <v>5089</v>
      </c>
      <c r="D15" s="211" t="s">
        <v>5086</v>
      </c>
      <c r="F15" s="211" t="s">
        <v>5089</v>
      </c>
      <c r="H15" s="211" t="s">
        <v>5089</v>
      </c>
      <c r="I15" s="211" t="s">
        <v>5089</v>
      </c>
      <c r="J15" s="211" t="s">
        <v>5089</v>
      </c>
      <c r="K15" s="211" t="s">
        <v>5089</v>
      </c>
      <c r="L15" s="211" t="s">
        <v>5079</v>
      </c>
      <c r="P15" s="210" t="s">
        <v>5089</v>
      </c>
      <c r="R15" s="210" t="s">
        <v>5089</v>
      </c>
      <c r="S15" s="210" t="s">
        <v>5089</v>
      </c>
      <c r="T15" s="210" t="s">
        <v>5089</v>
      </c>
    </row>
    <row r="16" spans="1:21" x14ac:dyDescent="0.25">
      <c r="A16" s="211" t="s">
        <v>5097</v>
      </c>
      <c r="B16" s="211"/>
      <c r="C16" s="211" t="s">
        <v>5079</v>
      </c>
      <c r="H16" s="211"/>
      <c r="I16" s="211"/>
      <c r="L16" s="210" t="s">
        <v>5079</v>
      </c>
      <c r="M16" s="210" t="s">
        <v>5079</v>
      </c>
    </row>
    <row r="17" spans="1:20" x14ac:dyDescent="0.25">
      <c r="A17" s="211" t="s">
        <v>5098</v>
      </c>
      <c r="D17" s="211" t="s">
        <v>5086</v>
      </c>
      <c r="H17" s="211" t="s">
        <v>5086</v>
      </c>
      <c r="I17" s="211"/>
      <c r="J17" s="210" t="s">
        <v>5089</v>
      </c>
      <c r="P17" s="210" t="s">
        <v>5086</v>
      </c>
      <c r="Q17" s="210" t="s">
        <v>5086</v>
      </c>
      <c r="R17" s="210" t="s">
        <v>5086</v>
      </c>
      <c r="S17" s="210" t="s">
        <v>5086</v>
      </c>
      <c r="T17" s="210" t="s">
        <v>5089</v>
      </c>
    </row>
    <row r="18" spans="1:20" x14ac:dyDescent="0.25">
      <c r="A18" s="211" t="s">
        <v>5099</v>
      </c>
      <c r="D18" s="211" t="s">
        <v>5089</v>
      </c>
      <c r="H18" s="211" t="s">
        <v>5089</v>
      </c>
      <c r="I18" s="211" t="s">
        <v>5089</v>
      </c>
      <c r="Q18" s="210" t="s">
        <v>5086</v>
      </c>
      <c r="T18" s="210" t="s">
        <v>5089</v>
      </c>
    </row>
    <row r="19" spans="1:20" x14ac:dyDescent="0.25">
      <c r="A19" s="211" t="s">
        <v>5100</v>
      </c>
      <c r="D19" s="211" t="s">
        <v>5086</v>
      </c>
      <c r="H19" s="211" t="s">
        <v>5086</v>
      </c>
      <c r="I19" s="211"/>
      <c r="J19" s="210" t="s">
        <v>5079</v>
      </c>
      <c r="M19" s="210" t="s">
        <v>5079</v>
      </c>
      <c r="P19" s="210" t="s">
        <v>5086</v>
      </c>
      <c r="Q19" s="210" t="s">
        <v>5086</v>
      </c>
      <c r="R19" s="210" t="s">
        <v>5086</v>
      </c>
      <c r="S19" s="210" t="s">
        <v>5086</v>
      </c>
      <c r="T19" s="210" t="s">
        <v>5086</v>
      </c>
    </row>
    <row r="20" spans="1:20" x14ac:dyDescent="0.25">
      <c r="A20" s="211" t="s">
        <v>5101</v>
      </c>
      <c r="B20" s="211"/>
      <c r="C20" s="211"/>
      <c r="D20" s="211" t="s">
        <v>5089</v>
      </c>
      <c r="E20" s="211" t="s">
        <v>5102</v>
      </c>
      <c r="F20" s="211"/>
      <c r="G20" s="211"/>
      <c r="H20" s="211" t="s">
        <v>5086</v>
      </c>
      <c r="I20" s="211" t="s">
        <v>5089</v>
      </c>
      <c r="J20" s="211"/>
      <c r="K20" s="211"/>
      <c r="L20" s="211"/>
      <c r="M20" s="211"/>
      <c r="N20" s="211"/>
      <c r="O20" s="211"/>
      <c r="P20" s="211"/>
      <c r="Q20" s="211"/>
      <c r="R20" s="211"/>
      <c r="S20" s="211"/>
      <c r="T20" s="211"/>
    </row>
    <row r="21" spans="1:20" x14ac:dyDescent="0.25">
      <c r="A21" s="211" t="s">
        <v>5082</v>
      </c>
      <c r="B21" s="211"/>
      <c r="C21" s="211"/>
      <c r="D21" s="211" t="s">
        <v>5081</v>
      </c>
      <c r="E21" s="211"/>
      <c r="F21" s="211"/>
      <c r="G21" s="211"/>
      <c r="H21" s="211" t="s">
        <v>5081</v>
      </c>
      <c r="I21" s="211"/>
      <c r="J21" s="211"/>
      <c r="K21" s="211"/>
      <c r="L21" s="211"/>
      <c r="M21" s="211"/>
      <c r="N21" s="211"/>
      <c r="O21" s="211"/>
      <c r="P21" s="211" t="s">
        <v>5081</v>
      </c>
      <c r="Q21" s="211" t="s">
        <v>5081</v>
      </c>
      <c r="R21" s="211"/>
      <c r="S21" s="211"/>
      <c r="T21" s="211"/>
    </row>
    <row r="22" spans="1:20" x14ac:dyDescent="0.25">
      <c r="A22" s="211" t="s">
        <v>5103</v>
      </c>
      <c r="B22" s="211"/>
      <c r="C22" s="211"/>
      <c r="D22" s="211"/>
      <c r="E22" s="211" t="s">
        <v>5079</v>
      </c>
      <c r="F22" s="211"/>
      <c r="G22" s="211"/>
      <c r="H22" s="211"/>
      <c r="I22" s="211"/>
      <c r="J22" s="211"/>
      <c r="K22" s="211"/>
      <c r="L22" s="211"/>
      <c r="M22" s="211"/>
      <c r="N22" s="211"/>
      <c r="O22" s="211"/>
      <c r="P22" s="211"/>
      <c r="Q22" s="211"/>
      <c r="R22" s="211"/>
      <c r="S22" s="211"/>
      <c r="T22" s="211"/>
    </row>
    <row r="23" spans="1:20" x14ac:dyDescent="0.25">
      <c r="A23" s="211" t="s">
        <v>5104</v>
      </c>
      <c r="B23" s="211"/>
      <c r="C23" s="211"/>
      <c r="D23" s="211"/>
      <c r="E23" s="211" t="s">
        <v>5081</v>
      </c>
      <c r="F23" s="211"/>
      <c r="G23" s="211"/>
      <c r="H23" s="211"/>
      <c r="I23" s="211"/>
      <c r="J23" s="211"/>
      <c r="K23" s="211"/>
      <c r="L23" s="211"/>
      <c r="M23" s="211"/>
      <c r="N23" s="211"/>
      <c r="O23" s="211"/>
      <c r="P23" s="211"/>
      <c r="Q23" s="211"/>
      <c r="R23" s="211" t="s">
        <v>5081</v>
      </c>
      <c r="S23" s="211"/>
      <c r="T23" s="211"/>
    </row>
    <row r="24" spans="1:20" x14ac:dyDescent="0.25">
      <c r="A24" s="211" t="s">
        <v>5105</v>
      </c>
      <c r="B24" s="211"/>
      <c r="C24" s="211"/>
      <c r="D24" s="211"/>
      <c r="E24" s="211" t="s">
        <v>5086</v>
      </c>
      <c r="F24" s="211"/>
      <c r="G24" s="211"/>
      <c r="H24" s="211"/>
      <c r="I24" s="211"/>
      <c r="J24" s="211"/>
      <c r="K24" s="211"/>
      <c r="L24" s="211"/>
      <c r="M24" s="211"/>
      <c r="N24" s="211"/>
      <c r="O24" s="211"/>
      <c r="P24" s="211"/>
      <c r="Q24" s="211"/>
      <c r="R24" s="211"/>
      <c r="S24" s="211"/>
      <c r="T24" s="211"/>
    </row>
    <row r="25" spans="1:20" x14ac:dyDescent="0.25">
      <c r="A25" s="211" t="s">
        <v>5106</v>
      </c>
      <c r="B25" s="211"/>
      <c r="C25" s="211"/>
      <c r="D25" s="211"/>
      <c r="E25" s="211" t="s">
        <v>5079</v>
      </c>
      <c r="F25" s="211"/>
      <c r="G25" s="211"/>
      <c r="H25" s="211" t="s">
        <v>5079</v>
      </c>
      <c r="I25" s="211"/>
      <c r="J25" s="211"/>
      <c r="K25" s="211"/>
      <c r="L25" s="211"/>
      <c r="M25" s="211"/>
      <c r="N25" s="211"/>
      <c r="O25" s="211"/>
      <c r="P25" s="211"/>
      <c r="Q25" s="211"/>
      <c r="R25" s="211"/>
      <c r="S25" s="211"/>
      <c r="T25" s="211"/>
    </row>
    <row r="26" spans="1:20" x14ac:dyDescent="0.25">
      <c r="A26" s="211" t="s">
        <v>5107</v>
      </c>
      <c r="B26" s="211"/>
      <c r="C26" s="211"/>
      <c r="D26" s="211"/>
      <c r="E26" s="211" t="s">
        <v>5086</v>
      </c>
      <c r="F26" s="211" t="s">
        <v>5089</v>
      </c>
      <c r="G26" s="211"/>
      <c r="H26" s="211"/>
      <c r="I26" s="211"/>
      <c r="J26" s="211" t="s">
        <v>5086</v>
      </c>
      <c r="K26" s="211" t="s">
        <v>5086</v>
      </c>
      <c r="L26" s="211" t="s">
        <v>5086</v>
      </c>
      <c r="M26" s="211"/>
      <c r="N26" s="211"/>
      <c r="O26" s="211"/>
      <c r="P26" s="211" t="s">
        <v>5089</v>
      </c>
      <c r="Q26" s="211"/>
      <c r="R26" s="211" t="s">
        <v>5086</v>
      </c>
      <c r="S26" s="211" t="s">
        <v>5102</v>
      </c>
      <c r="T26" s="211"/>
    </row>
    <row r="27" spans="1:20" x14ac:dyDescent="0.25">
      <c r="A27" s="211" t="s">
        <v>5108</v>
      </c>
      <c r="B27" s="211"/>
      <c r="C27" s="211"/>
      <c r="D27" s="211"/>
      <c r="E27" s="211" t="s">
        <v>5089</v>
      </c>
      <c r="F27" s="211"/>
      <c r="G27" s="211"/>
      <c r="H27" s="211"/>
      <c r="I27" s="211"/>
      <c r="J27" s="211"/>
      <c r="K27" s="211"/>
      <c r="L27" s="211"/>
      <c r="M27" s="211"/>
      <c r="N27" s="211"/>
      <c r="O27" s="211"/>
      <c r="P27" s="211"/>
      <c r="Q27" s="211"/>
      <c r="R27" s="211"/>
      <c r="S27" s="211"/>
      <c r="T27" s="211"/>
    </row>
    <row r="28" spans="1:20" x14ac:dyDescent="0.25">
      <c r="A28" s="211" t="s">
        <v>5109</v>
      </c>
      <c r="B28" s="211"/>
      <c r="C28" s="211"/>
      <c r="D28" s="211"/>
      <c r="E28" s="211"/>
      <c r="F28" s="211" t="s">
        <v>5079</v>
      </c>
      <c r="G28" s="211"/>
      <c r="H28" s="211"/>
      <c r="I28" s="211"/>
      <c r="J28" s="211"/>
      <c r="K28" s="211"/>
      <c r="L28" s="211"/>
      <c r="M28" s="211"/>
      <c r="N28" s="211"/>
      <c r="O28" s="211"/>
      <c r="P28" s="211"/>
      <c r="Q28" s="211"/>
      <c r="R28" s="211"/>
      <c r="S28" s="211"/>
      <c r="T28" s="211"/>
    </row>
    <row r="29" spans="1:20" x14ac:dyDescent="0.25">
      <c r="A29" s="211" t="s">
        <v>5110</v>
      </c>
      <c r="B29" s="211"/>
      <c r="C29" s="211"/>
      <c r="D29" s="211"/>
      <c r="E29" s="211"/>
      <c r="F29" s="211" t="s">
        <v>5111</v>
      </c>
      <c r="G29" s="211"/>
      <c r="H29" s="211"/>
      <c r="I29" s="211"/>
      <c r="J29" s="211"/>
      <c r="K29" s="211"/>
      <c r="L29" s="211"/>
      <c r="M29" s="211"/>
      <c r="N29" s="211"/>
      <c r="O29" s="211"/>
      <c r="P29" s="211"/>
      <c r="Q29" s="211"/>
      <c r="R29" s="211"/>
      <c r="S29" s="211"/>
      <c r="T29" s="211"/>
    </row>
    <row r="30" spans="1:20" x14ac:dyDescent="0.25">
      <c r="A30" s="211" t="s">
        <v>5112</v>
      </c>
      <c r="B30" s="211"/>
      <c r="C30" s="211"/>
      <c r="D30" s="211"/>
      <c r="E30" s="211"/>
      <c r="F30" s="211"/>
      <c r="G30" s="211"/>
      <c r="H30" s="211"/>
      <c r="I30" s="211" t="s">
        <v>5089</v>
      </c>
      <c r="J30" s="211"/>
      <c r="K30" s="211"/>
      <c r="L30" s="211"/>
      <c r="M30" s="211"/>
      <c r="N30" s="211"/>
      <c r="O30" s="211"/>
      <c r="P30" s="211"/>
      <c r="Q30" s="211"/>
      <c r="R30" s="211"/>
      <c r="S30" s="211"/>
      <c r="T30" s="211"/>
    </row>
    <row r="31" spans="1:20" x14ac:dyDescent="0.25">
      <c r="A31" s="211" t="s">
        <v>5113</v>
      </c>
      <c r="B31" s="211"/>
      <c r="C31" s="211"/>
      <c r="D31" s="211"/>
      <c r="E31" s="211"/>
      <c r="F31" s="211"/>
      <c r="G31" s="211"/>
      <c r="H31" s="211"/>
      <c r="I31" s="211"/>
      <c r="J31" s="211" t="s">
        <v>5086</v>
      </c>
      <c r="K31" s="211" t="s">
        <v>5086</v>
      </c>
      <c r="L31" s="211"/>
      <c r="M31" s="211"/>
      <c r="N31" s="211"/>
      <c r="O31" s="211"/>
      <c r="P31" s="211"/>
      <c r="Q31" s="211"/>
      <c r="R31" s="211"/>
      <c r="S31" s="211"/>
      <c r="T31" s="211"/>
    </row>
    <row r="32" spans="1:20" x14ac:dyDescent="0.25">
      <c r="A32" s="211" t="s">
        <v>5114</v>
      </c>
      <c r="B32" s="211"/>
      <c r="C32" s="211"/>
      <c r="D32" s="211"/>
      <c r="E32" s="211"/>
      <c r="F32" s="211"/>
      <c r="G32" s="211"/>
      <c r="H32" s="211"/>
      <c r="I32" s="211"/>
      <c r="J32" s="211" t="s">
        <v>5102</v>
      </c>
      <c r="K32" s="211" t="s">
        <v>5102</v>
      </c>
      <c r="L32" s="211"/>
      <c r="M32" s="211"/>
      <c r="N32" s="211"/>
      <c r="O32" s="211"/>
      <c r="P32" s="211"/>
      <c r="Q32" s="211"/>
      <c r="R32" s="211"/>
      <c r="S32" s="211"/>
      <c r="T32" s="211"/>
    </row>
    <row r="33" spans="1:20" x14ac:dyDescent="0.25">
      <c r="A33" s="211" t="s">
        <v>5115</v>
      </c>
      <c r="B33" s="211"/>
      <c r="C33" s="211"/>
      <c r="D33" s="211"/>
      <c r="E33" s="211"/>
      <c r="F33" s="211"/>
      <c r="G33" s="211"/>
      <c r="H33" s="211"/>
      <c r="I33" s="211"/>
      <c r="J33" s="211" t="s">
        <v>5086</v>
      </c>
      <c r="K33" s="211" t="s">
        <v>5086</v>
      </c>
      <c r="L33" s="211"/>
      <c r="M33" s="211"/>
      <c r="N33" s="211"/>
      <c r="O33" s="211"/>
      <c r="P33" s="211"/>
      <c r="Q33" s="211"/>
      <c r="R33" s="211"/>
      <c r="S33" s="211"/>
      <c r="T33" s="211"/>
    </row>
    <row r="34" spans="1:20" x14ac:dyDescent="0.25">
      <c r="A34" s="211" t="s">
        <v>5116</v>
      </c>
      <c r="B34" s="211"/>
      <c r="C34" s="211"/>
      <c r="D34" s="211"/>
      <c r="E34" s="211"/>
      <c r="F34" s="211"/>
      <c r="G34" s="211"/>
      <c r="H34" s="211"/>
      <c r="I34" s="211"/>
      <c r="J34" s="211" t="s">
        <v>5079</v>
      </c>
      <c r="K34" s="211" t="s">
        <v>5079</v>
      </c>
      <c r="L34" s="211"/>
      <c r="M34" s="211"/>
      <c r="N34" s="211"/>
      <c r="O34" s="211"/>
      <c r="P34" s="211"/>
      <c r="Q34" s="211" t="s">
        <v>5079</v>
      </c>
      <c r="R34" s="211" t="s">
        <v>5079</v>
      </c>
      <c r="S34" s="211" t="s">
        <v>5079</v>
      </c>
      <c r="T34" s="211"/>
    </row>
    <row r="35" spans="1:20" x14ac:dyDescent="0.25">
      <c r="A35" s="211" t="s">
        <v>5117</v>
      </c>
      <c r="B35" s="211"/>
      <c r="C35" s="211"/>
      <c r="D35" s="211"/>
      <c r="E35" s="211"/>
      <c r="F35" s="211"/>
      <c r="G35" s="211"/>
      <c r="H35" s="211"/>
      <c r="I35" s="211"/>
      <c r="J35" s="211"/>
      <c r="K35" s="211"/>
      <c r="L35" s="211" t="s">
        <v>5079</v>
      </c>
      <c r="M35" s="211"/>
      <c r="N35" s="211"/>
      <c r="O35" s="211"/>
      <c r="P35" s="211"/>
      <c r="Q35" s="211"/>
      <c r="R35" s="211"/>
      <c r="S35" s="211"/>
      <c r="T35" s="211"/>
    </row>
    <row r="36" spans="1:20" x14ac:dyDescent="0.25">
      <c r="A36" s="211" t="s">
        <v>5118</v>
      </c>
      <c r="B36" s="211"/>
      <c r="C36" s="211"/>
      <c r="D36" s="211"/>
      <c r="E36" s="211"/>
      <c r="F36" s="211"/>
      <c r="G36" s="211"/>
      <c r="H36" s="211"/>
      <c r="I36" s="211"/>
      <c r="J36" s="211"/>
      <c r="K36" s="211"/>
      <c r="L36" s="211" t="s">
        <v>5079</v>
      </c>
      <c r="M36" s="211"/>
      <c r="N36" s="211"/>
      <c r="O36" s="211" t="s">
        <v>5086</v>
      </c>
      <c r="P36" s="211"/>
      <c r="Q36" s="211"/>
      <c r="R36" s="211"/>
      <c r="S36" s="211"/>
      <c r="T36" s="211"/>
    </row>
    <row r="37" spans="1:20" x14ac:dyDescent="0.25">
      <c r="A37" s="211" t="s">
        <v>5119</v>
      </c>
      <c r="B37" s="211"/>
      <c r="C37" s="211"/>
      <c r="D37" s="211"/>
      <c r="E37" s="211"/>
      <c r="F37" s="211"/>
      <c r="G37" s="211"/>
      <c r="H37" s="211"/>
      <c r="I37" s="211"/>
      <c r="J37" s="211"/>
      <c r="K37" s="211"/>
      <c r="L37" s="211" t="s">
        <v>5086</v>
      </c>
      <c r="M37" s="211"/>
      <c r="N37" s="211"/>
      <c r="O37" s="211"/>
      <c r="P37" s="211"/>
      <c r="Q37" s="211"/>
      <c r="R37" s="211"/>
      <c r="S37" s="211"/>
      <c r="T37" s="211"/>
    </row>
    <row r="38" spans="1:20" x14ac:dyDescent="0.25">
      <c r="A38" s="211" t="s">
        <v>5120</v>
      </c>
      <c r="B38" s="211"/>
      <c r="C38" s="211"/>
      <c r="D38" s="211"/>
      <c r="E38" s="211"/>
      <c r="F38" s="211"/>
      <c r="G38" s="211"/>
      <c r="H38" s="211"/>
      <c r="I38" s="211"/>
      <c r="J38" s="211"/>
      <c r="K38" s="211"/>
      <c r="L38" s="211" t="s">
        <v>5086</v>
      </c>
      <c r="M38" s="211"/>
      <c r="N38" s="211"/>
      <c r="O38" s="211"/>
      <c r="P38" s="211"/>
      <c r="Q38" s="211"/>
      <c r="R38" s="211"/>
      <c r="S38" s="211"/>
      <c r="T38" s="211"/>
    </row>
    <row r="39" spans="1:20" x14ac:dyDescent="0.25">
      <c r="A39" s="211" t="s">
        <v>5121</v>
      </c>
      <c r="B39" s="211"/>
      <c r="C39" s="211"/>
      <c r="D39" s="211"/>
      <c r="E39" s="211"/>
      <c r="F39" s="211"/>
      <c r="G39" s="211"/>
      <c r="H39" s="211"/>
      <c r="I39" s="211"/>
      <c r="J39" s="211"/>
      <c r="K39" s="211"/>
      <c r="L39" s="211" t="s">
        <v>5086</v>
      </c>
      <c r="M39" s="211" t="s">
        <v>5079</v>
      </c>
      <c r="N39" s="211"/>
      <c r="O39" s="211"/>
      <c r="P39" s="211"/>
      <c r="Q39" s="211"/>
      <c r="R39" s="211"/>
      <c r="S39" s="211"/>
      <c r="T39" s="211"/>
    </row>
    <row r="40" spans="1:20" x14ac:dyDescent="0.25">
      <c r="A40" s="211" t="s">
        <v>5122</v>
      </c>
      <c r="B40" s="211"/>
      <c r="C40" s="211"/>
      <c r="D40" s="211"/>
      <c r="E40" s="211"/>
      <c r="F40" s="211"/>
      <c r="G40" s="211"/>
      <c r="H40" s="211"/>
      <c r="I40" s="211"/>
      <c r="J40" s="211"/>
      <c r="K40" s="211"/>
      <c r="L40" s="211" t="s">
        <v>5079</v>
      </c>
      <c r="M40" s="211"/>
      <c r="N40" s="211"/>
      <c r="O40" s="211" t="s">
        <v>5086</v>
      </c>
      <c r="P40" s="211"/>
      <c r="Q40" s="211"/>
      <c r="R40" s="211" t="s">
        <v>5086</v>
      </c>
      <c r="S40" s="211"/>
      <c r="T40" s="211"/>
    </row>
    <row r="41" spans="1:20" x14ac:dyDescent="0.25">
      <c r="A41" s="211" t="s">
        <v>5123</v>
      </c>
      <c r="B41" s="211"/>
      <c r="C41" s="211"/>
      <c r="D41" s="211"/>
      <c r="E41" s="211"/>
      <c r="F41" s="211"/>
      <c r="G41" s="211"/>
      <c r="H41" s="211"/>
      <c r="I41" s="211"/>
      <c r="J41" s="211"/>
      <c r="K41" s="211"/>
      <c r="L41" s="211"/>
      <c r="M41" s="211" t="s">
        <v>5086</v>
      </c>
      <c r="N41" s="211"/>
      <c r="O41" s="211"/>
      <c r="P41" s="211"/>
      <c r="Q41" s="211"/>
      <c r="R41" s="211"/>
      <c r="S41" s="211"/>
      <c r="T41" s="211"/>
    </row>
    <row r="42" spans="1:20" x14ac:dyDescent="0.25">
      <c r="A42" s="211" t="s">
        <v>5124</v>
      </c>
      <c r="B42" s="211"/>
      <c r="C42" s="211"/>
      <c r="D42" s="211"/>
      <c r="E42" s="211"/>
      <c r="F42" s="211"/>
      <c r="G42" s="211"/>
      <c r="H42" s="211"/>
      <c r="I42" s="211"/>
      <c r="J42" s="211"/>
      <c r="K42" s="211"/>
      <c r="L42" s="211"/>
      <c r="M42" s="211" t="s">
        <v>5086</v>
      </c>
      <c r="N42" s="211"/>
      <c r="O42" s="211"/>
      <c r="P42" s="211"/>
      <c r="Q42" s="211"/>
      <c r="R42" s="211"/>
      <c r="S42" s="211"/>
      <c r="T42" s="211"/>
    </row>
    <row r="43" spans="1:20" x14ac:dyDescent="0.25">
      <c r="A43" s="211" t="s">
        <v>5125</v>
      </c>
      <c r="B43" s="211"/>
      <c r="C43" s="211"/>
      <c r="D43" s="211"/>
      <c r="E43" s="211"/>
      <c r="F43" s="211"/>
      <c r="G43" s="211"/>
      <c r="H43" s="211"/>
      <c r="I43" s="211"/>
      <c r="J43" s="211"/>
      <c r="K43" s="211"/>
      <c r="L43" s="211"/>
      <c r="M43" s="211" t="s">
        <v>5086</v>
      </c>
      <c r="N43" s="211"/>
      <c r="O43" s="211"/>
      <c r="P43" s="211"/>
      <c r="Q43" s="211"/>
      <c r="R43" s="211"/>
      <c r="S43" s="211"/>
      <c r="T43" s="211"/>
    </row>
    <row r="44" spans="1:20" x14ac:dyDescent="0.25">
      <c r="A44" s="211" t="s">
        <v>5126</v>
      </c>
      <c r="B44" s="211"/>
      <c r="C44" s="211"/>
      <c r="D44" s="211"/>
      <c r="E44" s="211"/>
      <c r="F44" s="211"/>
      <c r="G44" s="211"/>
      <c r="H44" s="211"/>
      <c r="I44" s="211"/>
      <c r="J44" s="211"/>
      <c r="K44" s="211"/>
      <c r="L44" s="211"/>
      <c r="M44" s="211" t="s">
        <v>5079</v>
      </c>
      <c r="N44" s="211"/>
      <c r="O44" s="211"/>
      <c r="P44" s="211"/>
      <c r="Q44" s="211"/>
      <c r="R44" s="211"/>
      <c r="S44" s="211"/>
      <c r="T44" s="211"/>
    </row>
    <row r="45" spans="1:20" x14ac:dyDescent="0.25">
      <c r="A45" s="211" t="s">
        <v>5127</v>
      </c>
      <c r="B45" s="211"/>
      <c r="C45" s="211"/>
      <c r="D45" s="211"/>
      <c r="E45" s="211"/>
      <c r="F45" s="211"/>
      <c r="G45" s="211"/>
      <c r="H45" s="211"/>
      <c r="I45" s="211"/>
      <c r="J45" s="211"/>
      <c r="K45" s="211"/>
      <c r="L45" s="211"/>
      <c r="M45" s="211"/>
      <c r="N45" s="211" t="s">
        <v>5128</v>
      </c>
      <c r="O45" s="211"/>
      <c r="P45" s="211"/>
      <c r="Q45" s="211"/>
      <c r="R45" s="211"/>
      <c r="S45" s="211"/>
      <c r="T45" s="211"/>
    </row>
    <row r="46" spans="1:20" x14ac:dyDescent="0.25">
      <c r="A46" s="211" t="s">
        <v>5129</v>
      </c>
      <c r="B46" s="211"/>
      <c r="C46" s="211"/>
      <c r="D46" s="211"/>
      <c r="E46" s="211"/>
      <c r="F46" s="211"/>
      <c r="G46" s="211"/>
      <c r="H46" s="211"/>
      <c r="I46" s="211"/>
      <c r="J46" s="211"/>
      <c r="K46" s="211"/>
      <c r="L46" s="211"/>
      <c r="M46" s="211"/>
      <c r="N46" s="211"/>
      <c r="O46" s="211" t="s">
        <v>5089</v>
      </c>
      <c r="P46" s="211"/>
      <c r="Q46" s="211"/>
      <c r="R46" s="211"/>
      <c r="S46" s="211"/>
      <c r="T46" s="211"/>
    </row>
    <row r="47" spans="1:20" x14ac:dyDescent="0.25">
      <c r="A47" s="211" t="s">
        <v>5130</v>
      </c>
      <c r="B47" s="211"/>
      <c r="C47" s="211"/>
      <c r="D47" s="211"/>
      <c r="E47" s="211"/>
      <c r="F47" s="211"/>
      <c r="G47" s="211"/>
      <c r="H47" s="211"/>
      <c r="I47" s="211"/>
      <c r="J47" s="211"/>
      <c r="K47" s="211"/>
      <c r="L47" s="211"/>
      <c r="M47" s="211"/>
      <c r="N47" s="211"/>
      <c r="O47" s="211" t="s">
        <v>5089</v>
      </c>
      <c r="P47" s="211"/>
      <c r="Q47" s="211"/>
      <c r="R47" s="211"/>
      <c r="S47" s="211"/>
      <c r="T47" s="211"/>
    </row>
    <row r="48" spans="1:20" x14ac:dyDescent="0.25">
      <c r="A48" s="211" t="s">
        <v>5131</v>
      </c>
      <c r="B48" s="211"/>
      <c r="C48" s="211"/>
      <c r="D48" s="211"/>
      <c r="E48" s="211"/>
      <c r="F48" s="211"/>
      <c r="G48" s="211"/>
      <c r="H48" s="211"/>
      <c r="I48" s="211"/>
      <c r="J48" s="211"/>
      <c r="K48" s="211"/>
      <c r="L48" s="211"/>
      <c r="M48" s="211"/>
      <c r="N48" s="211"/>
      <c r="O48" s="211"/>
      <c r="P48" s="211"/>
      <c r="Q48" s="211" t="s">
        <v>5079</v>
      </c>
      <c r="R48" s="211"/>
      <c r="S48" s="211"/>
      <c r="T48" s="211"/>
    </row>
    <row r="49" spans="1:20" x14ac:dyDescent="0.25">
      <c r="A49" s="211" t="s">
        <v>5132</v>
      </c>
      <c r="B49" s="211"/>
      <c r="C49" s="211"/>
      <c r="D49" s="211"/>
      <c r="E49" s="211"/>
      <c r="F49" s="211"/>
      <c r="G49" s="211"/>
      <c r="H49" s="211"/>
      <c r="I49" s="211"/>
      <c r="J49" s="211"/>
      <c r="K49" s="211"/>
      <c r="L49" s="211"/>
      <c r="M49" s="211"/>
      <c r="N49" s="211"/>
      <c r="O49" s="211"/>
      <c r="P49" s="211"/>
      <c r="Q49" s="211" t="s">
        <v>5086</v>
      </c>
      <c r="R49" s="211"/>
      <c r="S49" s="211"/>
      <c r="T49" s="211"/>
    </row>
    <row r="50" spans="1:20" x14ac:dyDescent="0.25">
      <c r="A50" s="211" t="s">
        <v>5133</v>
      </c>
      <c r="B50" s="211"/>
      <c r="C50" s="211"/>
      <c r="D50" s="211"/>
      <c r="E50" s="211"/>
      <c r="F50" s="211"/>
      <c r="G50" s="211"/>
      <c r="H50" s="211"/>
      <c r="I50" s="211"/>
      <c r="J50" s="211"/>
      <c r="K50" s="211"/>
      <c r="L50" s="211"/>
      <c r="M50" s="211"/>
      <c r="N50" s="211"/>
      <c r="O50" s="211"/>
      <c r="P50" s="211"/>
      <c r="Q50" s="211"/>
      <c r="R50" s="211" t="s">
        <v>5086</v>
      </c>
      <c r="S50" s="211" t="s">
        <v>5086</v>
      </c>
      <c r="T50" s="211"/>
    </row>
    <row r="51" spans="1:20" x14ac:dyDescent="0.25">
      <c r="A51" s="211" t="s">
        <v>5134</v>
      </c>
      <c r="B51" s="211"/>
      <c r="C51" s="211"/>
      <c r="D51" s="211"/>
      <c r="E51" s="211"/>
      <c r="F51" s="211"/>
      <c r="G51" s="211"/>
      <c r="H51" s="211"/>
      <c r="I51" s="211"/>
      <c r="J51" s="211"/>
      <c r="K51" s="211"/>
      <c r="L51" s="211"/>
      <c r="M51" s="211"/>
      <c r="N51" s="211"/>
      <c r="O51" s="211"/>
      <c r="P51" s="211"/>
      <c r="Q51" s="211"/>
      <c r="R51" s="211" t="s">
        <v>5089</v>
      </c>
      <c r="S51" s="211"/>
      <c r="T51" s="211"/>
    </row>
    <row r="52" spans="1:20" x14ac:dyDescent="0.25">
      <c r="A52" s="211" t="s">
        <v>5135</v>
      </c>
      <c r="B52" s="211"/>
      <c r="C52" s="211"/>
      <c r="D52" s="211"/>
      <c r="E52" s="211"/>
      <c r="F52" s="211"/>
      <c r="G52" s="211"/>
      <c r="H52" s="211"/>
      <c r="I52" s="211"/>
      <c r="J52" s="211"/>
      <c r="K52" s="211"/>
      <c r="L52" s="211"/>
      <c r="M52" s="211"/>
      <c r="N52" s="211"/>
      <c r="O52" s="211"/>
      <c r="P52" s="211"/>
      <c r="Q52" s="211"/>
      <c r="R52" s="211"/>
      <c r="S52" s="211"/>
      <c r="T52" s="211" t="s">
        <v>5086</v>
      </c>
    </row>
    <row r="53" spans="1:20" x14ac:dyDescent="0.25">
      <c r="A53" s="211" t="s">
        <v>5136</v>
      </c>
      <c r="B53" s="211"/>
      <c r="C53" s="211"/>
      <c r="D53" s="211"/>
      <c r="E53" s="211"/>
      <c r="F53" s="211"/>
      <c r="G53" s="211"/>
      <c r="H53" s="211"/>
      <c r="I53" s="211"/>
      <c r="J53" s="211"/>
      <c r="K53" s="211"/>
      <c r="L53" s="211"/>
      <c r="M53" s="211"/>
      <c r="N53" s="211"/>
      <c r="O53" s="211"/>
      <c r="P53" s="211"/>
      <c r="Q53" s="211"/>
      <c r="R53" s="211"/>
      <c r="S53" s="211"/>
      <c r="T53" s="211" t="s">
        <v>5086</v>
      </c>
    </row>
    <row r="54" spans="1:20" x14ac:dyDescent="0.25">
      <c r="A54" s="211" t="s">
        <v>5137</v>
      </c>
      <c r="D54" s="210" t="s">
        <v>5128</v>
      </c>
      <c r="I54" s="210" t="s">
        <v>5128</v>
      </c>
      <c r="J54" s="210" t="s">
        <v>5128</v>
      </c>
      <c r="K54" s="210" t="s">
        <v>5128</v>
      </c>
    </row>
    <row r="55" spans="1:20" x14ac:dyDescent="0.25">
      <c r="A55" s="211" t="s">
        <v>5138</v>
      </c>
      <c r="D55" s="210" t="s">
        <v>5081</v>
      </c>
      <c r="I55" s="210" t="s">
        <v>5139</v>
      </c>
      <c r="J55" s="210" t="s">
        <v>5139</v>
      </c>
      <c r="K55" s="210" t="s">
        <v>5139</v>
      </c>
    </row>
    <row r="56" spans="1:20" x14ac:dyDescent="0.25">
      <c r="A56" s="211" t="s">
        <v>5140</v>
      </c>
      <c r="D56" s="210" t="s">
        <v>5128</v>
      </c>
      <c r="I56" s="210" t="s">
        <v>5081</v>
      </c>
      <c r="J56" s="210" t="s">
        <v>5081</v>
      </c>
      <c r="K56" s="210" t="s">
        <v>5081</v>
      </c>
    </row>
  </sheetData>
  <printOptions gridLines="1"/>
  <pageMargins left="0.45" right="0.45" top="0.75" bottom="0.5" header="0.3" footer="0.3"/>
  <pageSetup orientation="landscape" r:id="rId1"/>
  <headerFooter>
    <oddHeader>&amp;LAttachment E&amp;C&amp;"-,Bold"&amp;14Cleaning Frequency Requirements</oddHeader>
    <oddFooter>Page &amp;P&amp;R&amp;A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28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9.85546875" style="13" bestFit="1" customWidth="1"/>
    <col min="2" max="2" width="13.42578125" style="13" bestFit="1" customWidth="1"/>
    <col min="3" max="3" width="45.5703125" bestFit="1" customWidth="1"/>
    <col min="4" max="4" width="15.7109375" style="13" bestFit="1" customWidth="1"/>
    <col min="5" max="5" width="12" style="13" bestFit="1" customWidth="1"/>
    <col min="6" max="7" width="9.140625" style="13"/>
    <col min="8" max="8" width="10.7109375" style="13" bestFit="1" customWidth="1"/>
    <col min="9" max="9" width="7.28515625" style="13" bestFit="1" customWidth="1"/>
  </cols>
  <sheetData>
    <row r="1" spans="1:9" s="82" customFormat="1" x14ac:dyDescent="0.2">
      <c r="A1" s="122" t="s">
        <v>3025</v>
      </c>
      <c r="B1" s="122" t="s">
        <v>3028</v>
      </c>
      <c r="C1" s="144" t="s">
        <v>4371</v>
      </c>
      <c r="D1" s="122" t="s">
        <v>3031</v>
      </c>
      <c r="E1" s="122" t="s">
        <v>3032</v>
      </c>
      <c r="F1" s="122" t="s">
        <v>3033</v>
      </c>
      <c r="G1" s="122" t="s">
        <v>3034</v>
      </c>
      <c r="H1" s="122" t="s">
        <v>3035</v>
      </c>
      <c r="I1" s="122" t="s">
        <v>3036</v>
      </c>
    </row>
    <row r="2" spans="1:9" s="45" customFormat="1" x14ac:dyDescent="0.2">
      <c r="A2" s="146" t="s">
        <v>1191</v>
      </c>
      <c r="B2" s="146" t="s">
        <v>2120</v>
      </c>
      <c r="C2" s="145" t="s">
        <v>4336</v>
      </c>
      <c r="D2" s="146" t="s">
        <v>2122</v>
      </c>
      <c r="E2" s="146" t="s">
        <v>3037</v>
      </c>
      <c r="F2" s="146" t="s">
        <v>4368</v>
      </c>
      <c r="G2" s="146" t="s">
        <v>4369</v>
      </c>
      <c r="H2" s="146" t="s">
        <v>4370</v>
      </c>
      <c r="I2" s="146" t="s">
        <v>3041</v>
      </c>
    </row>
    <row r="3" spans="1:9" ht="15.95" customHeight="1" x14ac:dyDescent="0.2">
      <c r="A3" s="13" t="s">
        <v>3203</v>
      </c>
      <c r="B3" s="13" t="s">
        <v>4373</v>
      </c>
      <c r="C3" t="s">
        <v>2934</v>
      </c>
      <c r="D3" s="7">
        <v>1480</v>
      </c>
      <c r="E3" s="13">
        <v>300000</v>
      </c>
      <c r="F3" s="13" t="s">
        <v>3045</v>
      </c>
      <c r="G3" s="13">
        <v>351100</v>
      </c>
    </row>
    <row r="4" spans="1:9" ht="15.95" customHeight="1" x14ac:dyDescent="0.2">
      <c r="A4" s="13" t="s">
        <v>3203</v>
      </c>
      <c r="B4" s="13" t="s">
        <v>4374</v>
      </c>
      <c r="C4" t="s">
        <v>4375</v>
      </c>
      <c r="D4" s="7">
        <v>134</v>
      </c>
      <c r="E4" s="13">
        <v>300000</v>
      </c>
      <c r="F4" s="13" t="s">
        <v>3045</v>
      </c>
      <c r="G4" s="13">
        <v>351100</v>
      </c>
    </row>
    <row r="5" spans="1:9" ht="15.95" customHeight="1" x14ac:dyDescent="0.2">
      <c r="A5" s="13" t="s">
        <v>3203</v>
      </c>
      <c r="B5" s="13" t="s">
        <v>4376</v>
      </c>
      <c r="C5" t="s">
        <v>2311</v>
      </c>
      <c r="D5" s="7">
        <v>1308</v>
      </c>
    </row>
    <row r="6" spans="1:9" ht="15.95" customHeight="1" x14ac:dyDescent="0.2">
      <c r="A6" s="13" t="s">
        <v>3203</v>
      </c>
      <c r="B6" s="13" t="s">
        <v>4377</v>
      </c>
      <c r="C6" t="s">
        <v>2171</v>
      </c>
      <c r="D6" s="7">
        <v>968</v>
      </c>
      <c r="E6" s="13">
        <v>300000</v>
      </c>
      <c r="F6" s="13" t="s">
        <v>3045</v>
      </c>
      <c r="G6" s="13">
        <v>351100</v>
      </c>
    </row>
    <row r="7" spans="1:9" ht="15.95" customHeight="1" x14ac:dyDescent="0.2">
      <c r="A7" s="13" t="s">
        <v>3203</v>
      </c>
      <c r="B7" s="13" t="s">
        <v>4378</v>
      </c>
      <c r="C7" t="s">
        <v>4379</v>
      </c>
      <c r="D7" s="7">
        <v>435</v>
      </c>
      <c r="E7" s="13">
        <v>500000</v>
      </c>
      <c r="F7" s="13" t="s">
        <v>3045</v>
      </c>
    </row>
    <row r="8" spans="1:9" ht="15.95" customHeight="1" x14ac:dyDescent="0.2">
      <c r="A8" s="13" t="s">
        <v>3203</v>
      </c>
      <c r="B8" s="13" t="s">
        <v>4380</v>
      </c>
      <c r="C8" t="s">
        <v>4381</v>
      </c>
      <c r="D8" s="7">
        <v>470</v>
      </c>
      <c r="E8" s="13">
        <v>400000</v>
      </c>
      <c r="F8" s="13" t="s">
        <v>3045</v>
      </c>
      <c r="G8" s="13">
        <v>433000</v>
      </c>
    </row>
    <row r="9" spans="1:9" ht="15.95" customHeight="1" x14ac:dyDescent="0.2">
      <c r="A9" s="13" t="s">
        <v>3203</v>
      </c>
      <c r="B9" s="13" t="s">
        <v>4382</v>
      </c>
      <c r="C9" t="s">
        <v>2171</v>
      </c>
      <c r="D9" s="7">
        <v>2328</v>
      </c>
      <c r="E9" s="13">
        <v>300000</v>
      </c>
      <c r="F9" s="13" t="s">
        <v>3045</v>
      </c>
      <c r="G9" s="13">
        <v>351100</v>
      </c>
    </row>
    <row r="10" spans="1:9" ht="15.95" customHeight="1" x14ac:dyDescent="0.2">
      <c r="A10" s="13" t="s">
        <v>3203</v>
      </c>
      <c r="B10" s="13" t="s">
        <v>4383</v>
      </c>
      <c r="C10" t="s">
        <v>4384</v>
      </c>
      <c r="D10" s="7">
        <v>597</v>
      </c>
      <c r="E10" s="13">
        <v>300000</v>
      </c>
      <c r="F10" s="13" t="s">
        <v>3045</v>
      </c>
      <c r="G10" s="13">
        <v>351100</v>
      </c>
    </row>
    <row r="11" spans="1:9" ht="15.95" customHeight="1" x14ac:dyDescent="0.2">
      <c r="A11" s="13" t="s">
        <v>3203</v>
      </c>
      <c r="B11" s="13" t="s">
        <v>4385</v>
      </c>
      <c r="C11" t="s">
        <v>2311</v>
      </c>
      <c r="D11" s="7">
        <v>222</v>
      </c>
      <c r="F11" s="13" t="s">
        <v>3045</v>
      </c>
    </row>
    <row r="12" spans="1:9" ht="15.95" customHeight="1" x14ac:dyDescent="0.2">
      <c r="A12" s="13" t="s">
        <v>3203</v>
      </c>
      <c r="B12" s="13" t="s">
        <v>4386</v>
      </c>
      <c r="C12" t="s">
        <v>4086</v>
      </c>
      <c r="D12" s="7">
        <v>368</v>
      </c>
      <c r="E12" s="13">
        <v>300000</v>
      </c>
      <c r="F12" s="13" t="s">
        <v>3045</v>
      </c>
      <c r="G12" s="13">
        <v>351100</v>
      </c>
    </row>
    <row r="13" spans="1:9" ht="15.95" customHeight="1" x14ac:dyDescent="0.2">
      <c r="A13" s="13" t="s">
        <v>3203</v>
      </c>
      <c r="B13" s="13" t="s">
        <v>4387</v>
      </c>
      <c r="C13" t="s">
        <v>4086</v>
      </c>
      <c r="D13" s="7">
        <v>316</v>
      </c>
      <c r="E13" s="13">
        <v>300000</v>
      </c>
      <c r="F13" s="13" t="s">
        <v>3045</v>
      </c>
      <c r="G13" s="13">
        <v>351100</v>
      </c>
    </row>
    <row r="14" spans="1:9" ht="15.95" customHeight="1" x14ac:dyDescent="0.2">
      <c r="A14" s="13" t="s">
        <v>3203</v>
      </c>
      <c r="B14" s="13" t="s">
        <v>4388</v>
      </c>
      <c r="C14" t="s">
        <v>4389</v>
      </c>
      <c r="D14" s="7">
        <v>580</v>
      </c>
      <c r="E14" s="13">
        <v>300000</v>
      </c>
      <c r="F14" s="13" t="s">
        <v>3045</v>
      </c>
      <c r="G14" s="13">
        <v>351100</v>
      </c>
    </row>
    <row r="15" spans="1:9" ht="15.95" customHeight="1" x14ac:dyDescent="0.2">
      <c r="A15" s="13" t="s">
        <v>3203</v>
      </c>
      <c r="B15" s="13" t="s">
        <v>4390</v>
      </c>
      <c r="C15" t="s">
        <v>2160</v>
      </c>
      <c r="D15" s="7">
        <v>265</v>
      </c>
      <c r="F15" s="13" t="s">
        <v>3045</v>
      </c>
    </row>
    <row r="16" spans="1:9" ht="15.95" customHeight="1" x14ac:dyDescent="0.2">
      <c r="A16" s="13" t="s">
        <v>3203</v>
      </c>
      <c r="B16" s="13" t="s">
        <v>4392</v>
      </c>
      <c r="C16" t="s">
        <v>2160</v>
      </c>
      <c r="D16" s="7">
        <v>274</v>
      </c>
      <c r="F16" s="13" t="s">
        <v>3045</v>
      </c>
    </row>
    <row r="17" spans="1:6" ht="15.95" customHeight="1" x14ac:dyDescent="0.2">
      <c r="A17" s="13" t="s">
        <v>3203</v>
      </c>
      <c r="B17" s="13" t="s">
        <v>4391</v>
      </c>
      <c r="C17" t="s">
        <v>2393</v>
      </c>
      <c r="D17" s="7">
        <v>80</v>
      </c>
      <c r="F17" s="13" t="s">
        <v>3045</v>
      </c>
    </row>
    <row r="18" spans="1:6" x14ac:dyDescent="0.2">
      <c r="C18" s="147" t="s">
        <v>2801</v>
      </c>
      <c r="D18" s="139">
        <f>SUM(D3:D17)</f>
        <v>9825</v>
      </c>
    </row>
    <row r="19" spans="1:6" x14ac:dyDescent="0.2">
      <c r="D19" s="7"/>
    </row>
    <row r="20" spans="1:6" ht="15.95" customHeight="1" x14ac:dyDescent="0.2">
      <c r="A20" s="13" t="s">
        <v>3203</v>
      </c>
      <c r="B20" s="13">
        <v>1000</v>
      </c>
      <c r="C20" t="s">
        <v>2843</v>
      </c>
      <c r="D20" s="7">
        <v>202</v>
      </c>
      <c r="F20" s="13" t="s">
        <v>3045</v>
      </c>
    </row>
    <row r="21" spans="1:6" ht="15.95" customHeight="1" x14ac:dyDescent="0.2">
      <c r="A21" s="13" t="s">
        <v>3203</v>
      </c>
      <c r="B21" s="13">
        <v>1001</v>
      </c>
      <c r="C21" t="s">
        <v>2311</v>
      </c>
      <c r="D21" s="7">
        <v>5904</v>
      </c>
      <c r="F21" s="13" t="s">
        <v>3045</v>
      </c>
    </row>
    <row r="22" spans="1:6" ht="15.95" customHeight="1" x14ac:dyDescent="0.2">
      <c r="A22" s="13" t="s">
        <v>3203</v>
      </c>
      <c r="B22" s="13">
        <v>1002</v>
      </c>
      <c r="C22" t="s">
        <v>2311</v>
      </c>
      <c r="D22" s="7">
        <v>512</v>
      </c>
      <c r="F22" s="13" t="s">
        <v>3045</v>
      </c>
    </row>
    <row r="23" spans="1:6" ht="15.95" customHeight="1" x14ac:dyDescent="0.2">
      <c r="A23" s="13" t="s">
        <v>3203</v>
      </c>
      <c r="B23" s="13">
        <v>1003</v>
      </c>
      <c r="C23" t="s">
        <v>4393</v>
      </c>
      <c r="D23" s="7">
        <v>140</v>
      </c>
      <c r="E23" s="13">
        <v>500000</v>
      </c>
      <c r="F23" s="13" t="s">
        <v>3045</v>
      </c>
    </row>
    <row r="24" spans="1:6" ht="15.95" customHeight="1" x14ac:dyDescent="0.2">
      <c r="A24" s="13" t="s">
        <v>3203</v>
      </c>
      <c r="B24" s="13">
        <v>1004</v>
      </c>
      <c r="C24" t="s">
        <v>4393</v>
      </c>
      <c r="D24" s="7">
        <v>131</v>
      </c>
      <c r="E24" s="13">
        <v>500000</v>
      </c>
      <c r="F24" s="13" t="s">
        <v>3045</v>
      </c>
    </row>
    <row r="25" spans="1:6" ht="15.95" customHeight="1" x14ac:dyDescent="0.2">
      <c r="A25" s="13" t="s">
        <v>3203</v>
      </c>
      <c r="B25" s="13">
        <v>1005</v>
      </c>
      <c r="C25" t="s">
        <v>4393</v>
      </c>
      <c r="D25" s="7">
        <v>90</v>
      </c>
      <c r="E25" s="13">
        <v>500000</v>
      </c>
      <c r="F25" s="13" t="s">
        <v>3045</v>
      </c>
    </row>
    <row r="26" spans="1:6" ht="15.95" customHeight="1" x14ac:dyDescent="0.2">
      <c r="A26" s="13" t="s">
        <v>3203</v>
      </c>
      <c r="B26" s="13">
        <v>1006</v>
      </c>
      <c r="C26" t="s">
        <v>4393</v>
      </c>
      <c r="D26" s="7">
        <v>89</v>
      </c>
      <c r="E26" s="13">
        <v>500000</v>
      </c>
      <c r="F26" s="13" t="s">
        <v>3045</v>
      </c>
    </row>
    <row r="27" spans="1:6" ht="15.95" customHeight="1" x14ac:dyDescent="0.2">
      <c r="A27" s="13" t="s">
        <v>3203</v>
      </c>
      <c r="B27" s="13">
        <v>1007</v>
      </c>
      <c r="C27" t="s">
        <v>2299</v>
      </c>
      <c r="D27" s="7">
        <v>164</v>
      </c>
      <c r="F27" s="13" t="s">
        <v>3045</v>
      </c>
    </row>
    <row r="28" spans="1:6" ht="15.95" customHeight="1" x14ac:dyDescent="0.2">
      <c r="A28" s="13" t="s">
        <v>3203</v>
      </c>
      <c r="B28" s="13">
        <v>1008</v>
      </c>
      <c r="C28" t="s">
        <v>821</v>
      </c>
      <c r="D28" s="7">
        <v>108</v>
      </c>
      <c r="E28" s="13">
        <v>500000</v>
      </c>
      <c r="F28" s="13" t="s">
        <v>3045</v>
      </c>
    </row>
    <row r="29" spans="1:6" ht="15.95" customHeight="1" x14ac:dyDescent="0.2">
      <c r="A29" s="13" t="s">
        <v>3203</v>
      </c>
      <c r="B29" s="13">
        <v>1009</v>
      </c>
      <c r="C29" t="s">
        <v>2311</v>
      </c>
      <c r="D29" s="7">
        <v>264</v>
      </c>
      <c r="F29" s="13" t="s">
        <v>3045</v>
      </c>
    </row>
    <row r="30" spans="1:6" ht="15.95" customHeight="1" x14ac:dyDescent="0.2">
      <c r="A30" s="13" t="s">
        <v>3203</v>
      </c>
      <c r="B30" s="13">
        <v>1010</v>
      </c>
      <c r="C30" t="s">
        <v>4394</v>
      </c>
      <c r="D30" s="7">
        <v>2469</v>
      </c>
      <c r="E30" s="13">
        <v>500000</v>
      </c>
      <c r="F30" s="13" t="s">
        <v>3045</v>
      </c>
    </row>
    <row r="31" spans="1:6" ht="15.95" customHeight="1" x14ac:dyDescent="0.2">
      <c r="A31" s="13" t="s">
        <v>3203</v>
      </c>
      <c r="B31" s="13">
        <v>1011</v>
      </c>
      <c r="C31" t="s">
        <v>2171</v>
      </c>
      <c r="D31" s="7">
        <v>347</v>
      </c>
      <c r="E31" s="13">
        <v>500000</v>
      </c>
      <c r="F31" s="13" t="s">
        <v>3045</v>
      </c>
    </row>
    <row r="32" spans="1:6" ht="15.95" customHeight="1" x14ac:dyDescent="0.2">
      <c r="A32" s="13" t="s">
        <v>3203</v>
      </c>
      <c r="B32" s="13">
        <v>1012</v>
      </c>
      <c r="C32" t="s">
        <v>114</v>
      </c>
      <c r="D32" s="7">
        <v>2341</v>
      </c>
      <c r="E32" s="13">
        <v>500000</v>
      </c>
      <c r="F32" s="13" t="s">
        <v>3045</v>
      </c>
    </row>
    <row r="33" spans="1:7" ht="15.95" customHeight="1" x14ac:dyDescent="0.2">
      <c r="A33" s="13" t="s">
        <v>3203</v>
      </c>
      <c r="B33" s="13">
        <v>1013</v>
      </c>
      <c r="C33" t="s">
        <v>115</v>
      </c>
      <c r="D33" s="7">
        <v>156</v>
      </c>
      <c r="E33" s="13">
        <v>500000</v>
      </c>
      <c r="F33" s="13" t="s">
        <v>3045</v>
      </c>
    </row>
    <row r="34" spans="1:7" ht="15.95" customHeight="1" x14ac:dyDescent="0.2">
      <c r="A34" s="13" t="s">
        <v>3203</v>
      </c>
      <c r="B34" s="13">
        <v>1015</v>
      </c>
      <c r="C34" t="s">
        <v>4395</v>
      </c>
      <c r="D34" s="7">
        <v>42</v>
      </c>
      <c r="E34" s="13">
        <v>300000</v>
      </c>
      <c r="F34" s="13" t="s">
        <v>3045</v>
      </c>
      <c r="G34" s="13">
        <v>352000</v>
      </c>
    </row>
    <row r="35" spans="1:7" ht="15.95" customHeight="1" x14ac:dyDescent="0.2">
      <c r="A35" s="13" t="s">
        <v>3203</v>
      </c>
      <c r="B35" s="13">
        <v>1016</v>
      </c>
      <c r="C35" t="s">
        <v>4396</v>
      </c>
      <c r="D35" s="7">
        <v>42</v>
      </c>
      <c r="E35" s="13">
        <v>300000</v>
      </c>
      <c r="F35" s="13" t="s">
        <v>3045</v>
      </c>
      <c r="G35" s="13">
        <v>352000</v>
      </c>
    </row>
    <row r="36" spans="1:7" ht="15.95" customHeight="1" x14ac:dyDescent="0.2">
      <c r="A36" s="13" t="s">
        <v>3203</v>
      </c>
      <c r="B36" s="13">
        <v>1018</v>
      </c>
      <c r="C36" t="s">
        <v>2311</v>
      </c>
      <c r="D36" s="7">
        <v>463</v>
      </c>
      <c r="F36" s="13" t="s">
        <v>3045</v>
      </c>
    </row>
    <row r="37" spans="1:7" ht="15.95" customHeight="1" x14ac:dyDescent="0.2">
      <c r="A37" s="13" t="s">
        <v>3203</v>
      </c>
      <c r="B37" s="13">
        <v>1019</v>
      </c>
      <c r="C37" t="s">
        <v>2311</v>
      </c>
      <c r="D37" s="7">
        <v>450</v>
      </c>
      <c r="F37" s="13" t="s">
        <v>3045</v>
      </c>
    </row>
    <row r="38" spans="1:7" ht="15.95" customHeight="1" x14ac:dyDescent="0.2">
      <c r="A38" s="13" t="s">
        <v>3203</v>
      </c>
      <c r="B38" s="13" t="s">
        <v>3831</v>
      </c>
      <c r="C38" t="s">
        <v>4397</v>
      </c>
      <c r="D38" s="7">
        <v>800</v>
      </c>
      <c r="E38" s="13">
        <v>300000</v>
      </c>
      <c r="F38" s="13" t="s">
        <v>3045</v>
      </c>
      <c r="G38" s="13">
        <v>351100</v>
      </c>
    </row>
    <row r="39" spans="1:7" ht="15.95" customHeight="1" x14ac:dyDescent="0.2">
      <c r="A39" s="13" t="s">
        <v>3203</v>
      </c>
      <c r="B39" s="13">
        <v>1021</v>
      </c>
      <c r="C39" t="s">
        <v>116</v>
      </c>
      <c r="D39" s="7">
        <v>375</v>
      </c>
      <c r="E39" s="13">
        <v>500000</v>
      </c>
      <c r="F39" s="13" t="s">
        <v>3045</v>
      </c>
    </row>
    <row r="40" spans="1:7" ht="15.95" customHeight="1" x14ac:dyDescent="0.2">
      <c r="A40" s="13" t="s">
        <v>3203</v>
      </c>
      <c r="B40" s="13">
        <v>1022</v>
      </c>
      <c r="C40" t="s">
        <v>4398</v>
      </c>
      <c r="D40" s="7">
        <v>339</v>
      </c>
      <c r="E40" s="13">
        <v>500000</v>
      </c>
      <c r="F40" s="13" t="s">
        <v>3045</v>
      </c>
    </row>
    <row r="41" spans="1:7" ht="15.95" customHeight="1" x14ac:dyDescent="0.2">
      <c r="A41" s="13" t="s">
        <v>3203</v>
      </c>
      <c r="B41" s="13">
        <v>1024</v>
      </c>
      <c r="C41" t="s">
        <v>2171</v>
      </c>
      <c r="D41" s="7">
        <v>772</v>
      </c>
      <c r="E41" s="13">
        <v>300000</v>
      </c>
      <c r="F41" s="13" t="s">
        <v>3045</v>
      </c>
      <c r="G41" s="13">
        <v>351100</v>
      </c>
    </row>
    <row r="42" spans="1:7" ht="15.95" customHeight="1" x14ac:dyDescent="0.2">
      <c r="A42" s="13" t="s">
        <v>3203</v>
      </c>
      <c r="B42" s="13">
        <v>1025</v>
      </c>
      <c r="C42" t="s">
        <v>4399</v>
      </c>
      <c r="D42" s="7">
        <v>1570</v>
      </c>
      <c r="E42" s="13">
        <v>500000</v>
      </c>
      <c r="F42" s="13" t="s">
        <v>3045</v>
      </c>
    </row>
    <row r="43" spans="1:7" ht="15.95" customHeight="1" x14ac:dyDescent="0.2">
      <c r="A43" s="13" t="s">
        <v>3203</v>
      </c>
      <c r="B43" s="13">
        <v>1026</v>
      </c>
      <c r="C43" t="s">
        <v>116</v>
      </c>
      <c r="D43" s="7">
        <v>779</v>
      </c>
      <c r="E43" s="13">
        <v>500000</v>
      </c>
      <c r="F43" s="13" t="s">
        <v>3045</v>
      </c>
    </row>
    <row r="44" spans="1:7" ht="15.95" customHeight="1" x14ac:dyDescent="0.2">
      <c r="A44" s="13" t="s">
        <v>3203</v>
      </c>
      <c r="B44" s="13">
        <v>1027</v>
      </c>
      <c r="C44" t="s">
        <v>2311</v>
      </c>
      <c r="D44" s="7">
        <v>191</v>
      </c>
      <c r="E44" s="13">
        <v>500000</v>
      </c>
      <c r="F44" s="13" t="s">
        <v>3045</v>
      </c>
    </row>
    <row r="45" spans="1:7" ht="15.95" customHeight="1" x14ac:dyDescent="0.2">
      <c r="A45" s="13" t="s">
        <v>3203</v>
      </c>
      <c r="B45" s="13">
        <v>1028</v>
      </c>
      <c r="C45" t="s">
        <v>117</v>
      </c>
      <c r="D45" s="7">
        <v>902</v>
      </c>
      <c r="E45" s="13">
        <v>500000</v>
      </c>
      <c r="F45" s="13" t="s">
        <v>3045</v>
      </c>
    </row>
    <row r="46" spans="1:7" ht="15.95" customHeight="1" x14ac:dyDescent="0.2">
      <c r="A46" s="13" t="s">
        <v>3203</v>
      </c>
      <c r="B46" s="13">
        <v>1029</v>
      </c>
      <c r="C46" t="s">
        <v>118</v>
      </c>
      <c r="D46" s="7">
        <v>376</v>
      </c>
      <c r="E46" s="13">
        <v>500000</v>
      </c>
      <c r="F46" s="13" t="s">
        <v>3045</v>
      </c>
    </row>
    <row r="47" spans="1:7" ht="15.95" customHeight="1" x14ac:dyDescent="0.2">
      <c r="A47" s="13" t="s">
        <v>3203</v>
      </c>
      <c r="B47" s="13" t="s">
        <v>4400</v>
      </c>
      <c r="C47" t="s">
        <v>2311</v>
      </c>
      <c r="D47" s="7">
        <v>243</v>
      </c>
      <c r="F47" s="13" t="s">
        <v>3045</v>
      </c>
    </row>
    <row r="48" spans="1:7" ht="15.95" customHeight="1" x14ac:dyDescent="0.2">
      <c r="A48" s="13" t="s">
        <v>3203</v>
      </c>
      <c r="B48" s="13">
        <v>1031</v>
      </c>
      <c r="C48" t="s">
        <v>2311</v>
      </c>
      <c r="D48" s="7">
        <v>2059</v>
      </c>
      <c r="F48" s="13" t="s">
        <v>3045</v>
      </c>
    </row>
    <row r="49" spans="1:7" ht="15.95" customHeight="1" x14ac:dyDescent="0.2">
      <c r="A49" s="13" t="s">
        <v>3203</v>
      </c>
      <c r="B49" s="13">
        <v>1032</v>
      </c>
      <c r="C49" t="s">
        <v>2843</v>
      </c>
      <c r="D49" s="7">
        <v>309</v>
      </c>
      <c r="F49" s="13" t="s">
        <v>3045</v>
      </c>
    </row>
    <row r="50" spans="1:7" ht="15.95" customHeight="1" x14ac:dyDescent="0.2">
      <c r="A50" s="13" t="s">
        <v>3203</v>
      </c>
      <c r="B50" s="13">
        <v>1033</v>
      </c>
      <c r="C50" t="s">
        <v>4401</v>
      </c>
      <c r="D50" s="7">
        <v>98</v>
      </c>
      <c r="E50" s="13">
        <v>300000</v>
      </c>
      <c r="F50" s="13" t="s">
        <v>3045</v>
      </c>
      <c r="G50" s="13">
        <v>351100</v>
      </c>
    </row>
    <row r="51" spans="1:7" ht="15.95" customHeight="1" x14ac:dyDescent="0.2">
      <c r="A51" s="13" t="s">
        <v>3203</v>
      </c>
      <c r="B51" s="13">
        <v>1034</v>
      </c>
      <c r="C51" t="s">
        <v>4402</v>
      </c>
      <c r="D51" s="7">
        <v>796</v>
      </c>
      <c r="E51" s="13">
        <v>500000</v>
      </c>
      <c r="F51" s="13" t="s">
        <v>3045</v>
      </c>
      <c r="G51" s="13">
        <v>506000</v>
      </c>
    </row>
    <row r="52" spans="1:7" ht="15.95" customHeight="1" x14ac:dyDescent="0.2">
      <c r="A52" s="13" t="s">
        <v>3203</v>
      </c>
      <c r="B52" s="13" t="s">
        <v>3832</v>
      </c>
      <c r="C52" t="s">
        <v>2171</v>
      </c>
      <c r="D52" s="7">
        <v>63</v>
      </c>
      <c r="E52" s="13">
        <v>500000</v>
      </c>
      <c r="F52" s="13" t="s">
        <v>3045</v>
      </c>
      <c r="G52" s="13">
        <v>506000</v>
      </c>
    </row>
    <row r="53" spans="1:7" ht="15.95" customHeight="1" x14ac:dyDescent="0.2">
      <c r="A53" s="13" t="s">
        <v>3203</v>
      </c>
      <c r="B53" s="13">
        <v>1035</v>
      </c>
      <c r="C53" t="s">
        <v>1363</v>
      </c>
      <c r="D53" s="7">
        <v>325</v>
      </c>
      <c r="E53" s="13">
        <v>500000</v>
      </c>
      <c r="F53" s="13" t="s">
        <v>3045</v>
      </c>
      <c r="G53" s="13">
        <v>506000</v>
      </c>
    </row>
    <row r="54" spans="1:7" ht="15.95" customHeight="1" x14ac:dyDescent="0.2">
      <c r="A54" s="13" t="s">
        <v>3203</v>
      </c>
      <c r="B54" s="13">
        <v>1036</v>
      </c>
      <c r="C54" t="s">
        <v>4403</v>
      </c>
      <c r="D54" s="7">
        <v>501</v>
      </c>
      <c r="E54" s="13">
        <v>500000</v>
      </c>
      <c r="F54" s="13" t="s">
        <v>3045</v>
      </c>
      <c r="G54" s="13">
        <v>506000</v>
      </c>
    </row>
    <row r="55" spans="1:7" ht="15.95" customHeight="1" x14ac:dyDescent="0.2">
      <c r="A55" s="13" t="s">
        <v>3203</v>
      </c>
      <c r="B55" s="13">
        <v>1037</v>
      </c>
      <c r="C55" t="s">
        <v>2311</v>
      </c>
      <c r="D55" s="7">
        <v>272</v>
      </c>
      <c r="E55" s="13">
        <v>500000</v>
      </c>
      <c r="F55" s="13" t="s">
        <v>3045</v>
      </c>
      <c r="G55" s="13">
        <v>506000</v>
      </c>
    </row>
    <row r="56" spans="1:7" ht="15.95" customHeight="1" x14ac:dyDescent="0.2">
      <c r="A56" s="13" t="s">
        <v>3203</v>
      </c>
      <c r="B56" s="13" t="s">
        <v>4408</v>
      </c>
      <c r="C56" t="s">
        <v>4409</v>
      </c>
      <c r="D56" s="7">
        <v>135</v>
      </c>
      <c r="E56" s="13">
        <v>500000</v>
      </c>
      <c r="F56" s="13" t="s">
        <v>3045</v>
      </c>
      <c r="G56" s="13">
        <v>506000</v>
      </c>
    </row>
    <row r="57" spans="1:7" ht="15.95" customHeight="1" x14ac:dyDescent="0.2">
      <c r="A57" s="13" t="s">
        <v>3203</v>
      </c>
      <c r="B57" s="13">
        <v>1038</v>
      </c>
      <c r="C57" t="s">
        <v>4404</v>
      </c>
      <c r="D57" s="7">
        <v>93</v>
      </c>
      <c r="E57" s="13">
        <v>500000</v>
      </c>
      <c r="F57" s="13" t="s">
        <v>3045</v>
      </c>
      <c r="G57" s="13">
        <v>506000</v>
      </c>
    </row>
    <row r="58" spans="1:7" ht="15.95" customHeight="1" x14ac:dyDescent="0.2">
      <c r="A58" s="13" t="s">
        <v>3203</v>
      </c>
      <c r="B58" s="13">
        <v>1039</v>
      </c>
      <c r="C58" t="s">
        <v>4405</v>
      </c>
      <c r="D58" s="7">
        <v>116</v>
      </c>
      <c r="E58" s="13">
        <v>500000</v>
      </c>
      <c r="F58" s="13" t="s">
        <v>3045</v>
      </c>
      <c r="G58" s="13">
        <v>506000</v>
      </c>
    </row>
    <row r="59" spans="1:7" ht="15.95" customHeight="1" x14ac:dyDescent="0.2">
      <c r="A59" s="13" t="s">
        <v>3203</v>
      </c>
      <c r="B59" s="13">
        <v>1040</v>
      </c>
      <c r="C59" t="s">
        <v>4347</v>
      </c>
      <c r="D59" s="7">
        <v>120</v>
      </c>
      <c r="E59" s="13">
        <v>500000</v>
      </c>
      <c r="F59" s="13" t="s">
        <v>3045</v>
      </c>
      <c r="G59" s="13">
        <v>506000</v>
      </c>
    </row>
    <row r="60" spans="1:7" ht="15.95" customHeight="1" x14ac:dyDescent="0.2">
      <c r="A60" s="13" t="s">
        <v>3203</v>
      </c>
      <c r="B60" s="13">
        <v>1041</v>
      </c>
      <c r="C60" t="s">
        <v>4346</v>
      </c>
      <c r="D60" s="7">
        <v>120</v>
      </c>
      <c r="E60" s="13">
        <v>500000</v>
      </c>
      <c r="F60" s="13" t="s">
        <v>3045</v>
      </c>
      <c r="G60" s="13">
        <v>506000</v>
      </c>
    </row>
    <row r="61" spans="1:7" ht="15.95" customHeight="1" x14ac:dyDescent="0.2">
      <c r="A61" s="13" t="s">
        <v>3203</v>
      </c>
      <c r="B61" s="13">
        <v>1042</v>
      </c>
      <c r="C61" t="s">
        <v>4406</v>
      </c>
      <c r="D61" s="7">
        <v>179</v>
      </c>
      <c r="E61" s="13">
        <v>500000</v>
      </c>
      <c r="F61" s="13" t="s">
        <v>3045</v>
      </c>
      <c r="G61" s="13">
        <v>506000</v>
      </c>
    </row>
    <row r="62" spans="1:7" ht="15.95" customHeight="1" x14ac:dyDescent="0.2">
      <c r="A62" s="13" t="s">
        <v>3203</v>
      </c>
      <c r="B62" s="13">
        <v>1043</v>
      </c>
      <c r="C62" t="s">
        <v>2311</v>
      </c>
      <c r="D62" s="7">
        <v>230</v>
      </c>
      <c r="E62" s="13">
        <v>500000</v>
      </c>
      <c r="F62" s="13" t="s">
        <v>3045</v>
      </c>
      <c r="G62" s="13">
        <v>506000</v>
      </c>
    </row>
    <row r="63" spans="1:7" ht="15.95" customHeight="1" x14ac:dyDescent="0.2">
      <c r="A63" s="13" t="s">
        <v>3203</v>
      </c>
      <c r="B63" s="13">
        <v>1044</v>
      </c>
      <c r="C63" t="s">
        <v>4407</v>
      </c>
      <c r="D63" s="7">
        <v>99</v>
      </c>
      <c r="E63" s="13">
        <v>500000</v>
      </c>
      <c r="F63" s="13" t="s">
        <v>3045</v>
      </c>
      <c r="G63" s="13">
        <v>506000</v>
      </c>
    </row>
    <row r="64" spans="1:7" ht="15.95" customHeight="1" x14ac:dyDescent="0.2">
      <c r="A64" s="13" t="s">
        <v>3203</v>
      </c>
      <c r="B64" s="13">
        <v>1045</v>
      </c>
      <c r="C64" t="s">
        <v>4344</v>
      </c>
      <c r="D64" s="7">
        <v>100</v>
      </c>
      <c r="E64" s="13">
        <v>500000</v>
      </c>
      <c r="F64" s="13" t="s">
        <v>3045</v>
      </c>
      <c r="G64" s="13">
        <v>506000</v>
      </c>
    </row>
    <row r="65" spans="1:7" ht="15.95" customHeight="1" x14ac:dyDescent="0.2">
      <c r="A65" s="13" t="s">
        <v>3203</v>
      </c>
      <c r="B65" s="13">
        <v>1046</v>
      </c>
      <c r="C65" t="s">
        <v>3515</v>
      </c>
      <c r="D65" s="7">
        <v>52</v>
      </c>
      <c r="E65" s="13">
        <v>500000</v>
      </c>
      <c r="F65" s="13" t="s">
        <v>3045</v>
      </c>
      <c r="G65" s="13">
        <v>506000</v>
      </c>
    </row>
    <row r="66" spans="1:7" ht="15.95" customHeight="1" x14ac:dyDescent="0.2">
      <c r="A66" s="13" t="s">
        <v>3203</v>
      </c>
      <c r="B66" s="13">
        <v>1047</v>
      </c>
      <c r="C66" t="s">
        <v>4343</v>
      </c>
      <c r="D66" s="7">
        <v>101</v>
      </c>
      <c r="E66" s="13">
        <v>500000</v>
      </c>
      <c r="F66" s="13" t="s">
        <v>3045</v>
      </c>
      <c r="G66" s="13">
        <v>506000</v>
      </c>
    </row>
    <row r="67" spans="1:7" ht="15.95" customHeight="1" x14ac:dyDescent="0.2">
      <c r="A67" s="13" t="s">
        <v>3203</v>
      </c>
      <c r="B67" s="13">
        <v>1048</v>
      </c>
      <c r="C67" t="s">
        <v>2171</v>
      </c>
      <c r="D67" s="7">
        <v>101</v>
      </c>
      <c r="E67" s="13">
        <v>500000</v>
      </c>
      <c r="F67" s="13" t="s">
        <v>3045</v>
      </c>
      <c r="G67" s="13">
        <v>506000</v>
      </c>
    </row>
    <row r="68" spans="1:7" ht="15.95" customHeight="1" x14ac:dyDescent="0.2">
      <c r="A68" s="13" t="s">
        <v>3203</v>
      </c>
      <c r="B68" s="13">
        <v>1049</v>
      </c>
      <c r="C68" t="s">
        <v>3509</v>
      </c>
      <c r="D68" s="7">
        <v>151</v>
      </c>
      <c r="E68" s="13">
        <v>500000</v>
      </c>
      <c r="F68" s="13" t="s">
        <v>3045</v>
      </c>
      <c r="G68" s="13">
        <v>506000</v>
      </c>
    </row>
    <row r="69" spans="1:7" ht="15.95" customHeight="1" x14ac:dyDescent="0.2">
      <c r="A69" s="13" t="s">
        <v>3203</v>
      </c>
      <c r="B69" s="13">
        <v>1050</v>
      </c>
      <c r="C69" t="s">
        <v>3512</v>
      </c>
      <c r="D69" s="7">
        <v>196</v>
      </c>
      <c r="E69" s="13">
        <v>500000</v>
      </c>
      <c r="F69" s="13" t="s">
        <v>3045</v>
      </c>
      <c r="G69" s="13">
        <v>506000</v>
      </c>
    </row>
    <row r="70" spans="1:7" ht="15.95" customHeight="1" x14ac:dyDescent="0.2">
      <c r="A70" s="13" t="s">
        <v>3203</v>
      </c>
      <c r="B70" s="13" t="s">
        <v>4411</v>
      </c>
      <c r="C70" t="s">
        <v>2904</v>
      </c>
      <c r="D70" s="7">
        <v>151</v>
      </c>
      <c r="E70" s="13">
        <v>500000</v>
      </c>
      <c r="F70" s="13" t="s">
        <v>3045</v>
      </c>
      <c r="G70" s="13">
        <v>506000</v>
      </c>
    </row>
    <row r="71" spans="1:7" ht="15.95" customHeight="1" x14ac:dyDescent="0.2">
      <c r="A71" s="13" t="s">
        <v>3203</v>
      </c>
      <c r="B71" s="13">
        <v>1051</v>
      </c>
      <c r="C71" t="s">
        <v>2311</v>
      </c>
      <c r="D71" s="7">
        <v>93</v>
      </c>
      <c r="E71" s="13">
        <v>500000</v>
      </c>
      <c r="F71" s="13" t="s">
        <v>3045</v>
      </c>
      <c r="G71" s="13">
        <v>506000</v>
      </c>
    </row>
    <row r="72" spans="1:7" ht="15.95" customHeight="1" x14ac:dyDescent="0.2">
      <c r="A72" s="13" t="s">
        <v>3203</v>
      </c>
      <c r="B72" s="13">
        <v>1052</v>
      </c>
      <c r="C72" t="s">
        <v>2311</v>
      </c>
      <c r="D72" s="7">
        <v>463</v>
      </c>
      <c r="E72" s="13">
        <v>500000</v>
      </c>
      <c r="F72" s="13" t="s">
        <v>3045</v>
      </c>
      <c r="G72" s="13">
        <v>506000</v>
      </c>
    </row>
    <row r="73" spans="1:7" ht="15.95" customHeight="1" x14ac:dyDescent="0.2">
      <c r="A73" s="13" t="s">
        <v>3203</v>
      </c>
      <c r="B73" s="13" t="s">
        <v>580</v>
      </c>
      <c r="C73" t="s">
        <v>2279</v>
      </c>
      <c r="D73" s="7">
        <v>21</v>
      </c>
      <c r="E73" s="13">
        <v>500000</v>
      </c>
      <c r="F73" s="13" t="s">
        <v>3045</v>
      </c>
      <c r="G73" s="13">
        <v>506000</v>
      </c>
    </row>
    <row r="74" spans="1:7" ht="15.95" customHeight="1" x14ac:dyDescent="0.2">
      <c r="A74" s="13" t="s">
        <v>3203</v>
      </c>
      <c r="B74" s="13">
        <v>1053</v>
      </c>
      <c r="C74" t="s">
        <v>3515</v>
      </c>
      <c r="D74" s="7">
        <v>52</v>
      </c>
      <c r="E74" s="13">
        <v>500000</v>
      </c>
      <c r="F74" s="13" t="s">
        <v>3045</v>
      </c>
      <c r="G74" s="13">
        <v>506000</v>
      </c>
    </row>
    <row r="75" spans="1:7" ht="15.95" customHeight="1" x14ac:dyDescent="0.2">
      <c r="A75" s="13" t="s">
        <v>3203</v>
      </c>
      <c r="B75" s="13" t="s">
        <v>4412</v>
      </c>
      <c r="C75" t="s">
        <v>4410</v>
      </c>
      <c r="D75" s="7">
        <v>38</v>
      </c>
      <c r="E75" s="13">
        <v>500000</v>
      </c>
      <c r="F75" s="13" t="s">
        <v>3045</v>
      </c>
      <c r="G75" s="13">
        <v>506000</v>
      </c>
    </row>
    <row r="76" spans="1:7" ht="15.95" customHeight="1" x14ac:dyDescent="0.2">
      <c r="A76" s="13" t="s">
        <v>3203</v>
      </c>
      <c r="B76" s="13">
        <v>1054</v>
      </c>
      <c r="C76" t="s">
        <v>2171</v>
      </c>
      <c r="D76" s="7">
        <v>164</v>
      </c>
      <c r="E76" s="13">
        <v>500000</v>
      </c>
      <c r="F76" s="13" t="s">
        <v>3045</v>
      </c>
      <c r="G76" s="13">
        <v>506000</v>
      </c>
    </row>
    <row r="77" spans="1:7" ht="15.95" customHeight="1" x14ac:dyDescent="0.2">
      <c r="A77" s="13" t="s">
        <v>3203</v>
      </c>
      <c r="B77" s="13">
        <v>1055</v>
      </c>
      <c r="C77" t="s">
        <v>4349</v>
      </c>
      <c r="D77" s="7">
        <v>188</v>
      </c>
      <c r="E77" s="13">
        <v>500000</v>
      </c>
      <c r="F77" s="13" t="s">
        <v>3045</v>
      </c>
      <c r="G77" s="13">
        <v>506000</v>
      </c>
    </row>
    <row r="78" spans="1:7" ht="15.95" customHeight="1" x14ac:dyDescent="0.2">
      <c r="A78" s="13" t="s">
        <v>3203</v>
      </c>
      <c r="B78" s="13">
        <v>1056</v>
      </c>
      <c r="C78" t="s">
        <v>4413</v>
      </c>
      <c r="D78" s="7">
        <v>105</v>
      </c>
      <c r="E78" s="13">
        <v>500000</v>
      </c>
      <c r="F78" s="13" t="s">
        <v>3045</v>
      </c>
      <c r="G78" s="13">
        <v>506000</v>
      </c>
    </row>
    <row r="79" spans="1:7" ht="15.95" customHeight="1" x14ac:dyDescent="0.2">
      <c r="A79" s="13" t="s">
        <v>3203</v>
      </c>
      <c r="B79" s="13">
        <v>1057</v>
      </c>
      <c r="C79" t="s">
        <v>2311</v>
      </c>
      <c r="D79" s="7">
        <v>274</v>
      </c>
      <c r="E79" s="13">
        <v>500000</v>
      </c>
      <c r="F79" s="13" t="s">
        <v>3045</v>
      </c>
      <c r="G79" s="13">
        <v>506000</v>
      </c>
    </row>
    <row r="80" spans="1:7" ht="15.95" customHeight="1" x14ac:dyDescent="0.2">
      <c r="A80" s="13" t="s">
        <v>3203</v>
      </c>
      <c r="B80" s="13">
        <v>1058</v>
      </c>
      <c r="C80" t="s">
        <v>4414</v>
      </c>
      <c r="D80" s="7">
        <v>137</v>
      </c>
      <c r="E80" s="13">
        <v>500000</v>
      </c>
      <c r="F80" s="13" t="s">
        <v>3045</v>
      </c>
      <c r="G80" s="13">
        <v>506000</v>
      </c>
    </row>
    <row r="81" spans="1:7" ht="15.95" customHeight="1" x14ac:dyDescent="0.2">
      <c r="A81" s="13" t="s">
        <v>3203</v>
      </c>
      <c r="B81" s="13">
        <v>1059</v>
      </c>
      <c r="C81" t="s">
        <v>3622</v>
      </c>
      <c r="D81" s="7">
        <v>124</v>
      </c>
      <c r="E81" s="13">
        <v>500000</v>
      </c>
      <c r="F81" s="13" t="s">
        <v>3045</v>
      </c>
      <c r="G81" s="13">
        <v>506000</v>
      </c>
    </row>
    <row r="82" spans="1:7" ht="15.95" customHeight="1" x14ac:dyDescent="0.2">
      <c r="A82" s="13" t="s">
        <v>3203</v>
      </c>
      <c r="B82" s="13">
        <v>1060</v>
      </c>
      <c r="C82" t="s">
        <v>3515</v>
      </c>
      <c r="D82" s="7">
        <v>62</v>
      </c>
      <c r="E82" s="13">
        <v>500000</v>
      </c>
      <c r="F82" s="13" t="s">
        <v>3045</v>
      </c>
      <c r="G82" s="13">
        <v>506000</v>
      </c>
    </row>
    <row r="83" spans="1:7" ht="15.95" customHeight="1" x14ac:dyDescent="0.2">
      <c r="A83" s="13" t="s">
        <v>3203</v>
      </c>
      <c r="B83" s="13">
        <v>1061</v>
      </c>
      <c r="C83" t="s">
        <v>3477</v>
      </c>
      <c r="D83" s="7">
        <v>111</v>
      </c>
      <c r="E83" s="13">
        <v>500000</v>
      </c>
      <c r="F83" s="13" t="s">
        <v>3045</v>
      </c>
      <c r="G83" s="13">
        <v>506000</v>
      </c>
    </row>
    <row r="84" spans="1:7" ht="15.95" customHeight="1" x14ac:dyDescent="0.2">
      <c r="A84" s="13" t="s">
        <v>3203</v>
      </c>
      <c r="B84" s="13">
        <v>1062</v>
      </c>
      <c r="C84" t="s">
        <v>2311</v>
      </c>
      <c r="D84" s="7">
        <v>109</v>
      </c>
      <c r="E84" s="13">
        <v>500000</v>
      </c>
      <c r="F84" s="13" t="s">
        <v>3045</v>
      </c>
      <c r="G84" s="13">
        <v>506000</v>
      </c>
    </row>
    <row r="85" spans="1:7" ht="15.95" customHeight="1" x14ac:dyDescent="0.2">
      <c r="A85" s="13" t="s">
        <v>3203</v>
      </c>
      <c r="B85" s="13">
        <v>1063</v>
      </c>
      <c r="C85" t="s">
        <v>4415</v>
      </c>
      <c r="D85" s="7">
        <v>65</v>
      </c>
      <c r="E85" s="13">
        <v>400000</v>
      </c>
      <c r="F85" s="13" t="s">
        <v>3045</v>
      </c>
      <c r="G85" s="13">
        <v>433000</v>
      </c>
    </row>
    <row r="86" spans="1:7" ht="15.95" customHeight="1" x14ac:dyDescent="0.2">
      <c r="A86" s="13" t="s">
        <v>3203</v>
      </c>
      <c r="B86" s="13">
        <v>1064</v>
      </c>
      <c r="C86" t="s">
        <v>2311</v>
      </c>
      <c r="D86" s="7">
        <v>412</v>
      </c>
      <c r="E86" s="13">
        <v>500000</v>
      </c>
      <c r="F86" s="13" t="s">
        <v>3045</v>
      </c>
      <c r="G86" s="13">
        <v>506000</v>
      </c>
    </row>
    <row r="87" spans="1:7" ht="15.95" customHeight="1" x14ac:dyDescent="0.2">
      <c r="A87" s="13" t="s">
        <v>3203</v>
      </c>
      <c r="B87" s="13">
        <v>1065</v>
      </c>
      <c r="C87" t="s">
        <v>2136</v>
      </c>
      <c r="D87" s="7">
        <v>134</v>
      </c>
      <c r="E87" s="13">
        <v>500000</v>
      </c>
      <c r="F87" s="13" t="s">
        <v>3045</v>
      </c>
      <c r="G87" s="13">
        <v>506000</v>
      </c>
    </row>
    <row r="88" spans="1:7" ht="15.95" customHeight="1" x14ac:dyDescent="0.2">
      <c r="A88" s="13" t="s">
        <v>3203</v>
      </c>
      <c r="B88" s="13">
        <v>1066</v>
      </c>
      <c r="C88" t="s">
        <v>2136</v>
      </c>
      <c r="D88" s="7">
        <v>115</v>
      </c>
      <c r="E88" s="13">
        <v>500000</v>
      </c>
      <c r="F88" s="13" t="s">
        <v>3045</v>
      </c>
      <c r="G88" s="13">
        <v>506000</v>
      </c>
    </row>
    <row r="89" spans="1:7" ht="15.95" customHeight="1" x14ac:dyDescent="0.2">
      <c r="A89" s="13" t="s">
        <v>3203</v>
      </c>
      <c r="B89" s="13">
        <v>1067</v>
      </c>
      <c r="C89" t="s">
        <v>2829</v>
      </c>
      <c r="D89" s="7">
        <v>168</v>
      </c>
      <c r="E89" s="13">
        <v>500000</v>
      </c>
      <c r="F89" s="13" t="s">
        <v>3045</v>
      </c>
      <c r="G89" s="13">
        <v>506000</v>
      </c>
    </row>
    <row r="90" spans="1:7" ht="15.95" customHeight="1" x14ac:dyDescent="0.2">
      <c r="A90" s="13" t="s">
        <v>3203</v>
      </c>
      <c r="B90" s="13">
        <v>1068</v>
      </c>
      <c r="C90" t="s">
        <v>2134</v>
      </c>
      <c r="D90" s="7">
        <v>234</v>
      </c>
      <c r="E90" s="13">
        <v>500000</v>
      </c>
      <c r="F90" s="13" t="s">
        <v>3045</v>
      </c>
      <c r="G90" s="13">
        <v>506000</v>
      </c>
    </row>
    <row r="91" spans="1:7" ht="15.95" customHeight="1" x14ac:dyDescent="0.2">
      <c r="A91" s="13" t="s">
        <v>3203</v>
      </c>
      <c r="B91" s="13">
        <v>1069</v>
      </c>
      <c r="C91" t="s">
        <v>2829</v>
      </c>
      <c r="D91" s="7">
        <v>175</v>
      </c>
      <c r="E91" s="13">
        <v>500000</v>
      </c>
      <c r="F91" s="13" t="s">
        <v>3045</v>
      </c>
      <c r="G91" s="13">
        <v>506000</v>
      </c>
    </row>
    <row r="92" spans="1:7" ht="15.95" customHeight="1" x14ac:dyDescent="0.2">
      <c r="A92" s="13" t="s">
        <v>3203</v>
      </c>
      <c r="B92" s="13">
        <v>1070</v>
      </c>
      <c r="C92" t="s">
        <v>2136</v>
      </c>
      <c r="D92" s="7">
        <v>151</v>
      </c>
      <c r="E92" s="13">
        <v>500000</v>
      </c>
      <c r="F92" s="13" t="s">
        <v>3045</v>
      </c>
      <c r="G92" s="13">
        <v>506000</v>
      </c>
    </row>
    <row r="93" spans="1:7" ht="15.95" customHeight="1" x14ac:dyDescent="0.2">
      <c r="A93" s="13" t="s">
        <v>3203</v>
      </c>
      <c r="B93" s="13">
        <v>1071</v>
      </c>
      <c r="C93" t="s">
        <v>2311</v>
      </c>
      <c r="D93" s="7">
        <v>401</v>
      </c>
      <c r="E93" s="13">
        <v>500000</v>
      </c>
      <c r="F93" s="13" t="s">
        <v>3045</v>
      </c>
      <c r="G93" s="13">
        <v>506000</v>
      </c>
    </row>
    <row r="94" spans="1:7" ht="15.95" customHeight="1" x14ac:dyDescent="0.2">
      <c r="A94" s="13" t="s">
        <v>3203</v>
      </c>
      <c r="B94" s="13" t="s">
        <v>4417</v>
      </c>
      <c r="C94" t="s">
        <v>2279</v>
      </c>
      <c r="D94" s="7">
        <v>16</v>
      </c>
      <c r="E94" s="13">
        <v>500000</v>
      </c>
      <c r="F94" s="13" t="s">
        <v>3045</v>
      </c>
      <c r="G94" s="13">
        <v>506000</v>
      </c>
    </row>
    <row r="95" spans="1:7" ht="15.95" customHeight="1" x14ac:dyDescent="0.2">
      <c r="A95" s="13" t="s">
        <v>3203</v>
      </c>
      <c r="B95" s="13" t="s">
        <v>4419</v>
      </c>
      <c r="C95" t="s">
        <v>2279</v>
      </c>
      <c r="D95" s="7">
        <v>16</v>
      </c>
      <c r="E95" s="13">
        <v>500000</v>
      </c>
      <c r="F95" s="13" t="s">
        <v>3045</v>
      </c>
      <c r="G95" s="13">
        <v>506000</v>
      </c>
    </row>
    <row r="96" spans="1:7" ht="15.95" customHeight="1" x14ac:dyDescent="0.2">
      <c r="A96" s="13" t="s">
        <v>3203</v>
      </c>
      <c r="B96" s="13">
        <v>1072</v>
      </c>
      <c r="C96" t="s">
        <v>4416</v>
      </c>
      <c r="D96" s="7">
        <v>256</v>
      </c>
      <c r="E96" s="13">
        <v>500000</v>
      </c>
      <c r="F96" s="13" t="s">
        <v>3045</v>
      </c>
      <c r="G96" s="13">
        <v>506000</v>
      </c>
    </row>
    <row r="97" spans="1:7" ht="15.95" customHeight="1" x14ac:dyDescent="0.2">
      <c r="A97" s="13" t="s">
        <v>3203</v>
      </c>
      <c r="B97" s="13">
        <v>1073</v>
      </c>
      <c r="C97" t="s">
        <v>2311</v>
      </c>
      <c r="D97" s="7">
        <v>260</v>
      </c>
      <c r="E97" s="13">
        <v>500000</v>
      </c>
      <c r="F97" s="13" t="s">
        <v>3045</v>
      </c>
      <c r="G97" s="13">
        <v>506000</v>
      </c>
    </row>
    <row r="98" spans="1:7" ht="15.95" customHeight="1" x14ac:dyDescent="0.2">
      <c r="A98" s="13" t="s">
        <v>3203</v>
      </c>
      <c r="B98" s="13">
        <v>1074</v>
      </c>
      <c r="C98" t="s">
        <v>2171</v>
      </c>
      <c r="D98" s="7">
        <v>82</v>
      </c>
      <c r="E98" s="13">
        <v>500000</v>
      </c>
      <c r="F98" s="13" t="s">
        <v>3045</v>
      </c>
      <c r="G98" s="13">
        <v>506000</v>
      </c>
    </row>
    <row r="99" spans="1:7" ht="15.95" customHeight="1" x14ac:dyDescent="0.2">
      <c r="A99" s="13" t="s">
        <v>3203</v>
      </c>
      <c r="B99" s="13">
        <v>1075</v>
      </c>
      <c r="C99" t="s">
        <v>2136</v>
      </c>
      <c r="D99" s="7">
        <v>193</v>
      </c>
      <c r="E99" s="13">
        <v>500000</v>
      </c>
      <c r="F99" s="13" t="s">
        <v>3045</v>
      </c>
      <c r="G99" s="13">
        <v>506000</v>
      </c>
    </row>
    <row r="100" spans="1:7" ht="15.95" customHeight="1" x14ac:dyDescent="0.2">
      <c r="A100" s="13" t="s">
        <v>3203</v>
      </c>
      <c r="B100" s="13">
        <v>1076</v>
      </c>
      <c r="C100" t="s">
        <v>2136</v>
      </c>
      <c r="D100" s="7">
        <v>187</v>
      </c>
      <c r="E100" s="13">
        <v>500000</v>
      </c>
      <c r="F100" s="13" t="s">
        <v>3045</v>
      </c>
      <c r="G100" s="13">
        <v>506000</v>
      </c>
    </row>
    <row r="101" spans="1:7" ht="15.95" customHeight="1" x14ac:dyDescent="0.2">
      <c r="A101" s="13" t="s">
        <v>3203</v>
      </c>
      <c r="B101" s="13">
        <v>1077</v>
      </c>
      <c r="C101" t="s">
        <v>2136</v>
      </c>
      <c r="D101" s="7">
        <v>182</v>
      </c>
      <c r="E101" s="13">
        <v>500000</v>
      </c>
      <c r="F101" s="13" t="s">
        <v>3045</v>
      </c>
      <c r="G101" s="13">
        <v>506000</v>
      </c>
    </row>
    <row r="102" spans="1:7" ht="15.95" customHeight="1" x14ac:dyDescent="0.2">
      <c r="A102" s="13" t="s">
        <v>3203</v>
      </c>
      <c r="B102" s="13">
        <v>1078</v>
      </c>
      <c r="C102" t="s">
        <v>2136</v>
      </c>
      <c r="D102" s="7">
        <v>197</v>
      </c>
      <c r="E102" s="13">
        <v>500000</v>
      </c>
      <c r="F102" s="13" t="s">
        <v>3045</v>
      </c>
      <c r="G102" s="13">
        <v>506000</v>
      </c>
    </row>
    <row r="103" spans="1:7" ht="15.95" customHeight="1" x14ac:dyDescent="0.2">
      <c r="A103" s="13" t="s">
        <v>3203</v>
      </c>
      <c r="B103" s="13">
        <v>1079</v>
      </c>
      <c r="C103" t="s">
        <v>2136</v>
      </c>
      <c r="D103" s="7">
        <v>197</v>
      </c>
      <c r="E103" s="13">
        <v>500000</v>
      </c>
      <c r="F103" s="13" t="s">
        <v>3045</v>
      </c>
      <c r="G103" s="13">
        <v>506000</v>
      </c>
    </row>
    <row r="104" spans="1:7" ht="15.95" customHeight="1" x14ac:dyDescent="0.2">
      <c r="A104" s="13" t="s">
        <v>3203</v>
      </c>
      <c r="B104" s="13">
        <v>1080</v>
      </c>
      <c r="C104" t="s">
        <v>2136</v>
      </c>
      <c r="D104" s="7">
        <v>184</v>
      </c>
      <c r="E104" s="13">
        <v>500000</v>
      </c>
      <c r="F104" s="13" t="s">
        <v>3045</v>
      </c>
      <c r="G104" s="13">
        <v>506000</v>
      </c>
    </row>
    <row r="105" spans="1:7" ht="15.95" customHeight="1" x14ac:dyDescent="0.2">
      <c r="A105" s="13" t="s">
        <v>3203</v>
      </c>
      <c r="B105" s="13">
        <v>1081</v>
      </c>
      <c r="C105" t="s">
        <v>3719</v>
      </c>
      <c r="D105" s="7">
        <v>50</v>
      </c>
      <c r="E105" s="13">
        <v>500000</v>
      </c>
      <c r="F105" s="13" t="s">
        <v>3045</v>
      </c>
      <c r="G105" s="13">
        <v>506000</v>
      </c>
    </row>
    <row r="106" spans="1:7" ht="15.95" customHeight="1" x14ac:dyDescent="0.2">
      <c r="A106" s="13" t="s">
        <v>3203</v>
      </c>
      <c r="B106" s="13">
        <v>1082</v>
      </c>
      <c r="C106" t="s">
        <v>2311</v>
      </c>
      <c r="D106" s="7">
        <v>76</v>
      </c>
      <c r="E106" s="13">
        <v>500000</v>
      </c>
      <c r="F106" s="13" t="s">
        <v>3045</v>
      </c>
      <c r="G106" s="13">
        <v>506000</v>
      </c>
    </row>
    <row r="107" spans="1:7" ht="15.95" customHeight="1" x14ac:dyDescent="0.2">
      <c r="A107" s="13" t="s">
        <v>3203</v>
      </c>
      <c r="B107" s="13">
        <v>1083</v>
      </c>
      <c r="C107" t="s">
        <v>743</v>
      </c>
      <c r="D107" s="7">
        <v>91</v>
      </c>
      <c r="E107" s="13">
        <v>500000</v>
      </c>
      <c r="F107" s="13" t="s">
        <v>3045</v>
      </c>
      <c r="G107" s="13">
        <v>506000</v>
      </c>
    </row>
    <row r="108" spans="1:7" ht="15.95" customHeight="1" x14ac:dyDescent="0.2">
      <c r="A108" s="13" t="s">
        <v>3203</v>
      </c>
      <c r="B108" s="13">
        <v>1084</v>
      </c>
      <c r="C108" t="s">
        <v>743</v>
      </c>
      <c r="D108" s="7">
        <v>91</v>
      </c>
      <c r="E108" s="13">
        <v>500000</v>
      </c>
      <c r="F108" s="13" t="s">
        <v>3045</v>
      </c>
      <c r="G108" s="13">
        <v>506000</v>
      </c>
    </row>
    <row r="109" spans="1:7" ht="15.95" customHeight="1" x14ac:dyDescent="0.2">
      <c r="A109" s="13" t="s">
        <v>3203</v>
      </c>
      <c r="B109" s="13">
        <v>1085</v>
      </c>
      <c r="C109" t="s">
        <v>4418</v>
      </c>
      <c r="D109" s="7">
        <v>116</v>
      </c>
      <c r="E109" s="13">
        <v>500000</v>
      </c>
      <c r="F109" s="13" t="s">
        <v>3045</v>
      </c>
      <c r="G109" s="13">
        <v>506000</v>
      </c>
    </row>
    <row r="110" spans="1:7" ht="15.95" customHeight="1" x14ac:dyDescent="0.2">
      <c r="A110" s="13" t="s">
        <v>3203</v>
      </c>
      <c r="B110" s="13" t="s">
        <v>4420</v>
      </c>
      <c r="C110" t="s">
        <v>1389</v>
      </c>
      <c r="D110" s="7">
        <v>48</v>
      </c>
      <c r="E110" s="13">
        <v>300000</v>
      </c>
      <c r="F110" s="13" t="s">
        <v>3045</v>
      </c>
      <c r="G110" s="13">
        <v>351100</v>
      </c>
    </row>
    <row r="111" spans="1:7" ht="15.95" customHeight="1" x14ac:dyDescent="0.2">
      <c r="A111" s="13" t="s">
        <v>3203</v>
      </c>
      <c r="B111" s="13">
        <v>1087</v>
      </c>
      <c r="C111" t="s">
        <v>2311</v>
      </c>
      <c r="D111" s="7">
        <v>323</v>
      </c>
      <c r="E111" s="13">
        <v>500000</v>
      </c>
      <c r="F111" s="13" t="s">
        <v>3045</v>
      </c>
      <c r="G111" s="13">
        <v>506000</v>
      </c>
    </row>
    <row r="112" spans="1:7" ht="15.95" customHeight="1" x14ac:dyDescent="0.2">
      <c r="A112" s="13" t="s">
        <v>3203</v>
      </c>
      <c r="B112" s="13">
        <v>1088</v>
      </c>
      <c r="C112" t="s">
        <v>4421</v>
      </c>
      <c r="D112" s="7">
        <v>111</v>
      </c>
      <c r="E112" s="13">
        <v>500000</v>
      </c>
      <c r="F112" s="13" t="s">
        <v>3045</v>
      </c>
      <c r="G112" s="13">
        <v>506000</v>
      </c>
    </row>
    <row r="113" spans="1:7" ht="15.95" customHeight="1" x14ac:dyDescent="0.2">
      <c r="A113" s="13" t="s">
        <v>3203</v>
      </c>
      <c r="B113" s="13">
        <v>1089</v>
      </c>
      <c r="C113" t="s">
        <v>3515</v>
      </c>
      <c r="D113" s="7">
        <v>51</v>
      </c>
      <c r="E113" s="13">
        <v>500000</v>
      </c>
      <c r="F113" s="13" t="s">
        <v>3045</v>
      </c>
      <c r="G113" s="13">
        <v>506000</v>
      </c>
    </row>
    <row r="114" spans="1:7" ht="15.95" customHeight="1" x14ac:dyDescent="0.2">
      <c r="A114" s="13" t="s">
        <v>3203</v>
      </c>
      <c r="B114" s="13">
        <v>1090</v>
      </c>
      <c r="C114" t="s">
        <v>4422</v>
      </c>
      <c r="D114" s="7">
        <v>187</v>
      </c>
      <c r="E114" s="13">
        <v>500000</v>
      </c>
      <c r="F114" s="13" t="s">
        <v>3045</v>
      </c>
      <c r="G114" s="13">
        <v>506000</v>
      </c>
    </row>
    <row r="115" spans="1:7" ht="15.95" customHeight="1" x14ac:dyDescent="0.2">
      <c r="A115" s="13" t="s">
        <v>3203</v>
      </c>
      <c r="B115" s="13">
        <v>1091</v>
      </c>
      <c r="C115" t="s">
        <v>743</v>
      </c>
      <c r="D115" s="7">
        <v>100</v>
      </c>
      <c r="E115" s="13">
        <v>500000</v>
      </c>
      <c r="F115" s="13" t="s">
        <v>3045</v>
      </c>
      <c r="G115" s="13">
        <v>506000</v>
      </c>
    </row>
    <row r="116" spans="1:7" ht="15.95" customHeight="1" x14ac:dyDescent="0.2">
      <c r="A116" s="13" t="s">
        <v>3203</v>
      </c>
      <c r="B116" s="13">
        <v>1092</v>
      </c>
      <c r="C116" t="s">
        <v>4423</v>
      </c>
      <c r="D116" s="7">
        <v>117</v>
      </c>
      <c r="E116" s="13">
        <v>500000</v>
      </c>
      <c r="F116" s="13" t="s">
        <v>3045</v>
      </c>
      <c r="G116" s="13">
        <v>506000</v>
      </c>
    </row>
    <row r="117" spans="1:7" ht="15.95" customHeight="1" x14ac:dyDescent="0.2">
      <c r="A117" s="13" t="s">
        <v>3203</v>
      </c>
      <c r="B117" s="13">
        <v>1094</v>
      </c>
      <c r="C117" t="s">
        <v>1986</v>
      </c>
      <c r="D117" s="7">
        <v>491</v>
      </c>
      <c r="E117" s="13">
        <v>300000</v>
      </c>
      <c r="F117" s="13" t="s">
        <v>3045</v>
      </c>
      <c r="G117" s="13">
        <v>337000</v>
      </c>
    </row>
    <row r="118" spans="1:7" ht="15.95" customHeight="1" x14ac:dyDescent="0.2">
      <c r="A118" s="13" t="s">
        <v>3203</v>
      </c>
      <c r="B118" s="13">
        <v>1095</v>
      </c>
      <c r="C118" t="s">
        <v>2829</v>
      </c>
      <c r="D118" s="7">
        <v>151</v>
      </c>
      <c r="E118" s="13">
        <v>300000</v>
      </c>
      <c r="F118" s="13" t="s">
        <v>3045</v>
      </c>
      <c r="G118" s="13">
        <v>337000</v>
      </c>
    </row>
    <row r="119" spans="1:7" ht="15.95" customHeight="1" x14ac:dyDescent="0.2">
      <c r="A119" s="13" t="s">
        <v>3203</v>
      </c>
      <c r="B119" s="13">
        <v>1096</v>
      </c>
      <c r="C119" t="s">
        <v>4424</v>
      </c>
      <c r="D119" s="7">
        <v>100</v>
      </c>
      <c r="E119" s="13">
        <v>300000</v>
      </c>
      <c r="F119" s="13" t="s">
        <v>3045</v>
      </c>
      <c r="G119" s="13">
        <v>337000</v>
      </c>
    </row>
    <row r="120" spans="1:7" ht="15.95" customHeight="1" x14ac:dyDescent="0.2">
      <c r="A120" s="13" t="s">
        <v>3203</v>
      </c>
      <c r="B120" s="13">
        <v>1097</v>
      </c>
      <c r="C120" t="s">
        <v>4425</v>
      </c>
      <c r="D120" s="7">
        <v>6824</v>
      </c>
      <c r="E120" s="13">
        <v>300000</v>
      </c>
    </row>
    <row r="121" spans="1:7" ht="15.95" customHeight="1" x14ac:dyDescent="0.2">
      <c r="A121" s="13" t="s">
        <v>3203</v>
      </c>
      <c r="B121" s="13">
        <v>1098</v>
      </c>
      <c r="C121" t="s">
        <v>2171</v>
      </c>
      <c r="D121" s="7">
        <v>291</v>
      </c>
      <c r="E121" s="13">
        <v>300000</v>
      </c>
    </row>
    <row r="122" spans="1:7" ht="15.95" customHeight="1" x14ac:dyDescent="0.2">
      <c r="A122" s="13" t="s">
        <v>3203</v>
      </c>
      <c r="B122" s="13">
        <v>1099</v>
      </c>
      <c r="C122" t="s">
        <v>4426</v>
      </c>
      <c r="D122" s="7">
        <v>55</v>
      </c>
      <c r="E122" s="13">
        <v>300000</v>
      </c>
    </row>
    <row r="123" spans="1:7" ht="15.95" customHeight="1" x14ac:dyDescent="0.2">
      <c r="A123" s="13" t="s">
        <v>3203</v>
      </c>
      <c r="B123" s="13">
        <v>1100</v>
      </c>
      <c r="C123" t="s">
        <v>119</v>
      </c>
      <c r="D123" s="7">
        <v>739</v>
      </c>
      <c r="E123" s="13">
        <v>500000</v>
      </c>
    </row>
    <row r="124" spans="1:7" ht="15.95" customHeight="1" x14ac:dyDescent="0.2">
      <c r="A124" s="13" t="s">
        <v>3203</v>
      </c>
      <c r="B124" s="13">
        <v>1101</v>
      </c>
      <c r="C124" t="s">
        <v>2171</v>
      </c>
      <c r="D124" s="7">
        <v>627</v>
      </c>
      <c r="E124" s="13">
        <v>500000</v>
      </c>
    </row>
    <row r="125" spans="1:7" ht="15.95" customHeight="1" x14ac:dyDescent="0.2">
      <c r="A125" s="13" t="s">
        <v>3203</v>
      </c>
      <c r="B125" s="13">
        <v>1102</v>
      </c>
      <c r="C125" t="s">
        <v>4427</v>
      </c>
      <c r="D125" s="7">
        <v>147</v>
      </c>
      <c r="E125" s="13">
        <v>500000</v>
      </c>
    </row>
    <row r="126" spans="1:7" ht="15.95" customHeight="1" x14ac:dyDescent="0.2">
      <c r="A126" s="13" t="s">
        <v>3203</v>
      </c>
      <c r="B126" s="13">
        <v>1102</v>
      </c>
      <c r="C126" t="s">
        <v>2311</v>
      </c>
      <c r="D126" s="7">
        <v>131</v>
      </c>
    </row>
    <row r="127" spans="1:7" ht="15.95" customHeight="1" x14ac:dyDescent="0.2">
      <c r="A127" s="13" t="s">
        <v>3203</v>
      </c>
      <c r="B127" s="13">
        <v>1103</v>
      </c>
      <c r="C127" t="s">
        <v>4428</v>
      </c>
      <c r="D127" s="7">
        <v>164</v>
      </c>
      <c r="E127" s="13">
        <v>500000</v>
      </c>
    </row>
    <row r="128" spans="1:7" ht="15.95" customHeight="1" x14ac:dyDescent="0.2">
      <c r="A128" s="13" t="s">
        <v>3203</v>
      </c>
      <c r="B128" s="13">
        <v>1104</v>
      </c>
      <c r="C128" t="s">
        <v>4429</v>
      </c>
      <c r="D128" s="7">
        <v>89</v>
      </c>
      <c r="E128" s="13">
        <v>500000</v>
      </c>
    </row>
    <row r="129" spans="1:7" ht="15.95" customHeight="1" x14ac:dyDescent="0.2">
      <c r="A129" s="13" t="s">
        <v>3203</v>
      </c>
      <c r="B129" s="13">
        <v>1105</v>
      </c>
      <c r="C129" t="s">
        <v>4379</v>
      </c>
      <c r="D129" s="7">
        <v>423</v>
      </c>
      <c r="E129" s="13">
        <v>500000</v>
      </c>
    </row>
    <row r="130" spans="1:7" ht="15.95" customHeight="1" x14ac:dyDescent="0.2">
      <c r="A130" s="13" t="s">
        <v>3203</v>
      </c>
      <c r="B130" s="13">
        <v>1106</v>
      </c>
      <c r="C130" t="s">
        <v>2311</v>
      </c>
      <c r="D130" s="7">
        <v>104</v>
      </c>
    </row>
    <row r="131" spans="1:7" ht="15.95" customHeight="1" x14ac:dyDescent="0.2">
      <c r="A131" s="13" t="s">
        <v>3203</v>
      </c>
      <c r="B131" s="13">
        <v>1107</v>
      </c>
      <c r="C131" t="s">
        <v>121</v>
      </c>
      <c r="D131" s="7">
        <v>5007</v>
      </c>
      <c r="E131" s="13">
        <v>500000</v>
      </c>
    </row>
    <row r="132" spans="1:7" ht="15.95" customHeight="1" x14ac:dyDescent="0.2">
      <c r="A132" s="13" t="s">
        <v>3203</v>
      </c>
      <c r="B132" s="13" t="s">
        <v>4636</v>
      </c>
      <c r="C132" t="s">
        <v>2171</v>
      </c>
      <c r="D132" s="7">
        <v>53</v>
      </c>
      <c r="E132" s="13">
        <v>500000</v>
      </c>
    </row>
    <row r="133" spans="1:7" ht="15.95" customHeight="1" x14ac:dyDescent="0.2">
      <c r="A133" s="13" t="s">
        <v>3203</v>
      </c>
      <c r="B133" s="13">
        <v>1108</v>
      </c>
      <c r="C133" t="s">
        <v>4430</v>
      </c>
      <c r="D133" s="7">
        <v>317</v>
      </c>
      <c r="E133" s="13">
        <v>500000</v>
      </c>
    </row>
    <row r="134" spans="1:7" ht="15.95" customHeight="1" x14ac:dyDescent="0.2">
      <c r="A134" s="13" t="s">
        <v>3203</v>
      </c>
      <c r="B134" s="13">
        <v>1109</v>
      </c>
      <c r="C134" t="s">
        <v>4431</v>
      </c>
      <c r="D134" s="7">
        <v>334</v>
      </c>
      <c r="E134" s="13">
        <v>500000</v>
      </c>
    </row>
    <row r="135" spans="1:7" ht="15.95" customHeight="1" x14ac:dyDescent="0.2">
      <c r="A135" s="13" t="s">
        <v>3203</v>
      </c>
      <c r="B135" s="13" t="s">
        <v>4432</v>
      </c>
      <c r="C135" t="s">
        <v>1389</v>
      </c>
      <c r="D135" s="7">
        <v>47</v>
      </c>
      <c r="E135" s="13">
        <v>300000</v>
      </c>
      <c r="G135" s="13">
        <v>351100</v>
      </c>
    </row>
    <row r="136" spans="1:7" ht="15.95" customHeight="1" x14ac:dyDescent="0.2">
      <c r="A136" s="13" t="s">
        <v>3203</v>
      </c>
      <c r="B136" s="13">
        <v>1112</v>
      </c>
      <c r="C136" t="s">
        <v>4433</v>
      </c>
      <c r="D136" s="7">
        <v>447</v>
      </c>
    </row>
    <row r="137" spans="1:7" ht="15.95" customHeight="1" x14ac:dyDescent="0.2">
      <c r="A137" s="13" t="s">
        <v>3203</v>
      </c>
      <c r="B137" s="13">
        <v>1113</v>
      </c>
      <c r="C137" t="s">
        <v>120</v>
      </c>
      <c r="D137" s="7">
        <v>123</v>
      </c>
      <c r="E137" s="13">
        <v>500000</v>
      </c>
    </row>
    <row r="138" spans="1:7" ht="15.95" customHeight="1" x14ac:dyDescent="0.2">
      <c r="A138" s="13" t="s">
        <v>3203</v>
      </c>
      <c r="B138" s="13">
        <v>1114</v>
      </c>
      <c r="C138" t="s">
        <v>4396</v>
      </c>
      <c r="D138" s="7">
        <v>519</v>
      </c>
      <c r="E138" s="13">
        <v>300000</v>
      </c>
      <c r="G138" s="13">
        <v>352000</v>
      </c>
    </row>
    <row r="139" spans="1:7" ht="15.95" customHeight="1" x14ac:dyDescent="0.2">
      <c r="A139" s="13" t="s">
        <v>3203</v>
      </c>
      <c r="B139" s="13" t="s">
        <v>4434</v>
      </c>
      <c r="C139" t="s">
        <v>4099</v>
      </c>
      <c r="D139" s="7">
        <v>59</v>
      </c>
      <c r="E139" s="13">
        <v>300000</v>
      </c>
      <c r="G139" s="13">
        <v>352000</v>
      </c>
    </row>
    <row r="140" spans="1:7" ht="15.95" customHeight="1" x14ac:dyDescent="0.2">
      <c r="A140" s="13" t="s">
        <v>3203</v>
      </c>
      <c r="B140" s="13">
        <v>1117</v>
      </c>
      <c r="C140" t="s">
        <v>4395</v>
      </c>
      <c r="D140" s="7">
        <v>267</v>
      </c>
      <c r="E140" s="13">
        <v>300000</v>
      </c>
      <c r="G140" s="13">
        <v>352000</v>
      </c>
    </row>
    <row r="141" spans="1:7" ht="15.95" customHeight="1" x14ac:dyDescent="0.2">
      <c r="A141" s="13" t="s">
        <v>3203</v>
      </c>
      <c r="B141" s="13">
        <v>1118</v>
      </c>
      <c r="C141" t="s">
        <v>122</v>
      </c>
      <c r="D141" s="7">
        <v>3731</v>
      </c>
      <c r="E141" s="13">
        <v>500000</v>
      </c>
    </row>
    <row r="142" spans="1:7" ht="15.95" customHeight="1" x14ac:dyDescent="0.2">
      <c r="A142" s="13" t="s">
        <v>3203</v>
      </c>
      <c r="B142" s="13">
        <v>1119</v>
      </c>
      <c r="C142" t="s">
        <v>2294</v>
      </c>
      <c r="D142" s="7">
        <v>837</v>
      </c>
      <c r="E142" s="13">
        <v>500000</v>
      </c>
    </row>
    <row r="143" spans="1:7" ht="15.95" customHeight="1" x14ac:dyDescent="0.2">
      <c r="A143" s="13" t="s">
        <v>3203</v>
      </c>
      <c r="B143" s="13" t="s">
        <v>4435</v>
      </c>
      <c r="C143" t="s">
        <v>4415</v>
      </c>
      <c r="D143" s="7">
        <v>124</v>
      </c>
      <c r="E143" s="13">
        <v>400000</v>
      </c>
      <c r="G143" s="13">
        <v>433000</v>
      </c>
    </row>
    <row r="144" spans="1:7" ht="15.95" customHeight="1" x14ac:dyDescent="0.2">
      <c r="A144" s="13" t="s">
        <v>3203</v>
      </c>
      <c r="B144" s="13">
        <v>1120</v>
      </c>
      <c r="C144" t="s">
        <v>2136</v>
      </c>
      <c r="D144" s="7">
        <v>135</v>
      </c>
      <c r="E144" s="13">
        <v>500000</v>
      </c>
    </row>
    <row r="145" spans="1:7" ht="15.95" customHeight="1" x14ac:dyDescent="0.2">
      <c r="A145" s="13" t="s">
        <v>3203</v>
      </c>
      <c r="B145" s="13">
        <v>1121</v>
      </c>
      <c r="C145" t="s">
        <v>4395</v>
      </c>
      <c r="D145" s="7">
        <v>162</v>
      </c>
      <c r="E145" s="13">
        <v>300000</v>
      </c>
      <c r="G145" s="13">
        <v>352000</v>
      </c>
    </row>
    <row r="146" spans="1:7" ht="15.95" customHeight="1" x14ac:dyDescent="0.2">
      <c r="A146" s="13" t="s">
        <v>3203</v>
      </c>
      <c r="B146" s="13" t="s">
        <v>4436</v>
      </c>
      <c r="C146" t="s">
        <v>4099</v>
      </c>
      <c r="D146" s="7">
        <v>26</v>
      </c>
      <c r="E146" s="13">
        <v>300000</v>
      </c>
      <c r="G146" s="13">
        <v>352000</v>
      </c>
    </row>
    <row r="147" spans="1:7" ht="15.95" customHeight="1" x14ac:dyDescent="0.2">
      <c r="A147" s="13" t="s">
        <v>3203</v>
      </c>
      <c r="B147" s="13">
        <v>1123</v>
      </c>
      <c r="C147" t="s">
        <v>4396</v>
      </c>
      <c r="D147" s="7">
        <v>187</v>
      </c>
      <c r="E147" s="13">
        <v>300000</v>
      </c>
      <c r="G147" s="13">
        <v>352000</v>
      </c>
    </row>
    <row r="148" spans="1:7" ht="15.95" customHeight="1" x14ac:dyDescent="0.2">
      <c r="A148" s="13" t="s">
        <v>3203</v>
      </c>
      <c r="B148" s="13" t="s">
        <v>4437</v>
      </c>
      <c r="C148" t="s">
        <v>2160</v>
      </c>
      <c r="D148" s="7">
        <v>360</v>
      </c>
    </row>
    <row r="149" spans="1:7" ht="15.95" customHeight="1" x14ac:dyDescent="0.2">
      <c r="A149" s="13" t="s">
        <v>3203</v>
      </c>
      <c r="B149" s="13" t="s">
        <v>4438</v>
      </c>
      <c r="C149" t="s">
        <v>2160</v>
      </c>
      <c r="D149" s="7">
        <v>523</v>
      </c>
    </row>
    <row r="150" spans="1:7" ht="15.95" customHeight="1" x14ac:dyDescent="0.2">
      <c r="A150" s="13" t="s">
        <v>3203</v>
      </c>
      <c r="B150" s="13" t="s">
        <v>4439</v>
      </c>
      <c r="C150" t="s">
        <v>2160</v>
      </c>
      <c r="D150" s="7">
        <v>114</v>
      </c>
    </row>
    <row r="151" spans="1:7" ht="15.95" customHeight="1" x14ac:dyDescent="0.2">
      <c r="A151" s="13" t="s">
        <v>3203</v>
      </c>
      <c r="B151" s="13" t="s">
        <v>4441</v>
      </c>
      <c r="C151" t="s">
        <v>2160</v>
      </c>
      <c r="D151" s="7">
        <v>254</v>
      </c>
    </row>
    <row r="152" spans="1:7" ht="15.95" customHeight="1" x14ac:dyDescent="0.2">
      <c r="A152" s="13" t="s">
        <v>3203</v>
      </c>
      <c r="B152" s="13" t="s">
        <v>4442</v>
      </c>
      <c r="C152" t="s">
        <v>2160</v>
      </c>
      <c r="D152" s="7">
        <v>289</v>
      </c>
    </row>
    <row r="153" spans="1:7" ht="15.95" customHeight="1" x14ac:dyDescent="0.2">
      <c r="A153" s="13" t="s">
        <v>3203</v>
      </c>
      <c r="B153" s="13" t="s">
        <v>4443</v>
      </c>
      <c r="C153" t="s">
        <v>2393</v>
      </c>
      <c r="D153" s="7">
        <v>65</v>
      </c>
    </row>
    <row r="154" spans="1:7" ht="15.95" customHeight="1" x14ac:dyDescent="0.2">
      <c r="A154" s="13" t="s">
        <v>3203</v>
      </c>
      <c r="B154" s="13" t="s">
        <v>4444</v>
      </c>
      <c r="C154" t="s">
        <v>2393</v>
      </c>
      <c r="D154" s="7">
        <v>65</v>
      </c>
    </row>
    <row r="155" spans="1:7" ht="15.95" customHeight="1" x14ac:dyDescent="0.2">
      <c r="A155" s="13" t="s">
        <v>3203</v>
      </c>
      <c r="B155" s="13" t="s">
        <v>4445</v>
      </c>
      <c r="C155" t="s">
        <v>2393</v>
      </c>
      <c r="D155" s="7">
        <v>65</v>
      </c>
    </row>
    <row r="156" spans="1:7" ht="15.95" customHeight="1" x14ac:dyDescent="0.2">
      <c r="A156" s="13" t="s">
        <v>3203</v>
      </c>
      <c r="B156" s="13" t="s">
        <v>4446</v>
      </c>
      <c r="C156" t="s">
        <v>2393</v>
      </c>
      <c r="D156" s="7">
        <v>80</v>
      </c>
    </row>
    <row r="157" spans="1:7" x14ac:dyDescent="0.2">
      <c r="C157" s="142"/>
      <c r="D157" s="7"/>
    </row>
    <row r="158" spans="1:7" x14ac:dyDescent="0.2">
      <c r="C158" s="147" t="s">
        <v>2801</v>
      </c>
      <c r="D158" s="139">
        <f>SUM(D20:D156)</f>
        <v>58081</v>
      </c>
    </row>
    <row r="159" spans="1:7" x14ac:dyDescent="0.2">
      <c r="C159" s="143"/>
      <c r="D159" s="11"/>
    </row>
    <row r="160" spans="1:7" ht="15.95" customHeight="1" x14ac:dyDescent="0.2">
      <c r="A160" s="13" t="s">
        <v>3203</v>
      </c>
      <c r="B160" s="13">
        <v>2000</v>
      </c>
      <c r="C160" t="s">
        <v>2299</v>
      </c>
      <c r="D160" s="7">
        <v>137</v>
      </c>
    </row>
    <row r="161" spans="1:7" ht="15.95" customHeight="1" x14ac:dyDescent="0.2">
      <c r="A161" s="13" t="s">
        <v>3203</v>
      </c>
      <c r="B161" s="13">
        <v>2001</v>
      </c>
      <c r="C161" t="s">
        <v>2384</v>
      </c>
      <c r="D161" s="7">
        <v>2095</v>
      </c>
    </row>
    <row r="162" spans="1:7" ht="15.95" customHeight="1" x14ac:dyDescent="0.2">
      <c r="A162" s="13" t="s">
        <v>3203</v>
      </c>
      <c r="B162" s="13">
        <v>2002</v>
      </c>
      <c r="C162" t="s">
        <v>3070</v>
      </c>
      <c r="D162" s="7">
        <v>608</v>
      </c>
      <c r="E162" s="13">
        <v>500000</v>
      </c>
    </row>
    <row r="163" spans="1:7" ht="15.95" customHeight="1" x14ac:dyDescent="0.2">
      <c r="A163" s="13" t="s">
        <v>3203</v>
      </c>
      <c r="B163" s="13" t="s">
        <v>3060</v>
      </c>
      <c r="C163" t="s">
        <v>3071</v>
      </c>
      <c r="D163" s="7">
        <v>120</v>
      </c>
      <c r="E163" s="13">
        <v>500000</v>
      </c>
    </row>
    <row r="164" spans="1:7" ht="15.95" customHeight="1" x14ac:dyDescent="0.2">
      <c r="A164" s="13" t="s">
        <v>3203</v>
      </c>
      <c r="B164" s="13" t="s">
        <v>3061</v>
      </c>
      <c r="C164" t="s">
        <v>3072</v>
      </c>
      <c r="D164" s="7">
        <v>205</v>
      </c>
      <c r="E164" s="13">
        <v>500000</v>
      </c>
    </row>
    <row r="165" spans="1:7" ht="15.95" customHeight="1" x14ac:dyDescent="0.2">
      <c r="A165" s="13" t="s">
        <v>3203</v>
      </c>
      <c r="B165" s="13">
        <v>2003</v>
      </c>
      <c r="C165" t="s">
        <v>4425</v>
      </c>
      <c r="D165" s="7">
        <v>3081</v>
      </c>
      <c r="E165" s="13">
        <v>500000</v>
      </c>
    </row>
    <row r="166" spans="1:7" ht="15.95" customHeight="1" x14ac:dyDescent="0.2">
      <c r="A166" s="13" t="s">
        <v>3203</v>
      </c>
      <c r="B166" s="13">
        <v>2006</v>
      </c>
      <c r="C166" t="s">
        <v>2171</v>
      </c>
      <c r="D166" s="7">
        <v>129</v>
      </c>
      <c r="E166" s="13">
        <v>500000</v>
      </c>
    </row>
    <row r="167" spans="1:7" ht="15.95" customHeight="1" x14ac:dyDescent="0.2">
      <c r="A167" s="13" t="s">
        <v>3203</v>
      </c>
      <c r="B167" s="13">
        <v>2007</v>
      </c>
      <c r="C167" t="s">
        <v>3073</v>
      </c>
      <c r="D167" s="7">
        <v>272</v>
      </c>
      <c r="E167" s="13">
        <v>500000</v>
      </c>
    </row>
    <row r="168" spans="1:7" ht="15.95" customHeight="1" x14ac:dyDescent="0.2">
      <c r="A168" s="13" t="s">
        <v>3203</v>
      </c>
      <c r="B168" s="13">
        <v>2008</v>
      </c>
      <c r="C168" t="s">
        <v>2311</v>
      </c>
      <c r="D168" s="7">
        <v>2817</v>
      </c>
    </row>
    <row r="169" spans="1:7" ht="15.95" customHeight="1" x14ac:dyDescent="0.2">
      <c r="A169" s="13" t="s">
        <v>3203</v>
      </c>
      <c r="B169" s="13">
        <v>2009</v>
      </c>
      <c r="C169" t="s">
        <v>3930</v>
      </c>
      <c r="D169" s="7">
        <v>298</v>
      </c>
    </row>
    <row r="170" spans="1:7" ht="15.95" customHeight="1" x14ac:dyDescent="0.2">
      <c r="A170" s="13" t="s">
        <v>3203</v>
      </c>
      <c r="B170" s="13">
        <v>2010</v>
      </c>
      <c r="C170" t="s">
        <v>3063</v>
      </c>
      <c r="D170" s="7">
        <v>336</v>
      </c>
      <c r="E170" s="13">
        <v>300000</v>
      </c>
      <c r="F170" s="13" t="s">
        <v>3045</v>
      </c>
      <c r="G170" s="13">
        <v>352000</v>
      </c>
    </row>
    <row r="171" spans="1:7" ht="15.95" customHeight="1" x14ac:dyDescent="0.2">
      <c r="A171" s="13" t="s">
        <v>3203</v>
      </c>
      <c r="B171" s="13" t="s">
        <v>3062</v>
      </c>
      <c r="C171" t="s">
        <v>4099</v>
      </c>
      <c r="D171" s="7">
        <v>59</v>
      </c>
      <c r="E171" s="13">
        <v>300000</v>
      </c>
      <c r="F171" s="13" t="s">
        <v>3045</v>
      </c>
      <c r="G171" s="13">
        <v>352000</v>
      </c>
    </row>
    <row r="172" spans="1:7" ht="15.95" customHeight="1" x14ac:dyDescent="0.2">
      <c r="A172" s="13" t="s">
        <v>3203</v>
      </c>
      <c r="B172" s="13">
        <v>2012</v>
      </c>
      <c r="C172" t="s">
        <v>4395</v>
      </c>
      <c r="D172" s="7">
        <v>267</v>
      </c>
      <c r="E172" s="13">
        <v>300000</v>
      </c>
      <c r="F172" s="13" t="s">
        <v>3045</v>
      </c>
      <c r="G172" s="13">
        <v>352000</v>
      </c>
    </row>
    <row r="173" spans="1:7" ht="15.95" customHeight="1" x14ac:dyDescent="0.2">
      <c r="A173" s="13" t="s">
        <v>3203</v>
      </c>
      <c r="B173" s="13" t="s">
        <v>3064</v>
      </c>
      <c r="C173" t="s">
        <v>1389</v>
      </c>
      <c r="D173" s="7">
        <v>73</v>
      </c>
      <c r="E173" s="13">
        <v>300000</v>
      </c>
      <c r="F173" s="13" t="s">
        <v>3045</v>
      </c>
      <c r="G173" s="13">
        <v>351100</v>
      </c>
    </row>
    <row r="174" spans="1:7" ht="15.95" customHeight="1" x14ac:dyDescent="0.2">
      <c r="A174" s="13" t="s">
        <v>3203</v>
      </c>
      <c r="B174" s="13">
        <v>2014</v>
      </c>
      <c r="C174" t="s">
        <v>4415</v>
      </c>
      <c r="D174" s="7">
        <v>120</v>
      </c>
      <c r="E174" s="13">
        <v>400000</v>
      </c>
      <c r="F174" s="13" t="s">
        <v>3045</v>
      </c>
      <c r="G174" s="13">
        <v>433000</v>
      </c>
    </row>
    <row r="175" spans="1:7" ht="15.95" customHeight="1" x14ac:dyDescent="0.2">
      <c r="A175" s="13" t="s">
        <v>3203</v>
      </c>
      <c r="B175" s="13">
        <v>2015</v>
      </c>
      <c r="C175" t="s">
        <v>3065</v>
      </c>
      <c r="D175" s="7">
        <v>1331</v>
      </c>
      <c r="E175" s="13">
        <v>500000</v>
      </c>
      <c r="F175" s="13" t="s">
        <v>3045</v>
      </c>
      <c r="G175" s="13">
        <v>504000</v>
      </c>
    </row>
    <row r="176" spans="1:7" ht="15.95" customHeight="1" x14ac:dyDescent="0.2">
      <c r="A176" s="13" t="s">
        <v>3203</v>
      </c>
      <c r="B176" s="13" t="s">
        <v>3066</v>
      </c>
      <c r="C176" t="s">
        <v>2279</v>
      </c>
      <c r="D176" s="7">
        <v>17</v>
      </c>
      <c r="E176" s="13">
        <v>500000</v>
      </c>
      <c r="F176" s="13" t="s">
        <v>3045</v>
      </c>
      <c r="G176" s="13">
        <v>504000</v>
      </c>
    </row>
    <row r="177" spans="1:7" ht="15.95" customHeight="1" x14ac:dyDescent="0.2">
      <c r="A177" s="13" t="s">
        <v>3203</v>
      </c>
      <c r="B177" s="13">
        <v>2016</v>
      </c>
      <c r="C177" t="s">
        <v>2171</v>
      </c>
      <c r="D177" s="7">
        <v>49</v>
      </c>
      <c r="E177" s="13">
        <v>500000</v>
      </c>
      <c r="F177" s="13" t="s">
        <v>3045</v>
      </c>
      <c r="G177" s="13">
        <v>504000</v>
      </c>
    </row>
    <row r="178" spans="1:7" ht="15.95" customHeight="1" x14ac:dyDescent="0.2">
      <c r="A178" s="13" t="s">
        <v>3203</v>
      </c>
      <c r="B178" s="13">
        <v>2017</v>
      </c>
      <c r="C178" t="s">
        <v>3477</v>
      </c>
      <c r="D178" s="7">
        <v>150</v>
      </c>
      <c r="E178" s="13">
        <v>500000</v>
      </c>
      <c r="F178" s="13" t="s">
        <v>3045</v>
      </c>
      <c r="G178" s="13">
        <v>504000</v>
      </c>
    </row>
    <row r="179" spans="1:7" ht="15.95" customHeight="1" x14ac:dyDescent="0.2">
      <c r="A179" s="13" t="s">
        <v>3203</v>
      </c>
      <c r="B179" s="13">
        <v>2018</v>
      </c>
      <c r="C179" t="s">
        <v>2311</v>
      </c>
      <c r="D179" s="7">
        <v>53</v>
      </c>
      <c r="E179" s="13">
        <v>500000</v>
      </c>
      <c r="F179" s="13" t="s">
        <v>3045</v>
      </c>
      <c r="G179" s="13">
        <v>504000</v>
      </c>
    </row>
    <row r="180" spans="1:7" ht="15.95" customHeight="1" x14ac:dyDescent="0.2">
      <c r="A180" s="13" t="s">
        <v>3203</v>
      </c>
      <c r="B180" s="13">
        <v>2019</v>
      </c>
      <c r="C180" t="s">
        <v>2136</v>
      </c>
      <c r="D180" s="7">
        <v>128</v>
      </c>
      <c r="E180" s="13">
        <v>500000</v>
      </c>
      <c r="F180" s="13" t="s">
        <v>3045</v>
      </c>
      <c r="G180" s="13">
        <v>504000</v>
      </c>
    </row>
    <row r="181" spans="1:7" ht="15.95" customHeight="1" x14ac:dyDescent="0.2">
      <c r="A181" s="13" t="s">
        <v>3203</v>
      </c>
      <c r="B181" s="13">
        <v>2020</v>
      </c>
      <c r="C181" t="s">
        <v>2136</v>
      </c>
      <c r="D181" s="7">
        <v>124</v>
      </c>
      <c r="E181" s="13">
        <v>500000</v>
      </c>
      <c r="F181" s="13" t="s">
        <v>3045</v>
      </c>
      <c r="G181" s="13">
        <v>504000</v>
      </c>
    </row>
    <row r="182" spans="1:7" ht="15.95" customHeight="1" x14ac:dyDescent="0.2">
      <c r="A182" s="13" t="s">
        <v>3203</v>
      </c>
      <c r="B182" s="13">
        <v>2021</v>
      </c>
      <c r="C182" t="s">
        <v>2136</v>
      </c>
      <c r="D182" s="7">
        <v>112</v>
      </c>
      <c r="E182" s="13">
        <v>500000</v>
      </c>
      <c r="F182" s="13" t="s">
        <v>3045</v>
      </c>
      <c r="G182" s="13">
        <v>504000</v>
      </c>
    </row>
    <row r="183" spans="1:7" ht="15.95" customHeight="1" x14ac:dyDescent="0.2">
      <c r="A183" s="13" t="s">
        <v>3203</v>
      </c>
      <c r="B183" s="13">
        <v>2022</v>
      </c>
      <c r="C183" t="s">
        <v>2136</v>
      </c>
      <c r="D183" s="7">
        <v>128</v>
      </c>
      <c r="E183" s="13">
        <v>500000</v>
      </c>
      <c r="F183" s="13" t="s">
        <v>3045</v>
      </c>
      <c r="G183" s="13">
        <v>504000</v>
      </c>
    </row>
    <row r="184" spans="1:7" ht="15.95" customHeight="1" x14ac:dyDescent="0.2">
      <c r="A184" s="13" t="s">
        <v>3203</v>
      </c>
      <c r="B184" s="13">
        <v>2023</v>
      </c>
      <c r="C184" t="s">
        <v>2136</v>
      </c>
      <c r="D184" s="7">
        <v>208</v>
      </c>
      <c r="E184" s="13">
        <v>500000</v>
      </c>
      <c r="F184" s="13" t="s">
        <v>3045</v>
      </c>
      <c r="G184" s="13">
        <v>504000</v>
      </c>
    </row>
    <row r="185" spans="1:7" ht="15.95" customHeight="1" x14ac:dyDescent="0.2">
      <c r="A185" s="13" t="s">
        <v>3203</v>
      </c>
      <c r="B185" s="13">
        <v>2024</v>
      </c>
      <c r="C185" t="s">
        <v>2311</v>
      </c>
      <c r="D185" s="7">
        <v>262</v>
      </c>
      <c r="E185" s="13">
        <v>500000</v>
      </c>
      <c r="F185" s="13" t="s">
        <v>3045</v>
      </c>
      <c r="G185" s="13">
        <v>504000</v>
      </c>
    </row>
    <row r="186" spans="1:7" ht="15.95" customHeight="1" x14ac:dyDescent="0.2">
      <c r="A186" s="13" t="s">
        <v>3203</v>
      </c>
      <c r="B186" s="13">
        <v>2025</v>
      </c>
      <c r="C186" t="s">
        <v>2143</v>
      </c>
      <c r="D186" s="7">
        <v>110</v>
      </c>
      <c r="E186" s="13">
        <v>500000</v>
      </c>
      <c r="F186" s="13" t="s">
        <v>3045</v>
      </c>
      <c r="G186" s="13">
        <v>504000</v>
      </c>
    </row>
    <row r="187" spans="1:7" ht="15.95" customHeight="1" x14ac:dyDescent="0.2">
      <c r="A187" s="13" t="s">
        <v>3203</v>
      </c>
      <c r="B187" s="13">
        <v>2026</v>
      </c>
      <c r="C187" t="s">
        <v>2134</v>
      </c>
      <c r="D187" s="7">
        <v>214</v>
      </c>
      <c r="E187" s="13">
        <v>500000</v>
      </c>
      <c r="F187" s="13" t="s">
        <v>3045</v>
      </c>
      <c r="G187" s="13">
        <v>504000</v>
      </c>
    </row>
    <row r="188" spans="1:7" ht="15.95" customHeight="1" x14ac:dyDescent="0.2">
      <c r="A188" s="13" t="s">
        <v>3203</v>
      </c>
      <c r="B188" s="13">
        <v>2027</v>
      </c>
      <c r="C188" t="s">
        <v>2311</v>
      </c>
      <c r="D188" s="7">
        <v>222</v>
      </c>
      <c r="E188" s="13">
        <v>500000</v>
      </c>
      <c r="F188" s="13" t="s">
        <v>3045</v>
      </c>
      <c r="G188" s="13">
        <v>504000</v>
      </c>
    </row>
    <row r="189" spans="1:7" ht="15.95" customHeight="1" x14ac:dyDescent="0.2">
      <c r="A189" s="13" t="s">
        <v>3203</v>
      </c>
      <c r="B189" s="13" t="s">
        <v>3067</v>
      </c>
      <c r="C189" t="s">
        <v>2279</v>
      </c>
      <c r="D189" s="7">
        <v>8</v>
      </c>
      <c r="E189" s="13">
        <v>500000</v>
      </c>
      <c r="F189" s="13" t="s">
        <v>3045</v>
      </c>
      <c r="G189" s="13">
        <v>504000</v>
      </c>
    </row>
    <row r="190" spans="1:7" ht="15.95" customHeight="1" x14ac:dyDescent="0.2">
      <c r="A190" s="13" t="s">
        <v>3203</v>
      </c>
      <c r="B190" s="13">
        <v>2028</v>
      </c>
      <c r="C190" t="s">
        <v>2136</v>
      </c>
      <c r="D190" s="7">
        <v>125</v>
      </c>
      <c r="E190" s="13">
        <v>500000</v>
      </c>
      <c r="F190" s="13" t="s">
        <v>3045</v>
      </c>
      <c r="G190" s="13">
        <v>504000</v>
      </c>
    </row>
    <row r="191" spans="1:7" ht="15.95" customHeight="1" x14ac:dyDescent="0.2">
      <c r="A191" s="13" t="s">
        <v>3203</v>
      </c>
      <c r="B191" s="13">
        <v>2029</v>
      </c>
      <c r="C191" t="s">
        <v>2136</v>
      </c>
      <c r="D191" s="7">
        <v>125</v>
      </c>
      <c r="E191" s="13">
        <v>500000</v>
      </c>
      <c r="F191" s="13" t="s">
        <v>3045</v>
      </c>
      <c r="G191" s="13">
        <v>504000</v>
      </c>
    </row>
    <row r="192" spans="1:7" ht="15.95" customHeight="1" x14ac:dyDescent="0.2">
      <c r="A192" s="13" t="s">
        <v>3203</v>
      </c>
      <c r="B192" s="13">
        <v>2030</v>
      </c>
      <c r="C192" t="s">
        <v>3704</v>
      </c>
      <c r="D192" s="7">
        <v>80</v>
      </c>
      <c r="E192" s="13">
        <v>500000</v>
      </c>
      <c r="F192" s="13" t="s">
        <v>3045</v>
      </c>
      <c r="G192" s="13">
        <v>504000</v>
      </c>
    </row>
    <row r="193" spans="1:7" ht="15.95" customHeight="1" x14ac:dyDescent="0.2">
      <c r="A193" s="13" t="s">
        <v>3203</v>
      </c>
      <c r="B193" s="13">
        <v>2031</v>
      </c>
      <c r="C193" t="s">
        <v>3704</v>
      </c>
      <c r="D193" s="7">
        <v>90</v>
      </c>
      <c r="E193" s="13">
        <v>500000</v>
      </c>
      <c r="F193" s="13" t="s">
        <v>3045</v>
      </c>
      <c r="G193" s="13">
        <v>504000</v>
      </c>
    </row>
    <row r="194" spans="1:7" ht="15.95" customHeight="1" x14ac:dyDescent="0.2">
      <c r="A194" s="13" t="s">
        <v>3203</v>
      </c>
      <c r="B194" s="13">
        <v>2032</v>
      </c>
      <c r="C194" t="s">
        <v>3704</v>
      </c>
      <c r="D194" s="7">
        <v>90</v>
      </c>
      <c r="E194" s="13">
        <v>500000</v>
      </c>
      <c r="F194" s="13" t="s">
        <v>3045</v>
      </c>
      <c r="G194" s="13">
        <v>504000</v>
      </c>
    </row>
    <row r="195" spans="1:7" ht="15.95" customHeight="1" x14ac:dyDescent="0.2">
      <c r="A195" s="13" t="s">
        <v>3203</v>
      </c>
      <c r="B195" s="13">
        <v>2033</v>
      </c>
      <c r="C195" t="s">
        <v>3704</v>
      </c>
      <c r="D195" s="7">
        <v>93</v>
      </c>
      <c r="E195" s="13">
        <v>500000</v>
      </c>
      <c r="F195" s="13" t="s">
        <v>3045</v>
      </c>
      <c r="G195" s="13">
        <v>504000</v>
      </c>
    </row>
    <row r="196" spans="1:7" ht="15.95" customHeight="1" x14ac:dyDescent="0.2">
      <c r="A196" s="13" t="s">
        <v>3203</v>
      </c>
      <c r="B196" s="13">
        <v>2040</v>
      </c>
      <c r="C196" t="s">
        <v>3068</v>
      </c>
      <c r="D196" s="7">
        <v>664</v>
      </c>
      <c r="E196" s="13">
        <v>500000</v>
      </c>
      <c r="F196" s="13" t="s">
        <v>3045</v>
      </c>
      <c r="G196" s="13">
        <v>505000</v>
      </c>
    </row>
    <row r="197" spans="1:7" ht="15.95" customHeight="1" x14ac:dyDescent="0.2">
      <c r="A197" s="13" t="s">
        <v>3203</v>
      </c>
      <c r="B197" s="13" t="s">
        <v>1952</v>
      </c>
      <c r="C197" t="s">
        <v>2279</v>
      </c>
      <c r="D197" s="7">
        <v>18</v>
      </c>
      <c r="E197" s="13">
        <v>500000</v>
      </c>
      <c r="F197" s="13" t="s">
        <v>3045</v>
      </c>
      <c r="G197" s="13">
        <v>505000</v>
      </c>
    </row>
    <row r="198" spans="1:7" ht="15.95" customHeight="1" x14ac:dyDescent="0.2">
      <c r="A198" s="13" t="s">
        <v>3203</v>
      </c>
      <c r="B198" s="13">
        <v>2041</v>
      </c>
      <c r="C198" t="s">
        <v>3477</v>
      </c>
      <c r="D198" s="7">
        <v>764</v>
      </c>
      <c r="E198" s="13">
        <v>500000</v>
      </c>
      <c r="F198" s="13" t="s">
        <v>3045</v>
      </c>
      <c r="G198" s="13">
        <v>505000</v>
      </c>
    </row>
    <row r="199" spans="1:7" ht="15.95" customHeight="1" x14ac:dyDescent="0.2">
      <c r="A199" s="13" t="s">
        <v>3203</v>
      </c>
      <c r="B199" s="13">
        <v>2042</v>
      </c>
      <c r="C199" t="s">
        <v>2311</v>
      </c>
      <c r="D199" s="7">
        <v>146</v>
      </c>
      <c r="E199" s="13">
        <v>500000</v>
      </c>
      <c r="F199" s="13" t="s">
        <v>3045</v>
      </c>
      <c r="G199" s="13">
        <v>505000</v>
      </c>
    </row>
    <row r="200" spans="1:7" ht="15.95" customHeight="1" x14ac:dyDescent="0.2">
      <c r="A200" s="13" t="s">
        <v>3203</v>
      </c>
      <c r="B200" s="13">
        <v>2043</v>
      </c>
      <c r="C200" t="s">
        <v>3069</v>
      </c>
      <c r="D200" s="7">
        <v>237</v>
      </c>
      <c r="E200" s="13">
        <v>500000</v>
      </c>
      <c r="F200" s="13" t="s">
        <v>3045</v>
      </c>
      <c r="G200" s="13">
        <v>505000</v>
      </c>
    </row>
    <row r="201" spans="1:7" ht="15.95" customHeight="1" x14ac:dyDescent="0.2">
      <c r="A201" s="13" t="s">
        <v>3203</v>
      </c>
      <c r="B201" s="13">
        <v>2045</v>
      </c>
      <c r="C201" t="s">
        <v>2134</v>
      </c>
      <c r="D201" s="7">
        <v>262</v>
      </c>
      <c r="E201" s="13">
        <v>500000</v>
      </c>
      <c r="F201" s="13" t="s">
        <v>3045</v>
      </c>
      <c r="G201" s="13">
        <v>505000</v>
      </c>
    </row>
    <row r="202" spans="1:7" ht="15.95" customHeight="1" x14ac:dyDescent="0.2">
      <c r="A202" s="13" t="s">
        <v>3203</v>
      </c>
      <c r="B202" s="13">
        <v>2046</v>
      </c>
      <c r="C202" t="s">
        <v>3084</v>
      </c>
      <c r="D202" s="7">
        <v>184</v>
      </c>
      <c r="E202" s="13">
        <v>500000</v>
      </c>
      <c r="F202" s="13" t="s">
        <v>3045</v>
      </c>
      <c r="G202" s="13">
        <v>505000</v>
      </c>
    </row>
    <row r="203" spans="1:7" ht="15.95" customHeight="1" x14ac:dyDescent="0.2">
      <c r="A203" s="13" t="s">
        <v>3203</v>
      </c>
      <c r="B203" s="13">
        <v>2047</v>
      </c>
      <c r="C203" t="s">
        <v>3085</v>
      </c>
      <c r="D203" s="7">
        <v>272</v>
      </c>
      <c r="E203" s="13">
        <v>500000</v>
      </c>
      <c r="F203" s="13" t="s">
        <v>3045</v>
      </c>
      <c r="G203" s="13">
        <v>505000</v>
      </c>
    </row>
    <row r="204" spans="1:7" ht="15.95" customHeight="1" x14ac:dyDescent="0.2">
      <c r="A204" s="13" t="s">
        <v>3203</v>
      </c>
      <c r="B204" s="13">
        <v>2048</v>
      </c>
      <c r="C204" t="s">
        <v>3085</v>
      </c>
      <c r="D204" s="7">
        <v>166</v>
      </c>
      <c r="E204" s="13">
        <v>500000</v>
      </c>
      <c r="F204" s="13" t="s">
        <v>3045</v>
      </c>
      <c r="G204" s="13">
        <v>505000</v>
      </c>
    </row>
    <row r="205" spans="1:7" ht="15.95" customHeight="1" x14ac:dyDescent="0.2">
      <c r="A205" s="13" t="s">
        <v>3203</v>
      </c>
      <c r="B205" s="13">
        <v>2049</v>
      </c>
      <c r="C205" t="s">
        <v>3086</v>
      </c>
      <c r="D205" s="7">
        <v>162</v>
      </c>
      <c r="E205" s="13">
        <v>500000</v>
      </c>
      <c r="F205" s="13" t="s">
        <v>3045</v>
      </c>
      <c r="G205" s="13">
        <v>505000</v>
      </c>
    </row>
    <row r="206" spans="1:7" ht="15.95" customHeight="1" x14ac:dyDescent="0.2">
      <c r="A206" s="13" t="s">
        <v>3203</v>
      </c>
      <c r="B206" s="13">
        <v>2050</v>
      </c>
      <c r="C206" t="s">
        <v>3085</v>
      </c>
      <c r="D206" s="7">
        <v>173</v>
      </c>
      <c r="E206" s="13">
        <v>500000</v>
      </c>
      <c r="F206" s="13" t="s">
        <v>3045</v>
      </c>
      <c r="G206" s="13">
        <v>505000</v>
      </c>
    </row>
    <row r="207" spans="1:7" ht="15.95" customHeight="1" x14ac:dyDescent="0.2">
      <c r="A207" s="13" t="s">
        <v>3203</v>
      </c>
      <c r="B207" s="13">
        <v>2051</v>
      </c>
      <c r="C207" t="s">
        <v>3477</v>
      </c>
      <c r="D207" s="7">
        <v>184</v>
      </c>
      <c r="E207" s="13">
        <v>500000</v>
      </c>
      <c r="F207" s="13" t="s">
        <v>3045</v>
      </c>
      <c r="G207" s="13">
        <v>505000</v>
      </c>
    </row>
    <row r="208" spans="1:7" ht="15.95" customHeight="1" x14ac:dyDescent="0.2">
      <c r="A208" s="13" t="s">
        <v>3203</v>
      </c>
      <c r="B208" s="13">
        <v>2052</v>
      </c>
      <c r="C208" t="s">
        <v>3085</v>
      </c>
      <c r="D208" s="7">
        <v>173</v>
      </c>
      <c r="E208" s="13">
        <v>500000</v>
      </c>
      <c r="F208" s="13" t="s">
        <v>3045</v>
      </c>
      <c r="G208" s="13">
        <v>505000</v>
      </c>
    </row>
    <row r="209" spans="1:7" ht="15.95" customHeight="1" x14ac:dyDescent="0.2">
      <c r="A209" s="13" t="s">
        <v>3203</v>
      </c>
      <c r="B209" s="13">
        <v>2053</v>
      </c>
      <c r="C209" t="s">
        <v>3085</v>
      </c>
      <c r="D209" s="7">
        <v>165</v>
      </c>
      <c r="E209" s="13">
        <v>500000</v>
      </c>
      <c r="F209" s="13" t="s">
        <v>3045</v>
      </c>
      <c r="G209" s="13">
        <v>505000</v>
      </c>
    </row>
    <row r="210" spans="1:7" ht="15.95" customHeight="1" x14ac:dyDescent="0.2">
      <c r="A210" s="13" t="s">
        <v>3203</v>
      </c>
      <c r="B210" s="13">
        <v>2054</v>
      </c>
      <c r="C210" t="s">
        <v>3069</v>
      </c>
      <c r="D210" s="7">
        <v>205</v>
      </c>
      <c r="E210" s="13">
        <v>500000</v>
      </c>
      <c r="F210" s="13" t="s">
        <v>3045</v>
      </c>
      <c r="G210" s="13">
        <v>505000</v>
      </c>
    </row>
    <row r="211" spans="1:7" ht="15.95" customHeight="1" x14ac:dyDescent="0.2">
      <c r="A211" s="13" t="s">
        <v>3203</v>
      </c>
      <c r="B211" s="13">
        <v>2055</v>
      </c>
      <c r="C211" t="s">
        <v>2311</v>
      </c>
      <c r="D211" s="7">
        <v>90</v>
      </c>
    </row>
    <row r="212" spans="1:7" ht="15.95" customHeight="1" x14ac:dyDescent="0.2">
      <c r="A212" s="13" t="s">
        <v>3203</v>
      </c>
      <c r="B212" s="13">
        <v>2058</v>
      </c>
      <c r="C212" t="s">
        <v>2311</v>
      </c>
      <c r="D212" s="7">
        <v>1282</v>
      </c>
    </row>
    <row r="213" spans="1:7" ht="15.95" customHeight="1" x14ac:dyDescent="0.2">
      <c r="A213" s="13" t="s">
        <v>3203</v>
      </c>
      <c r="B213" s="13">
        <v>2059</v>
      </c>
      <c r="C213" t="s">
        <v>2143</v>
      </c>
      <c r="D213" s="7">
        <v>500</v>
      </c>
      <c r="E213" s="13">
        <v>500000</v>
      </c>
    </row>
    <row r="214" spans="1:7" ht="15.95" customHeight="1" x14ac:dyDescent="0.2">
      <c r="A214" s="13" t="s">
        <v>3203</v>
      </c>
      <c r="B214" s="13">
        <v>2060</v>
      </c>
      <c r="C214" t="s">
        <v>2593</v>
      </c>
      <c r="D214" s="7">
        <v>824</v>
      </c>
      <c r="E214" s="13">
        <v>500000</v>
      </c>
    </row>
    <row r="215" spans="1:7" ht="15.95" customHeight="1" x14ac:dyDescent="0.2">
      <c r="A215" s="13" t="s">
        <v>3203</v>
      </c>
      <c r="B215" s="13">
        <v>2062</v>
      </c>
      <c r="C215" t="s">
        <v>3087</v>
      </c>
      <c r="D215" s="7">
        <v>956</v>
      </c>
      <c r="E215" s="13">
        <v>500000</v>
      </c>
    </row>
    <row r="216" spans="1:7" ht="15.95" customHeight="1" x14ac:dyDescent="0.2">
      <c r="A216" s="13" t="s">
        <v>3203</v>
      </c>
      <c r="B216" s="13" t="s">
        <v>3088</v>
      </c>
      <c r="C216" t="s">
        <v>2299</v>
      </c>
      <c r="D216" s="7">
        <v>105</v>
      </c>
      <c r="E216" s="13">
        <v>500000</v>
      </c>
    </row>
    <row r="217" spans="1:7" ht="15.95" customHeight="1" x14ac:dyDescent="0.2">
      <c r="A217" s="13" t="s">
        <v>3203</v>
      </c>
      <c r="B217" s="13">
        <v>2063</v>
      </c>
      <c r="C217" t="s">
        <v>2171</v>
      </c>
      <c r="D217" s="7">
        <v>349</v>
      </c>
      <c r="E217" s="13">
        <v>500000</v>
      </c>
    </row>
    <row r="218" spans="1:7" ht="15.95" customHeight="1" x14ac:dyDescent="0.2">
      <c r="A218" s="13" t="s">
        <v>3203</v>
      </c>
      <c r="B218" s="13">
        <v>2064</v>
      </c>
      <c r="C218" t="s">
        <v>831</v>
      </c>
      <c r="D218" s="7">
        <v>51</v>
      </c>
      <c r="E218" s="13">
        <v>500000</v>
      </c>
    </row>
    <row r="219" spans="1:7" ht="15.95" customHeight="1" x14ac:dyDescent="0.2">
      <c r="A219" s="13" t="s">
        <v>3203</v>
      </c>
      <c r="B219" s="13" t="s">
        <v>3089</v>
      </c>
      <c r="C219" t="s">
        <v>4248</v>
      </c>
      <c r="D219" s="7">
        <v>39</v>
      </c>
      <c r="E219" s="13">
        <v>500000</v>
      </c>
    </row>
    <row r="220" spans="1:7" ht="15.95" customHeight="1" x14ac:dyDescent="0.2">
      <c r="A220" s="13" t="s">
        <v>3203</v>
      </c>
      <c r="B220" s="13">
        <v>2065</v>
      </c>
      <c r="C220" t="s">
        <v>2311</v>
      </c>
      <c r="D220" s="7">
        <v>3331</v>
      </c>
    </row>
    <row r="221" spans="1:7" ht="15.95" customHeight="1" x14ac:dyDescent="0.2">
      <c r="A221" s="13" t="s">
        <v>3203</v>
      </c>
      <c r="B221" s="13">
        <v>2066</v>
      </c>
      <c r="C221" t="s">
        <v>2593</v>
      </c>
      <c r="D221" s="7">
        <v>1025</v>
      </c>
      <c r="E221" s="13">
        <v>500000</v>
      </c>
    </row>
    <row r="222" spans="1:7" ht="15.95" customHeight="1" x14ac:dyDescent="0.2">
      <c r="A222" s="13" t="s">
        <v>3203</v>
      </c>
      <c r="B222" s="13">
        <v>2067</v>
      </c>
      <c r="C222" t="s">
        <v>3090</v>
      </c>
      <c r="D222" s="7">
        <v>1215</v>
      </c>
      <c r="E222" s="67" t="s">
        <v>3074</v>
      </c>
      <c r="F222" s="13" t="s">
        <v>3045</v>
      </c>
      <c r="G222" s="67" t="s">
        <v>3075</v>
      </c>
    </row>
    <row r="223" spans="1:7" ht="15.95" customHeight="1" x14ac:dyDescent="0.2">
      <c r="A223" s="13" t="s">
        <v>3203</v>
      </c>
      <c r="B223" s="13">
        <v>2068</v>
      </c>
      <c r="C223" t="s">
        <v>2136</v>
      </c>
      <c r="D223" s="7">
        <v>239</v>
      </c>
      <c r="E223" s="67" t="s">
        <v>3074</v>
      </c>
      <c r="F223" s="13" t="s">
        <v>3045</v>
      </c>
      <c r="G223" s="67" t="s">
        <v>3075</v>
      </c>
    </row>
    <row r="224" spans="1:7" ht="15.95" customHeight="1" x14ac:dyDescent="0.2">
      <c r="A224" s="13" t="s">
        <v>3203</v>
      </c>
      <c r="B224" s="13">
        <v>2070</v>
      </c>
      <c r="C224" t="s">
        <v>2311</v>
      </c>
      <c r="D224" s="7">
        <v>92</v>
      </c>
      <c r="E224" s="67" t="s">
        <v>3074</v>
      </c>
      <c r="F224" s="13" t="s">
        <v>3045</v>
      </c>
      <c r="G224" s="67" t="s">
        <v>3075</v>
      </c>
    </row>
    <row r="225" spans="1:7" ht="15.95" customHeight="1" x14ac:dyDescent="0.2">
      <c r="A225" s="13" t="s">
        <v>3203</v>
      </c>
      <c r="B225" s="13">
        <v>2071</v>
      </c>
      <c r="C225" t="s">
        <v>3091</v>
      </c>
      <c r="D225" s="7">
        <v>100</v>
      </c>
      <c r="E225" s="67" t="s">
        <v>3074</v>
      </c>
      <c r="F225" s="13" t="s">
        <v>3045</v>
      </c>
      <c r="G225" s="67" t="s">
        <v>3075</v>
      </c>
    </row>
    <row r="226" spans="1:7" ht="15.95" customHeight="1" x14ac:dyDescent="0.2">
      <c r="A226" s="13" t="s">
        <v>3203</v>
      </c>
      <c r="B226" s="13">
        <v>2072</v>
      </c>
      <c r="C226" t="s">
        <v>2311</v>
      </c>
      <c r="D226" s="7">
        <v>345</v>
      </c>
      <c r="E226" s="67" t="s">
        <v>3074</v>
      </c>
      <c r="F226" s="13" t="s">
        <v>3045</v>
      </c>
      <c r="G226" s="67" t="s">
        <v>3075</v>
      </c>
    </row>
    <row r="227" spans="1:7" ht="15.95" customHeight="1" x14ac:dyDescent="0.2">
      <c r="A227" s="13" t="s">
        <v>3203</v>
      </c>
      <c r="B227" s="13" t="s">
        <v>1954</v>
      </c>
      <c r="C227" t="s">
        <v>2279</v>
      </c>
      <c r="D227" s="7">
        <v>17</v>
      </c>
      <c r="E227" s="67" t="s">
        <v>3074</v>
      </c>
      <c r="F227" s="13" t="s">
        <v>3045</v>
      </c>
      <c r="G227" s="67" t="s">
        <v>3075</v>
      </c>
    </row>
    <row r="228" spans="1:7" ht="15.95" customHeight="1" x14ac:dyDescent="0.2">
      <c r="A228" s="13" t="s">
        <v>3203</v>
      </c>
      <c r="B228" s="13">
        <v>2073</v>
      </c>
      <c r="C228" t="s">
        <v>3092</v>
      </c>
      <c r="D228" s="7">
        <v>703</v>
      </c>
      <c r="E228" s="67" t="s">
        <v>3074</v>
      </c>
      <c r="F228" s="13" t="s">
        <v>3045</v>
      </c>
      <c r="G228" s="67" t="s">
        <v>3075</v>
      </c>
    </row>
    <row r="229" spans="1:7" ht="15.95" customHeight="1" x14ac:dyDescent="0.2">
      <c r="A229" s="13" t="s">
        <v>3203</v>
      </c>
      <c r="B229" s="13">
        <v>2074</v>
      </c>
      <c r="C229" t="s">
        <v>2136</v>
      </c>
      <c r="D229" s="7">
        <v>137</v>
      </c>
      <c r="E229" s="67" t="s">
        <v>3074</v>
      </c>
      <c r="F229" s="13" t="s">
        <v>3045</v>
      </c>
      <c r="G229" s="67" t="s">
        <v>3075</v>
      </c>
    </row>
    <row r="230" spans="1:7" ht="15.95" customHeight="1" x14ac:dyDescent="0.2">
      <c r="A230" s="13" t="s">
        <v>3203</v>
      </c>
      <c r="B230" s="13">
        <v>2075</v>
      </c>
      <c r="C230" t="s">
        <v>2136</v>
      </c>
      <c r="D230" s="7">
        <v>131</v>
      </c>
      <c r="E230" s="67" t="s">
        <v>3074</v>
      </c>
      <c r="F230" s="13" t="s">
        <v>3045</v>
      </c>
      <c r="G230" s="67" t="s">
        <v>3075</v>
      </c>
    </row>
    <row r="231" spans="1:7" ht="15.95" customHeight="1" x14ac:dyDescent="0.2">
      <c r="A231" s="13" t="s">
        <v>3203</v>
      </c>
      <c r="B231" s="13">
        <v>2076</v>
      </c>
      <c r="C231" t="s">
        <v>2136</v>
      </c>
      <c r="D231" s="7">
        <v>124</v>
      </c>
      <c r="E231" s="67" t="s">
        <v>3074</v>
      </c>
      <c r="F231" s="13" t="s">
        <v>3045</v>
      </c>
      <c r="G231" s="67" t="s">
        <v>3075</v>
      </c>
    </row>
    <row r="232" spans="1:7" ht="15.95" customHeight="1" x14ac:dyDescent="0.2">
      <c r="A232" s="13" t="s">
        <v>3203</v>
      </c>
      <c r="B232" s="13">
        <v>2077</v>
      </c>
      <c r="C232" t="s">
        <v>2136</v>
      </c>
      <c r="D232" s="7">
        <v>186</v>
      </c>
      <c r="E232" s="67" t="s">
        <v>3074</v>
      </c>
      <c r="F232" s="13" t="s">
        <v>3045</v>
      </c>
      <c r="G232" s="67" t="s">
        <v>3075</v>
      </c>
    </row>
    <row r="233" spans="1:7" ht="15.95" customHeight="1" x14ac:dyDescent="0.2">
      <c r="A233" s="13" t="s">
        <v>3203</v>
      </c>
      <c r="B233" s="13">
        <v>2078</v>
      </c>
      <c r="C233" t="s">
        <v>2171</v>
      </c>
      <c r="D233" s="7">
        <v>126</v>
      </c>
      <c r="E233" s="67" t="s">
        <v>3074</v>
      </c>
      <c r="F233" s="13" t="s">
        <v>3045</v>
      </c>
      <c r="G233" s="67" t="s">
        <v>3075</v>
      </c>
    </row>
    <row r="234" spans="1:7" ht="15.95" customHeight="1" x14ac:dyDescent="0.2">
      <c r="A234" s="13" t="s">
        <v>3203</v>
      </c>
      <c r="B234" s="13">
        <v>2079</v>
      </c>
      <c r="C234" t="s">
        <v>3477</v>
      </c>
      <c r="D234" s="7">
        <v>241</v>
      </c>
      <c r="E234" s="67" t="s">
        <v>3074</v>
      </c>
      <c r="F234" s="13" t="s">
        <v>3045</v>
      </c>
      <c r="G234" s="67" t="s">
        <v>3075</v>
      </c>
    </row>
    <row r="235" spans="1:7" ht="15.95" customHeight="1" x14ac:dyDescent="0.2">
      <c r="A235" s="13" t="s">
        <v>3203</v>
      </c>
      <c r="B235" s="13">
        <v>2080</v>
      </c>
      <c r="C235" t="s">
        <v>4415</v>
      </c>
      <c r="D235" s="7">
        <v>128</v>
      </c>
      <c r="E235" s="13">
        <v>400000</v>
      </c>
      <c r="G235" s="13">
        <v>433000</v>
      </c>
    </row>
    <row r="236" spans="1:7" ht="15.95" customHeight="1" x14ac:dyDescent="0.2">
      <c r="A236" s="13" t="s">
        <v>3203</v>
      </c>
      <c r="B236" s="13">
        <v>2081</v>
      </c>
      <c r="C236" t="s">
        <v>2311</v>
      </c>
      <c r="D236" s="7">
        <v>96</v>
      </c>
    </row>
    <row r="237" spans="1:7" ht="15.95" customHeight="1" x14ac:dyDescent="0.2">
      <c r="A237" s="13" t="s">
        <v>3203</v>
      </c>
      <c r="B237" s="13" t="s">
        <v>3093</v>
      </c>
      <c r="C237" t="s">
        <v>2311</v>
      </c>
      <c r="D237" s="7">
        <v>269</v>
      </c>
    </row>
    <row r="238" spans="1:7" ht="15.95" customHeight="1" x14ac:dyDescent="0.2">
      <c r="A238" s="13" t="s">
        <v>3203</v>
      </c>
      <c r="B238" s="13">
        <v>2082</v>
      </c>
      <c r="C238" t="s">
        <v>3094</v>
      </c>
      <c r="D238" s="7">
        <v>450</v>
      </c>
      <c r="E238" s="13">
        <v>500000</v>
      </c>
      <c r="F238" s="13" t="s">
        <v>3045</v>
      </c>
    </row>
    <row r="239" spans="1:7" ht="15.95" customHeight="1" x14ac:dyDescent="0.2">
      <c r="A239" s="13" t="s">
        <v>3203</v>
      </c>
      <c r="B239" s="13">
        <v>2083</v>
      </c>
      <c r="C239" t="s">
        <v>2171</v>
      </c>
      <c r="D239" s="7">
        <v>137</v>
      </c>
      <c r="E239" s="13">
        <v>500000</v>
      </c>
      <c r="F239" s="13" t="s">
        <v>3045</v>
      </c>
    </row>
    <row r="240" spans="1:7" ht="15.95" customHeight="1" x14ac:dyDescent="0.2">
      <c r="A240" s="13" t="s">
        <v>3203</v>
      </c>
      <c r="B240" s="13">
        <v>2084</v>
      </c>
      <c r="C240" t="s">
        <v>3095</v>
      </c>
      <c r="D240" s="7">
        <v>191</v>
      </c>
      <c r="E240" s="13">
        <v>500000</v>
      </c>
      <c r="F240" s="13" t="s">
        <v>3045</v>
      </c>
    </row>
    <row r="241" spans="1:7" ht="15.95" customHeight="1" x14ac:dyDescent="0.2">
      <c r="A241" s="13" t="s">
        <v>3203</v>
      </c>
      <c r="B241" s="13">
        <v>2085</v>
      </c>
      <c r="C241" t="s">
        <v>3096</v>
      </c>
      <c r="D241" s="7">
        <v>1401</v>
      </c>
      <c r="E241" s="13">
        <v>100000</v>
      </c>
      <c r="F241" s="13" t="s">
        <v>3045</v>
      </c>
      <c r="G241" s="13">
        <v>103000</v>
      </c>
    </row>
    <row r="242" spans="1:7" ht="15.95" customHeight="1" x14ac:dyDescent="0.2">
      <c r="A242" s="13" t="s">
        <v>3203</v>
      </c>
      <c r="B242" s="13">
        <v>2086</v>
      </c>
      <c r="C242" t="s">
        <v>2311</v>
      </c>
      <c r="D242" s="7">
        <v>346</v>
      </c>
      <c r="E242" s="13">
        <v>100000</v>
      </c>
      <c r="F242" s="13" t="s">
        <v>3045</v>
      </c>
      <c r="G242" s="13">
        <v>103000</v>
      </c>
    </row>
    <row r="243" spans="1:7" ht="15.95" customHeight="1" x14ac:dyDescent="0.2">
      <c r="A243" s="13" t="s">
        <v>3203</v>
      </c>
      <c r="B243" s="13" t="s">
        <v>1955</v>
      </c>
      <c r="C243" t="s">
        <v>2279</v>
      </c>
      <c r="D243" s="7">
        <v>11</v>
      </c>
      <c r="E243" s="13">
        <v>100000</v>
      </c>
      <c r="F243" s="13" t="s">
        <v>3045</v>
      </c>
      <c r="G243" s="13">
        <v>103000</v>
      </c>
    </row>
    <row r="244" spans="1:7" ht="15.95" customHeight="1" x14ac:dyDescent="0.2">
      <c r="A244" s="13" t="s">
        <v>3203</v>
      </c>
      <c r="B244" s="13" t="s">
        <v>1956</v>
      </c>
      <c r="C244" t="s">
        <v>2279</v>
      </c>
      <c r="D244" s="7">
        <v>11</v>
      </c>
      <c r="E244" s="13">
        <v>100000</v>
      </c>
      <c r="F244" s="13" t="s">
        <v>3045</v>
      </c>
      <c r="G244" s="13">
        <v>103000</v>
      </c>
    </row>
    <row r="245" spans="1:7" ht="15.95" customHeight="1" x14ac:dyDescent="0.2">
      <c r="A245" s="13" t="s">
        <v>3203</v>
      </c>
      <c r="B245" s="13">
        <v>2087</v>
      </c>
      <c r="C245" t="s">
        <v>3868</v>
      </c>
      <c r="D245" s="7">
        <v>96</v>
      </c>
      <c r="E245" s="13">
        <v>100000</v>
      </c>
      <c r="F245" s="13" t="s">
        <v>3045</v>
      </c>
      <c r="G245" s="13">
        <v>103000</v>
      </c>
    </row>
    <row r="246" spans="1:7" ht="15.95" customHeight="1" x14ac:dyDescent="0.2">
      <c r="A246" s="13" t="s">
        <v>3203</v>
      </c>
      <c r="B246" s="13">
        <v>2088</v>
      </c>
      <c r="C246" t="s">
        <v>3097</v>
      </c>
      <c r="D246" s="7">
        <v>322</v>
      </c>
      <c r="E246" s="13">
        <v>100000</v>
      </c>
      <c r="F246" s="13" t="s">
        <v>3045</v>
      </c>
      <c r="G246" s="13">
        <v>103000</v>
      </c>
    </row>
    <row r="247" spans="1:7" ht="15.95" customHeight="1" x14ac:dyDescent="0.2">
      <c r="A247" s="13" t="s">
        <v>3203</v>
      </c>
      <c r="B247" s="13">
        <v>2089</v>
      </c>
      <c r="C247" t="s">
        <v>3098</v>
      </c>
      <c r="D247" s="7">
        <v>528</v>
      </c>
      <c r="E247" s="13">
        <v>100000</v>
      </c>
      <c r="F247" s="13" t="s">
        <v>3045</v>
      </c>
      <c r="G247" s="13">
        <v>103000</v>
      </c>
    </row>
    <row r="248" spans="1:7" ht="15.95" customHeight="1" x14ac:dyDescent="0.2">
      <c r="A248" s="13" t="s">
        <v>3203</v>
      </c>
      <c r="B248" s="13">
        <v>2090</v>
      </c>
      <c r="C248" t="s">
        <v>3738</v>
      </c>
      <c r="D248" s="7">
        <v>1532</v>
      </c>
      <c r="E248" s="13">
        <v>100000</v>
      </c>
      <c r="F248" s="13" t="s">
        <v>3045</v>
      </c>
      <c r="G248" s="13">
        <v>103000</v>
      </c>
    </row>
    <row r="249" spans="1:7" ht="15.95" customHeight="1" x14ac:dyDescent="0.2">
      <c r="A249" s="13" t="s">
        <v>3203</v>
      </c>
      <c r="B249" s="13">
        <v>2092</v>
      </c>
      <c r="C249" t="s">
        <v>2311</v>
      </c>
      <c r="D249" s="7">
        <v>728</v>
      </c>
      <c r="E249" s="13">
        <v>100000</v>
      </c>
      <c r="F249" s="13" t="s">
        <v>3045</v>
      </c>
      <c r="G249" s="13">
        <v>103000</v>
      </c>
    </row>
    <row r="250" spans="1:7" ht="15.95" customHeight="1" x14ac:dyDescent="0.2">
      <c r="A250" s="13" t="s">
        <v>3203</v>
      </c>
      <c r="B250" s="13" t="s">
        <v>3101</v>
      </c>
      <c r="C250" t="s">
        <v>3100</v>
      </c>
      <c r="D250" s="7">
        <v>67</v>
      </c>
      <c r="E250" s="13">
        <v>100000</v>
      </c>
      <c r="F250" s="13" t="s">
        <v>3045</v>
      </c>
      <c r="G250" s="13">
        <v>103000</v>
      </c>
    </row>
    <row r="251" spans="1:7" ht="15.95" customHeight="1" x14ac:dyDescent="0.2">
      <c r="A251" s="13" t="s">
        <v>3203</v>
      </c>
      <c r="B251" s="13">
        <v>2093</v>
      </c>
      <c r="C251" t="s">
        <v>3099</v>
      </c>
      <c r="D251" s="7">
        <v>172</v>
      </c>
      <c r="E251" s="13">
        <v>100000</v>
      </c>
      <c r="F251" s="13" t="s">
        <v>3045</v>
      </c>
      <c r="G251" s="13">
        <v>103000</v>
      </c>
    </row>
    <row r="252" spans="1:7" ht="15.95" customHeight="1" x14ac:dyDescent="0.2">
      <c r="A252" s="13" t="s">
        <v>3203</v>
      </c>
      <c r="B252" s="13">
        <v>2094</v>
      </c>
      <c r="C252" t="s">
        <v>3099</v>
      </c>
      <c r="D252" s="7">
        <v>186</v>
      </c>
      <c r="E252" s="13">
        <v>100000</v>
      </c>
      <c r="F252" s="13" t="s">
        <v>3045</v>
      </c>
      <c r="G252" s="13">
        <v>103000</v>
      </c>
    </row>
    <row r="253" spans="1:7" ht="15.95" customHeight="1" x14ac:dyDescent="0.2">
      <c r="A253" s="13" t="s">
        <v>3203</v>
      </c>
      <c r="B253" s="13">
        <v>2095</v>
      </c>
      <c r="C253" t="s">
        <v>2311</v>
      </c>
      <c r="D253" s="7">
        <v>308</v>
      </c>
      <c r="E253" s="13">
        <v>100000</v>
      </c>
      <c r="F253" s="13" t="s">
        <v>3045</v>
      </c>
      <c r="G253" s="13">
        <v>103000</v>
      </c>
    </row>
    <row r="254" spans="1:7" ht="15.95" customHeight="1" x14ac:dyDescent="0.2">
      <c r="A254" s="13" t="s">
        <v>3203</v>
      </c>
      <c r="B254" s="13">
        <v>2096</v>
      </c>
      <c r="C254" t="s">
        <v>3102</v>
      </c>
      <c r="D254" s="7">
        <v>175</v>
      </c>
      <c r="E254" s="13">
        <v>100000</v>
      </c>
      <c r="F254" s="13" t="s">
        <v>3045</v>
      </c>
      <c r="G254" s="13">
        <v>103000</v>
      </c>
    </row>
    <row r="255" spans="1:7" ht="15.95" customHeight="1" x14ac:dyDescent="0.2">
      <c r="A255" s="13" t="s">
        <v>3203</v>
      </c>
      <c r="B255" s="13">
        <v>2097</v>
      </c>
      <c r="C255" t="s">
        <v>3103</v>
      </c>
      <c r="D255" s="7">
        <v>136</v>
      </c>
      <c r="E255" s="13">
        <v>100000</v>
      </c>
      <c r="F255" s="13" t="s">
        <v>3045</v>
      </c>
      <c r="G255" s="13">
        <v>103000</v>
      </c>
    </row>
    <row r="256" spans="1:7" ht="15.95" customHeight="1" x14ac:dyDescent="0.2">
      <c r="A256" s="13" t="s">
        <v>3203</v>
      </c>
      <c r="B256" s="13" t="s">
        <v>3104</v>
      </c>
      <c r="C256" t="s">
        <v>1389</v>
      </c>
      <c r="D256" s="7">
        <v>75</v>
      </c>
      <c r="E256" s="13">
        <v>300000</v>
      </c>
      <c r="F256" s="13" t="s">
        <v>3045</v>
      </c>
      <c r="G256" s="13">
        <v>351100</v>
      </c>
    </row>
    <row r="257" spans="1:7" ht="15.95" customHeight="1" x14ac:dyDescent="0.2">
      <c r="A257" s="13" t="s">
        <v>3203</v>
      </c>
      <c r="B257" s="13">
        <v>2099</v>
      </c>
      <c r="C257" t="s">
        <v>3477</v>
      </c>
      <c r="D257" s="7">
        <v>239</v>
      </c>
      <c r="E257" s="13">
        <v>100000</v>
      </c>
      <c r="F257" s="13" t="s">
        <v>3045</v>
      </c>
      <c r="G257" s="13">
        <v>103000</v>
      </c>
    </row>
    <row r="258" spans="1:7" ht="15.95" customHeight="1" x14ac:dyDescent="0.2">
      <c r="A258" s="13" t="s">
        <v>3203</v>
      </c>
      <c r="B258" s="13">
        <v>2100</v>
      </c>
      <c r="C258" t="s">
        <v>3105</v>
      </c>
      <c r="D258" s="7">
        <v>125</v>
      </c>
      <c r="E258" s="13">
        <v>100000</v>
      </c>
      <c r="F258" s="13" t="s">
        <v>3045</v>
      </c>
      <c r="G258" s="13">
        <v>103000</v>
      </c>
    </row>
    <row r="259" spans="1:7" ht="15.95" customHeight="1" x14ac:dyDescent="0.2">
      <c r="A259" s="13" t="s">
        <v>3203</v>
      </c>
      <c r="B259" s="13">
        <v>2101</v>
      </c>
      <c r="C259" t="s">
        <v>2136</v>
      </c>
      <c r="D259" s="7">
        <v>81</v>
      </c>
      <c r="E259" s="13">
        <v>100000</v>
      </c>
      <c r="F259" s="13" t="s">
        <v>3045</v>
      </c>
      <c r="G259" s="13">
        <v>103000</v>
      </c>
    </row>
    <row r="260" spans="1:7" ht="15.95" customHeight="1" x14ac:dyDescent="0.2">
      <c r="A260" s="13" t="s">
        <v>3203</v>
      </c>
      <c r="B260" s="13">
        <v>2102</v>
      </c>
      <c r="C260" t="s">
        <v>2311</v>
      </c>
      <c r="D260" s="7">
        <v>128</v>
      </c>
      <c r="E260" s="13">
        <v>100000</v>
      </c>
      <c r="F260" s="13" t="s">
        <v>3045</v>
      </c>
      <c r="G260" s="13">
        <v>103000</v>
      </c>
    </row>
    <row r="261" spans="1:7" ht="15.95" customHeight="1" x14ac:dyDescent="0.2">
      <c r="A261" s="13" t="s">
        <v>3203</v>
      </c>
      <c r="B261" s="13">
        <v>2103</v>
      </c>
      <c r="C261" t="s">
        <v>2311</v>
      </c>
      <c r="D261" s="7">
        <v>305</v>
      </c>
      <c r="E261" s="13">
        <v>100000</v>
      </c>
      <c r="F261" s="13" t="s">
        <v>3045</v>
      </c>
      <c r="G261" s="13">
        <v>103000</v>
      </c>
    </row>
    <row r="262" spans="1:7" ht="15.95" customHeight="1" x14ac:dyDescent="0.2">
      <c r="A262" s="13" t="s">
        <v>3203</v>
      </c>
      <c r="B262" s="13">
        <v>2104</v>
      </c>
      <c r="C262" t="s">
        <v>3106</v>
      </c>
      <c r="D262" s="7">
        <v>168</v>
      </c>
      <c r="E262" s="13">
        <v>100000</v>
      </c>
      <c r="F262" s="13" t="s">
        <v>3045</v>
      </c>
      <c r="G262" s="13">
        <v>103000</v>
      </c>
    </row>
    <row r="263" spans="1:7" ht="15.95" customHeight="1" x14ac:dyDescent="0.2">
      <c r="A263" s="13" t="s">
        <v>3203</v>
      </c>
      <c r="B263" s="13">
        <v>2105</v>
      </c>
      <c r="C263" t="s">
        <v>3099</v>
      </c>
      <c r="D263" s="7">
        <v>219</v>
      </c>
      <c r="E263" s="13">
        <v>100000</v>
      </c>
      <c r="F263" s="13" t="s">
        <v>3045</v>
      </c>
      <c r="G263" s="13">
        <v>103000</v>
      </c>
    </row>
    <row r="264" spans="1:7" ht="15.95" customHeight="1" x14ac:dyDescent="0.2">
      <c r="A264" s="13" t="s">
        <v>3203</v>
      </c>
      <c r="B264" s="13">
        <v>2106</v>
      </c>
      <c r="C264" t="s">
        <v>3099</v>
      </c>
      <c r="D264" s="7">
        <v>219</v>
      </c>
      <c r="E264" s="13">
        <v>100000</v>
      </c>
      <c r="F264" s="13" t="s">
        <v>3045</v>
      </c>
      <c r="G264" s="13">
        <v>103000</v>
      </c>
    </row>
    <row r="265" spans="1:7" ht="15.95" customHeight="1" x14ac:dyDescent="0.2">
      <c r="A265" s="13" t="s">
        <v>3203</v>
      </c>
      <c r="B265" s="13">
        <v>2107</v>
      </c>
      <c r="C265" t="s">
        <v>3099</v>
      </c>
      <c r="D265" s="7">
        <v>177</v>
      </c>
      <c r="E265" s="13">
        <v>100000</v>
      </c>
      <c r="F265" s="13" t="s">
        <v>3045</v>
      </c>
      <c r="G265" s="13">
        <v>103000</v>
      </c>
    </row>
    <row r="266" spans="1:7" ht="15.95" customHeight="1" x14ac:dyDescent="0.2">
      <c r="A266" s="13" t="s">
        <v>3203</v>
      </c>
      <c r="B266" s="13">
        <v>2108</v>
      </c>
      <c r="C266" t="s">
        <v>2171</v>
      </c>
      <c r="D266" s="7">
        <v>72</v>
      </c>
      <c r="E266" s="13">
        <v>100000</v>
      </c>
      <c r="F266" s="13" t="s">
        <v>3045</v>
      </c>
      <c r="G266" s="13">
        <v>103000</v>
      </c>
    </row>
    <row r="267" spans="1:7" ht="15.95" customHeight="1" x14ac:dyDescent="0.2">
      <c r="A267" s="13" t="s">
        <v>3203</v>
      </c>
      <c r="B267" s="13">
        <v>2109</v>
      </c>
      <c r="C267" t="s">
        <v>3102</v>
      </c>
      <c r="D267" s="7">
        <v>174</v>
      </c>
      <c r="E267" s="13">
        <v>100000</v>
      </c>
      <c r="F267" s="13" t="s">
        <v>3045</v>
      </c>
      <c r="G267" s="13">
        <v>103000</v>
      </c>
    </row>
    <row r="268" spans="1:7" ht="15.95" customHeight="1" x14ac:dyDescent="0.2">
      <c r="A268" s="13" t="s">
        <v>3203</v>
      </c>
      <c r="B268" s="13">
        <v>2110</v>
      </c>
      <c r="C268" t="s">
        <v>3102</v>
      </c>
      <c r="D268" s="7">
        <v>174</v>
      </c>
      <c r="E268" s="13">
        <v>100000</v>
      </c>
      <c r="F268" s="13" t="s">
        <v>3045</v>
      </c>
      <c r="G268" s="13">
        <v>103000</v>
      </c>
    </row>
    <row r="269" spans="1:7" ht="15.95" customHeight="1" x14ac:dyDescent="0.2">
      <c r="A269" s="13" t="s">
        <v>3203</v>
      </c>
      <c r="B269" s="13">
        <v>2111</v>
      </c>
      <c r="C269" t="s">
        <v>3099</v>
      </c>
      <c r="D269" s="7">
        <v>171</v>
      </c>
      <c r="E269" s="13">
        <v>100000</v>
      </c>
      <c r="F269" s="13" t="s">
        <v>3045</v>
      </c>
      <c r="G269" s="13">
        <v>103000</v>
      </c>
    </row>
    <row r="270" spans="1:7" ht="15.95" customHeight="1" x14ac:dyDescent="0.2">
      <c r="A270" s="13" t="s">
        <v>3203</v>
      </c>
      <c r="B270" s="13">
        <v>2112</v>
      </c>
      <c r="C270" t="s">
        <v>3099</v>
      </c>
      <c r="D270" s="7">
        <v>163</v>
      </c>
      <c r="E270" s="13">
        <v>100000</v>
      </c>
      <c r="F270" s="13" t="s">
        <v>3045</v>
      </c>
      <c r="G270" s="13">
        <v>103000</v>
      </c>
    </row>
    <row r="271" spans="1:7" ht="15.95" customHeight="1" x14ac:dyDescent="0.2">
      <c r="A271" s="13" t="s">
        <v>3203</v>
      </c>
      <c r="B271" s="13">
        <v>2113</v>
      </c>
      <c r="C271" t="s">
        <v>2311</v>
      </c>
      <c r="D271" s="7">
        <v>608</v>
      </c>
      <c r="E271" s="13">
        <v>100000</v>
      </c>
      <c r="F271" s="13" t="s">
        <v>3045</v>
      </c>
      <c r="G271" s="13">
        <v>103000</v>
      </c>
    </row>
    <row r="272" spans="1:7" ht="15.95" customHeight="1" x14ac:dyDescent="0.2">
      <c r="A272" s="13" t="s">
        <v>3203</v>
      </c>
      <c r="B272" s="13">
        <v>2115</v>
      </c>
      <c r="C272" t="s">
        <v>3107</v>
      </c>
      <c r="D272" s="7">
        <v>166</v>
      </c>
      <c r="E272" s="13">
        <v>100000</v>
      </c>
      <c r="F272" s="13" t="s">
        <v>3045</v>
      </c>
      <c r="G272" s="13">
        <v>103000</v>
      </c>
    </row>
    <row r="273" spans="1:7" ht="15.95" customHeight="1" x14ac:dyDescent="0.2">
      <c r="A273" s="13" t="s">
        <v>3203</v>
      </c>
      <c r="B273" s="13">
        <v>2116</v>
      </c>
      <c r="C273" t="s">
        <v>3107</v>
      </c>
      <c r="D273" s="7">
        <v>182</v>
      </c>
      <c r="E273" s="13">
        <v>100000</v>
      </c>
      <c r="F273" s="13" t="s">
        <v>3045</v>
      </c>
      <c r="G273" s="13">
        <v>103000</v>
      </c>
    </row>
    <row r="274" spans="1:7" ht="15.95" customHeight="1" x14ac:dyDescent="0.2">
      <c r="A274" s="13" t="s">
        <v>3203</v>
      </c>
      <c r="B274" s="13">
        <v>2117</v>
      </c>
      <c r="C274" t="s">
        <v>3107</v>
      </c>
      <c r="D274" s="7">
        <v>182</v>
      </c>
      <c r="E274" s="13">
        <v>100000</v>
      </c>
      <c r="F274" s="13" t="s">
        <v>3045</v>
      </c>
      <c r="G274" s="13">
        <v>103000</v>
      </c>
    </row>
    <row r="275" spans="1:7" ht="15.95" customHeight="1" x14ac:dyDescent="0.2">
      <c r="A275" s="13" t="s">
        <v>3203</v>
      </c>
      <c r="B275" s="13">
        <v>2118</v>
      </c>
      <c r="C275" t="s">
        <v>3107</v>
      </c>
      <c r="D275" s="7">
        <v>182</v>
      </c>
      <c r="E275" s="13">
        <v>100000</v>
      </c>
      <c r="F275" s="13" t="s">
        <v>3045</v>
      </c>
      <c r="G275" s="13">
        <v>103000</v>
      </c>
    </row>
    <row r="276" spans="1:7" ht="15.95" customHeight="1" x14ac:dyDescent="0.2">
      <c r="A276" s="13" t="s">
        <v>3203</v>
      </c>
      <c r="B276" s="13">
        <v>2119</v>
      </c>
      <c r="C276" t="s">
        <v>3108</v>
      </c>
      <c r="D276" s="7">
        <v>182</v>
      </c>
      <c r="E276" s="13">
        <v>100000</v>
      </c>
      <c r="F276" s="13" t="s">
        <v>3045</v>
      </c>
      <c r="G276" s="13">
        <v>103000</v>
      </c>
    </row>
    <row r="277" spans="1:7" ht="15.95" customHeight="1" x14ac:dyDescent="0.2">
      <c r="A277" s="13" t="s">
        <v>3203</v>
      </c>
      <c r="B277" s="13">
        <v>2120</v>
      </c>
      <c r="C277" t="s">
        <v>2829</v>
      </c>
      <c r="D277" s="7">
        <v>182</v>
      </c>
      <c r="E277" s="13">
        <v>100000</v>
      </c>
      <c r="F277" s="13" t="s">
        <v>3045</v>
      </c>
      <c r="G277" s="13">
        <v>103000</v>
      </c>
    </row>
    <row r="278" spans="1:7" ht="15.95" customHeight="1" x14ac:dyDescent="0.2">
      <c r="A278" s="13" t="s">
        <v>3203</v>
      </c>
      <c r="B278" s="13">
        <v>2121</v>
      </c>
      <c r="C278" t="s">
        <v>4293</v>
      </c>
      <c r="D278" s="7">
        <v>174</v>
      </c>
      <c r="E278" s="13">
        <v>100000</v>
      </c>
      <c r="F278" s="13" t="s">
        <v>3045</v>
      </c>
      <c r="G278" s="13">
        <v>103000</v>
      </c>
    </row>
    <row r="279" spans="1:7" ht="15.95" customHeight="1" x14ac:dyDescent="0.2">
      <c r="A279" s="13" t="s">
        <v>3203</v>
      </c>
      <c r="B279" s="13">
        <v>2122</v>
      </c>
      <c r="C279" t="s">
        <v>2134</v>
      </c>
      <c r="D279" s="7">
        <v>407</v>
      </c>
      <c r="E279" s="13">
        <v>100000</v>
      </c>
      <c r="F279" s="13" t="s">
        <v>3045</v>
      </c>
      <c r="G279" s="13">
        <v>103000</v>
      </c>
    </row>
    <row r="280" spans="1:7" ht="15.95" customHeight="1" x14ac:dyDescent="0.2">
      <c r="A280" s="13" t="s">
        <v>3203</v>
      </c>
      <c r="B280" s="94">
        <v>2125</v>
      </c>
      <c r="C280" t="s">
        <v>2384</v>
      </c>
      <c r="D280" s="7">
        <v>1415</v>
      </c>
      <c r="E280" s="13" t="s">
        <v>3623</v>
      </c>
      <c r="F280" s="13" t="s">
        <v>3624</v>
      </c>
    </row>
    <row r="281" spans="1:7" ht="15.95" customHeight="1" x14ac:dyDescent="0.2">
      <c r="A281" s="13" t="s">
        <v>3203</v>
      </c>
      <c r="B281" s="94">
        <v>2126</v>
      </c>
      <c r="C281" t="s">
        <v>3421</v>
      </c>
      <c r="D281" s="7">
        <v>157</v>
      </c>
      <c r="E281" s="13">
        <v>100000</v>
      </c>
      <c r="F281" s="13" t="s">
        <v>3045</v>
      </c>
      <c r="G281" s="13">
        <v>103200</v>
      </c>
    </row>
    <row r="282" spans="1:7" ht="15.95" customHeight="1" x14ac:dyDescent="0.2">
      <c r="A282" s="13" t="s">
        <v>3203</v>
      </c>
      <c r="B282" s="94" t="s">
        <v>3110</v>
      </c>
      <c r="C282" t="s">
        <v>3109</v>
      </c>
      <c r="D282" s="7">
        <v>191</v>
      </c>
      <c r="E282" s="13">
        <v>100000</v>
      </c>
      <c r="F282" s="13" t="s">
        <v>3045</v>
      </c>
      <c r="G282" s="13">
        <v>103200</v>
      </c>
    </row>
    <row r="283" spans="1:7" ht="15.95" customHeight="1" x14ac:dyDescent="0.2">
      <c r="A283" s="13" t="s">
        <v>3203</v>
      </c>
      <c r="B283" s="13" t="s">
        <v>3937</v>
      </c>
      <c r="C283" t="s">
        <v>2393</v>
      </c>
      <c r="D283" s="7">
        <v>65</v>
      </c>
    </row>
    <row r="284" spans="1:7" ht="15.95" customHeight="1" x14ac:dyDescent="0.2">
      <c r="A284" s="13" t="s">
        <v>3203</v>
      </c>
      <c r="B284" s="13" t="s">
        <v>3938</v>
      </c>
      <c r="C284" t="s">
        <v>2393</v>
      </c>
      <c r="D284" s="7">
        <v>65</v>
      </c>
    </row>
    <row r="285" spans="1:7" ht="15.95" customHeight="1" x14ac:dyDescent="0.2">
      <c r="A285" s="13" t="s">
        <v>3203</v>
      </c>
      <c r="B285" s="13" t="s">
        <v>3115</v>
      </c>
      <c r="C285" t="s">
        <v>2393</v>
      </c>
      <c r="D285" s="7">
        <v>65</v>
      </c>
    </row>
    <row r="286" spans="1:7" ht="15.95" customHeight="1" x14ac:dyDescent="0.2">
      <c r="A286" s="13" t="s">
        <v>3203</v>
      </c>
      <c r="B286" s="13" t="s">
        <v>3116</v>
      </c>
      <c r="C286" t="s">
        <v>2393</v>
      </c>
      <c r="D286" s="7">
        <v>80</v>
      </c>
    </row>
    <row r="287" spans="1:7" ht="15.95" customHeight="1" x14ac:dyDescent="0.2">
      <c r="A287" s="13" t="s">
        <v>3203</v>
      </c>
      <c r="B287" s="13" t="s">
        <v>3114</v>
      </c>
      <c r="C287" t="s">
        <v>2160</v>
      </c>
      <c r="D287" s="7">
        <v>254</v>
      </c>
    </row>
    <row r="288" spans="1:7" ht="15.95" customHeight="1" x14ac:dyDescent="0.2">
      <c r="A288" s="13" t="s">
        <v>3203</v>
      </c>
      <c r="B288" s="13" t="s">
        <v>3113</v>
      </c>
      <c r="C288" t="s">
        <v>2160</v>
      </c>
      <c r="D288" s="7">
        <v>179</v>
      </c>
    </row>
    <row r="289" spans="1:7" ht="15.95" customHeight="1" x14ac:dyDescent="0.2">
      <c r="A289" s="13" t="s">
        <v>3203</v>
      </c>
      <c r="B289" s="13" t="s">
        <v>3112</v>
      </c>
      <c r="C289" t="s">
        <v>2160</v>
      </c>
      <c r="D289" s="7">
        <v>181</v>
      </c>
    </row>
    <row r="290" spans="1:7" ht="15.95" customHeight="1" x14ac:dyDescent="0.2">
      <c r="A290" s="13" t="s">
        <v>3203</v>
      </c>
      <c r="B290" s="13" t="s">
        <v>3111</v>
      </c>
      <c r="C290" t="s">
        <v>2160</v>
      </c>
      <c r="D290" s="7">
        <v>259</v>
      </c>
    </row>
    <row r="291" spans="1:7" ht="15.95" customHeight="1" x14ac:dyDescent="0.2">
      <c r="A291" s="13" t="s">
        <v>3203</v>
      </c>
      <c r="B291" s="13" t="s">
        <v>1953</v>
      </c>
      <c r="C291" t="s">
        <v>2160</v>
      </c>
      <c r="D291" s="7">
        <v>289</v>
      </c>
    </row>
    <row r="292" spans="1:7" x14ac:dyDescent="0.2">
      <c r="D292" s="7"/>
    </row>
    <row r="293" spans="1:7" x14ac:dyDescent="0.2">
      <c r="C293" s="147" t="s">
        <v>2801</v>
      </c>
      <c r="D293" s="139">
        <f>SUM(D160:D291)</f>
        <v>45564</v>
      </c>
    </row>
    <row r="294" spans="1:7" x14ac:dyDescent="0.2">
      <c r="D294" s="7"/>
    </row>
    <row r="295" spans="1:7" ht="15.95" customHeight="1" x14ac:dyDescent="0.2">
      <c r="A295" s="13" t="s">
        <v>3203</v>
      </c>
      <c r="B295" s="13">
        <v>3000</v>
      </c>
      <c r="C295" t="s">
        <v>3930</v>
      </c>
      <c r="D295" s="7">
        <v>302</v>
      </c>
    </row>
    <row r="296" spans="1:7" ht="15.95" customHeight="1" x14ac:dyDescent="0.2">
      <c r="A296" s="13" t="s">
        <v>3203</v>
      </c>
      <c r="B296" s="13">
        <v>3001</v>
      </c>
      <c r="C296" t="s">
        <v>2311</v>
      </c>
      <c r="D296" s="7">
        <v>3127</v>
      </c>
    </row>
    <row r="297" spans="1:7" ht="15.95" customHeight="1" x14ac:dyDescent="0.2">
      <c r="A297" s="13" t="s">
        <v>3203</v>
      </c>
      <c r="B297" s="13">
        <v>3002</v>
      </c>
      <c r="C297" t="s">
        <v>4396</v>
      </c>
      <c r="D297" s="7">
        <v>336</v>
      </c>
      <c r="E297" s="13">
        <v>300000</v>
      </c>
      <c r="F297" s="13" t="s">
        <v>3045</v>
      </c>
      <c r="G297" s="13">
        <v>352000</v>
      </c>
    </row>
    <row r="298" spans="1:7" ht="15.95" customHeight="1" x14ac:dyDescent="0.2">
      <c r="A298" s="13" t="s">
        <v>3203</v>
      </c>
      <c r="B298" s="13" t="s">
        <v>3117</v>
      </c>
      <c r="C298" t="s">
        <v>4099</v>
      </c>
      <c r="D298" s="7">
        <v>58</v>
      </c>
      <c r="E298" s="13">
        <v>300000</v>
      </c>
      <c r="F298" s="13" t="s">
        <v>3045</v>
      </c>
      <c r="G298" s="13">
        <v>352000</v>
      </c>
    </row>
    <row r="299" spans="1:7" ht="15.95" customHeight="1" x14ac:dyDescent="0.2">
      <c r="A299" s="13" t="s">
        <v>3203</v>
      </c>
      <c r="B299" s="13">
        <v>3004</v>
      </c>
      <c r="C299" t="s">
        <v>4395</v>
      </c>
      <c r="D299" s="7">
        <v>266</v>
      </c>
      <c r="E299" s="13">
        <v>300000</v>
      </c>
      <c r="F299" s="13" t="s">
        <v>3045</v>
      </c>
      <c r="G299" s="13">
        <v>352000</v>
      </c>
    </row>
    <row r="300" spans="1:7" ht="15.95" customHeight="1" x14ac:dyDescent="0.2">
      <c r="A300" s="13" t="s">
        <v>3203</v>
      </c>
      <c r="B300" s="13" t="s">
        <v>3118</v>
      </c>
      <c r="C300" t="s">
        <v>1389</v>
      </c>
      <c r="D300" s="7">
        <v>78</v>
      </c>
      <c r="E300" s="13">
        <v>300000</v>
      </c>
      <c r="F300" s="13" t="s">
        <v>3045</v>
      </c>
      <c r="G300" s="13">
        <v>351100</v>
      </c>
    </row>
    <row r="301" spans="1:7" ht="15.95" customHeight="1" x14ac:dyDescent="0.2">
      <c r="A301" s="13" t="s">
        <v>3203</v>
      </c>
      <c r="B301" s="13">
        <v>3006</v>
      </c>
      <c r="C301" t="s">
        <v>3119</v>
      </c>
      <c r="D301" s="7">
        <v>378</v>
      </c>
      <c r="E301" s="13">
        <v>500000</v>
      </c>
      <c r="F301" s="13" t="s">
        <v>3045</v>
      </c>
      <c r="G301" s="13">
        <v>510000</v>
      </c>
    </row>
    <row r="302" spans="1:7" ht="15.95" customHeight="1" x14ac:dyDescent="0.2">
      <c r="A302" s="13" t="s">
        <v>3203</v>
      </c>
      <c r="B302" s="13" t="s">
        <v>4550</v>
      </c>
      <c r="C302" t="s">
        <v>2279</v>
      </c>
      <c r="D302" s="7">
        <v>14</v>
      </c>
      <c r="E302" s="13">
        <v>500000</v>
      </c>
      <c r="F302" s="13" t="s">
        <v>3045</v>
      </c>
      <c r="G302" s="13">
        <v>510000</v>
      </c>
    </row>
    <row r="303" spans="1:7" ht="15.95" customHeight="1" x14ac:dyDescent="0.2">
      <c r="A303" s="13" t="s">
        <v>3203</v>
      </c>
      <c r="B303" s="13">
        <v>3007</v>
      </c>
      <c r="C303" t="s">
        <v>3120</v>
      </c>
      <c r="D303" s="7">
        <v>211</v>
      </c>
      <c r="E303" s="13">
        <v>500000</v>
      </c>
      <c r="F303" s="13" t="s">
        <v>3045</v>
      </c>
      <c r="G303" s="13">
        <v>510000</v>
      </c>
    </row>
    <row r="304" spans="1:7" ht="15.95" customHeight="1" x14ac:dyDescent="0.2">
      <c r="A304" s="13" t="s">
        <v>3203</v>
      </c>
      <c r="B304" s="13">
        <v>3008</v>
      </c>
      <c r="C304" t="s">
        <v>3477</v>
      </c>
      <c r="D304" s="7">
        <v>260</v>
      </c>
      <c r="E304" s="13">
        <v>500000</v>
      </c>
      <c r="F304" s="13" t="s">
        <v>3045</v>
      </c>
      <c r="G304" s="13">
        <v>510000</v>
      </c>
    </row>
    <row r="305" spans="1:7" ht="15.95" customHeight="1" x14ac:dyDescent="0.2">
      <c r="A305" s="13" t="s">
        <v>3203</v>
      </c>
      <c r="B305" s="13" t="s">
        <v>3122</v>
      </c>
      <c r="C305" t="s">
        <v>3121</v>
      </c>
      <c r="D305" s="7">
        <v>65</v>
      </c>
      <c r="E305" s="13">
        <v>500000</v>
      </c>
      <c r="F305" s="13" t="s">
        <v>3045</v>
      </c>
      <c r="G305" s="13">
        <v>510000</v>
      </c>
    </row>
    <row r="306" spans="1:7" ht="15.95" customHeight="1" x14ac:dyDescent="0.2">
      <c r="A306" s="13" t="s">
        <v>3203</v>
      </c>
      <c r="B306" s="13">
        <v>3009</v>
      </c>
      <c r="C306" t="s">
        <v>2829</v>
      </c>
      <c r="D306" s="7">
        <v>170</v>
      </c>
      <c r="E306" s="13">
        <v>500000</v>
      </c>
      <c r="F306" s="13" t="s">
        <v>3045</v>
      </c>
      <c r="G306" s="13">
        <v>510000</v>
      </c>
    </row>
    <row r="307" spans="1:7" ht="15.95" customHeight="1" x14ac:dyDescent="0.2">
      <c r="A307" s="13" t="s">
        <v>3203</v>
      </c>
      <c r="B307" s="13">
        <v>3010</v>
      </c>
      <c r="C307" t="s">
        <v>2136</v>
      </c>
      <c r="D307" s="7">
        <v>146</v>
      </c>
      <c r="E307" s="13">
        <v>500000</v>
      </c>
      <c r="F307" s="13" t="s">
        <v>3045</v>
      </c>
      <c r="G307" s="13">
        <v>510000</v>
      </c>
    </row>
    <row r="308" spans="1:7" ht="15.95" customHeight="1" x14ac:dyDescent="0.2">
      <c r="A308" s="13" t="s">
        <v>3203</v>
      </c>
      <c r="B308" s="13">
        <v>3011</v>
      </c>
      <c r="C308" t="s">
        <v>2136</v>
      </c>
      <c r="D308" s="7">
        <v>143</v>
      </c>
      <c r="E308" s="13">
        <v>500000</v>
      </c>
      <c r="F308" s="13" t="s">
        <v>3045</v>
      </c>
      <c r="G308" s="13">
        <v>510000</v>
      </c>
    </row>
    <row r="309" spans="1:7" ht="15.95" customHeight="1" x14ac:dyDescent="0.2">
      <c r="A309" s="13" t="s">
        <v>3203</v>
      </c>
      <c r="B309" s="13">
        <v>3012</v>
      </c>
      <c r="C309" t="s">
        <v>2136</v>
      </c>
      <c r="D309" s="7">
        <v>146</v>
      </c>
      <c r="E309" s="13">
        <v>500000</v>
      </c>
      <c r="F309" s="13" t="s">
        <v>3045</v>
      </c>
      <c r="G309" s="13">
        <v>510000</v>
      </c>
    </row>
    <row r="310" spans="1:7" ht="15.95" customHeight="1" x14ac:dyDescent="0.2">
      <c r="A310" s="13" t="s">
        <v>3203</v>
      </c>
      <c r="B310" s="13">
        <v>3013</v>
      </c>
      <c r="C310" t="s">
        <v>2516</v>
      </c>
      <c r="D310" s="7">
        <v>270</v>
      </c>
      <c r="E310" s="13">
        <v>500000</v>
      </c>
      <c r="F310" s="13" t="s">
        <v>3045</v>
      </c>
      <c r="G310" s="13">
        <v>510000</v>
      </c>
    </row>
    <row r="311" spans="1:7" ht="15.95" customHeight="1" x14ac:dyDescent="0.2">
      <c r="A311" s="13" t="s">
        <v>3203</v>
      </c>
      <c r="B311" s="13" t="s">
        <v>3123</v>
      </c>
      <c r="C311" t="s">
        <v>4415</v>
      </c>
      <c r="D311" s="7">
        <v>124</v>
      </c>
      <c r="E311" s="13">
        <v>400000</v>
      </c>
      <c r="F311" s="13" t="s">
        <v>3045</v>
      </c>
      <c r="G311" s="13">
        <v>433000</v>
      </c>
    </row>
    <row r="312" spans="1:7" ht="15.95" customHeight="1" x14ac:dyDescent="0.2">
      <c r="A312" s="13" t="s">
        <v>3203</v>
      </c>
      <c r="B312" s="13">
        <v>3020</v>
      </c>
      <c r="C312" t="s">
        <v>2311</v>
      </c>
      <c r="D312" s="7">
        <v>418</v>
      </c>
    </row>
    <row r="313" spans="1:7" ht="15.95" customHeight="1" x14ac:dyDescent="0.2">
      <c r="A313" s="13" t="s">
        <v>3203</v>
      </c>
      <c r="B313" s="13">
        <v>3021</v>
      </c>
      <c r="C313" t="s">
        <v>3124</v>
      </c>
      <c r="D313" s="7">
        <v>325</v>
      </c>
      <c r="E313" s="13">
        <v>500000</v>
      </c>
      <c r="F313" s="13" t="s">
        <v>3045</v>
      </c>
    </row>
    <row r="314" spans="1:7" ht="15.95" customHeight="1" x14ac:dyDescent="0.2">
      <c r="A314" s="13" t="s">
        <v>3203</v>
      </c>
      <c r="B314" s="13">
        <v>3022</v>
      </c>
      <c r="C314" t="s">
        <v>2311</v>
      </c>
      <c r="D314" s="7">
        <v>896</v>
      </c>
      <c r="E314" s="13">
        <v>500000</v>
      </c>
      <c r="F314" s="13" t="s">
        <v>3045</v>
      </c>
    </row>
    <row r="315" spans="1:7" ht="15.95" customHeight="1" x14ac:dyDescent="0.2">
      <c r="A315" s="13" t="s">
        <v>3203</v>
      </c>
      <c r="B315" s="13">
        <v>3023</v>
      </c>
      <c r="C315" t="s">
        <v>2593</v>
      </c>
      <c r="D315" s="7">
        <v>850</v>
      </c>
      <c r="E315" s="13">
        <v>500000</v>
      </c>
      <c r="F315" s="13" t="s">
        <v>3045</v>
      </c>
    </row>
    <row r="316" spans="1:7" ht="15.95" customHeight="1" x14ac:dyDescent="0.2">
      <c r="A316" s="13" t="s">
        <v>3203</v>
      </c>
      <c r="B316" s="13" t="s">
        <v>3125</v>
      </c>
      <c r="C316" t="s">
        <v>2593</v>
      </c>
      <c r="D316" s="7">
        <v>845</v>
      </c>
      <c r="E316" s="13">
        <v>500000</v>
      </c>
      <c r="F316" s="13" t="s">
        <v>3045</v>
      </c>
    </row>
    <row r="317" spans="1:7" ht="15.95" customHeight="1" x14ac:dyDescent="0.2">
      <c r="A317" s="13" t="s">
        <v>3203</v>
      </c>
      <c r="B317" s="13" t="s">
        <v>3126</v>
      </c>
      <c r="C317" t="s">
        <v>2593</v>
      </c>
      <c r="D317" s="7">
        <v>1056</v>
      </c>
      <c r="E317" s="13">
        <v>500000</v>
      </c>
      <c r="F317" s="13" t="s">
        <v>3045</v>
      </c>
    </row>
    <row r="318" spans="1:7" ht="15.95" customHeight="1" x14ac:dyDescent="0.2">
      <c r="A318" s="13" t="s">
        <v>3203</v>
      </c>
      <c r="B318" s="13">
        <v>3025</v>
      </c>
      <c r="C318" t="s">
        <v>2692</v>
      </c>
      <c r="D318" s="7">
        <v>1375</v>
      </c>
      <c r="E318" s="13">
        <v>500000</v>
      </c>
      <c r="F318" s="13" t="s">
        <v>3045</v>
      </c>
    </row>
    <row r="319" spans="1:7" ht="15.95" customHeight="1" x14ac:dyDescent="0.2">
      <c r="A319" s="13" t="s">
        <v>3203</v>
      </c>
      <c r="B319" s="13">
        <v>3026</v>
      </c>
      <c r="C319" t="s">
        <v>2134</v>
      </c>
      <c r="D319" s="7">
        <v>527</v>
      </c>
      <c r="E319" s="13">
        <v>500000</v>
      </c>
      <c r="F319" s="13" t="s">
        <v>3045</v>
      </c>
    </row>
    <row r="320" spans="1:7" ht="15.95" customHeight="1" x14ac:dyDescent="0.2">
      <c r="A320" s="13" t="s">
        <v>3203</v>
      </c>
      <c r="B320" s="13">
        <v>3027</v>
      </c>
      <c r="C320" t="s">
        <v>2593</v>
      </c>
      <c r="D320" s="7">
        <v>559</v>
      </c>
      <c r="E320" s="13">
        <v>500000</v>
      </c>
      <c r="F320" s="13" t="s">
        <v>3045</v>
      </c>
    </row>
    <row r="321" spans="1:7" ht="15.95" customHeight="1" x14ac:dyDescent="0.2">
      <c r="A321" s="13" t="s">
        <v>3203</v>
      </c>
      <c r="B321" s="13" t="s">
        <v>3127</v>
      </c>
      <c r="C321" t="s">
        <v>2593</v>
      </c>
      <c r="D321" s="7">
        <v>559</v>
      </c>
      <c r="E321" s="13">
        <v>500000</v>
      </c>
      <c r="F321" s="13" t="s">
        <v>3045</v>
      </c>
    </row>
    <row r="322" spans="1:7" ht="15.95" customHeight="1" x14ac:dyDescent="0.2">
      <c r="A322" s="13" t="s">
        <v>3203</v>
      </c>
      <c r="B322" s="13">
        <v>3028</v>
      </c>
      <c r="C322" t="s">
        <v>2593</v>
      </c>
      <c r="D322" s="7">
        <v>395</v>
      </c>
      <c r="E322" s="13">
        <v>500000</v>
      </c>
      <c r="F322" s="13" t="s">
        <v>3045</v>
      </c>
    </row>
    <row r="323" spans="1:7" ht="15.95" customHeight="1" x14ac:dyDescent="0.2">
      <c r="A323" s="13" t="s">
        <v>3203</v>
      </c>
      <c r="B323" s="13" t="s">
        <v>3128</v>
      </c>
      <c r="C323" t="s">
        <v>2593</v>
      </c>
      <c r="D323" s="7">
        <v>412</v>
      </c>
      <c r="E323" s="13">
        <v>500000</v>
      </c>
      <c r="F323" s="13" t="s">
        <v>3045</v>
      </c>
    </row>
    <row r="324" spans="1:7" ht="15.95" customHeight="1" x14ac:dyDescent="0.2">
      <c r="A324" s="13" t="s">
        <v>3203</v>
      </c>
      <c r="B324" s="13" t="s">
        <v>3129</v>
      </c>
      <c r="C324" t="s">
        <v>2593</v>
      </c>
      <c r="D324" s="7">
        <v>413</v>
      </c>
      <c r="E324" s="13">
        <v>500000</v>
      </c>
      <c r="F324" s="13" t="s">
        <v>3045</v>
      </c>
    </row>
    <row r="325" spans="1:7" ht="15.95" customHeight="1" x14ac:dyDescent="0.2">
      <c r="A325" s="13" t="s">
        <v>3203</v>
      </c>
      <c r="B325" s="13" t="s">
        <v>3130</v>
      </c>
      <c r="C325" t="s">
        <v>2593</v>
      </c>
      <c r="D325" s="7">
        <v>425</v>
      </c>
      <c r="E325" s="13">
        <v>500000</v>
      </c>
      <c r="F325" s="13" t="s">
        <v>3045</v>
      </c>
    </row>
    <row r="326" spans="1:7" ht="15.95" customHeight="1" x14ac:dyDescent="0.2">
      <c r="A326" s="13" t="s">
        <v>3203</v>
      </c>
      <c r="B326" s="13">
        <v>3029</v>
      </c>
      <c r="C326" t="s">
        <v>2593</v>
      </c>
      <c r="D326" s="7">
        <v>559</v>
      </c>
      <c r="E326" s="13">
        <v>500000</v>
      </c>
      <c r="F326" s="13" t="s">
        <v>3045</v>
      </c>
    </row>
    <row r="327" spans="1:7" ht="15.95" customHeight="1" x14ac:dyDescent="0.2">
      <c r="A327" s="13" t="s">
        <v>3203</v>
      </c>
      <c r="B327" s="13" t="s">
        <v>3131</v>
      </c>
      <c r="C327" t="s">
        <v>2593</v>
      </c>
      <c r="D327" s="7">
        <v>559</v>
      </c>
      <c r="E327" s="13">
        <v>500000</v>
      </c>
      <c r="F327" s="13" t="s">
        <v>3045</v>
      </c>
    </row>
    <row r="328" spans="1:7" ht="15.95" customHeight="1" x14ac:dyDescent="0.2">
      <c r="A328" s="13" t="s">
        <v>3203</v>
      </c>
      <c r="B328" s="13">
        <v>3031</v>
      </c>
      <c r="C328" t="s">
        <v>2311</v>
      </c>
      <c r="D328" s="7">
        <v>1199</v>
      </c>
    </row>
    <row r="329" spans="1:7" ht="15.95" customHeight="1" x14ac:dyDescent="0.2">
      <c r="A329" s="13" t="s">
        <v>3203</v>
      </c>
      <c r="B329" s="13">
        <v>3032</v>
      </c>
      <c r="C329" t="s">
        <v>2311</v>
      </c>
      <c r="D329" s="7">
        <v>237</v>
      </c>
    </row>
    <row r="330" spans="1:7" ht="15.95" customHeight="1" x14ac:dyDescent="0.2">
      <c r="A330" s="13" t="s">
        <v>3203</v>
      </c>
      <c r="B330" s="13">
        <v>3033</v>
      </c>
      <c r="C330" t="s">
        <v>2593</v>
      </c>
      <c r="D330" s="7">
        <v>1042</v>
      </c>
      <c r="E330" s="13">
        <v>100000</v>
      </c>
      <c r="F330" s="13" t="s">
        <v>3045</v>
      </c>
      <c r="G330" s="13">
        <v>101300</v>
      </c>
    </row>
    <row r="331" spans="1:7" ht="15.95" customHeight="1" x14ac:dyDescent="0.2">
      <c r="A331" s="13" t="s">
        <v>3203</v>
      </c>
      <c r="B331" s="13" t="s">
        <v>3132</v>
      </c>
      <c r="C331" t="s">
        <v>4415</v>
      </c>
      <c r="D331" s="7">
        <v>101</v>
      </c>
      <c r="E331" s="13">
        <v>400000</v>
      </c>
      <c r="F331" s="13" t="s">
        <v>3045</v>
      </c>
      <c r="G331" s="13">
        <v>433000</v>
      </c>
    </row>
    <row r="332" spans="1:7" ht="15.95" customHeight="1" x14ac:dyDescent="0.2">
      <c r="A332" s="13" t="s">
        <v>3203</v>
      </c>
      <c r="B332" s="13">
        <v>3035</v>
      </c>
      <c r="C332" t="s">
        <v>2593</v>
      </c>
      <c r="D332" s="7">
        <v>709</v>
      </c>
      <c r="E332" s="13">
        <v>100000</v>
      </c>
      <c r="F332" s="13" t="s">
        <v>3045</v>
      </c>
      <c r="G332" s="13">
        <v>101300</v>
      </c>
    </row>
    <row r="333" spans="1:7" ht="15.95" customHeight="1" x14ac:dyDescent="0.2">
      <c r="A333" s="13" t="s">
        <v>3203</v>
      </c>
      <c r="B333" s="13">
        <v>3036</v>
      </c>
      <c r="C333" t="s">
        <v>2593</v>
      </c>
      <c r="D333" s="7">
        <v>770</v>
      </c>
      <c r="E333" s="13">
        <v>100000</v>
      </c>
      <c r="F333" s="13" t="s">
        <v>3045</v>
      </c>
      <c r="G333" s="13">
        <v>101300</v>
      </c>
    </row>
    <row r="334" spans="1:7" ht="15.95" customHeight="1" x14ac:dyDescent="0.2">
      <c r="A334" s="13" t="s">
        <v>3203</v>
      </c>
      <c r="B334" s="13">
        <v>3037</v>
      </c>
      <c r="C334" t="s">
        <v>3133</v>
      </c>
      <c r="D334" s="7">
        <v>148</v>
      </c>
      <c r="E334" s="13">
        <v>500000</v>
      </c>
      <c r="F334" s="13" t="s">
        <v>3045</v>
      </c>
    </row>
    <row r="335" spans="1:7" ht="15.95" customHeight="1" x14ac:dyDescent="0.2">
      <c r="A335" s="13" t="s">
        <v>3203</v>
      </c>
      <c r="B335" s="13">
        <v>3038</v>
      </c>
      <c r="C335" t="s">
        <v>2311</v>
      </c>
      <c r="D335" s="7">
        <v>292</v>
      </c>
    </row>
    <row r="336" spans="1:7" ht="15.95" customHeight="1" x14ac:dyDescent="0.2">
      <c r="A336" s="13" t="s">
        <v>3203</v>
      </c>
      <c r="B336" s="13">
        <v>3039</v>
      </c>
      <c r="C336" t="s">
        <v>2311</v>
      </c>
      <c r="D336" s="7">
        <v>640</v>
      </c>
    </row>
    <row r="337" spans="1:7" ht="15.95" customHeight="1" x14ac:dyDescent="0.2">
      <c r="A337" s="13" t="s">
        <v>3203</v>
      </c>
      <c r="B337" s="13">
        <v>3040</v>
      </c>
      <c r="C337" t="s">
        <v>2593</v>
      </c>
      <c r="D337" s="7">
        <v>1171</v>
      </c>
      <c r="E337" s="13">
        <v>100000</v>
      </c>
      <c r="F337" s="13" t="s">
        <v>3045</v>
      </c>
      <c r="G337" s="13">
        <v>101300</v>
      </c>
    </row>
    <row r="338" spans="1:7" ht="15.95" customHeight="1" x14ac:dyDescent="0.2">
      <c r="A338" s="13" t="s">
        <v>3203</v>
      </c>
      <c r="B338" s="13" t="s">
        <v>3134</v>
      </c>
      <c r="C338" t="s">
        <v>1389</v>
      </c>
      <c r="D338" s="7">
        <v>50</v>
      </c>
      <c r="E338" s="13">
        <v>300000</v>
      </c>
      <c r="F338" s="13" t="s">
        <v>3045</v>
      </c>
      <c r="G338" s="13">
        <v>351100</v>
      </c>
    </row>
    <row r="339" spans="1:7" ht="15.95" customHeight="1" x14ac:dyDescent="0.2">
      <c r="A339" s="13" t="s">
        <v>3203</v>
      </c>
      <c r="B339" s="13">
        <v>3042</v>
      </c>
      <c r="C339" t="s">
        <v>2593</v>
      </c>
      <c r="D339" s="7">
        <v>1140</v>
      </c>
      <c r="E339" s="13">
        <v>100000</v>
      </c>
      <c r="F339" s="13" t="s">
        <v>3045</v>
      </c>
      <c r="G339" s="13">
        <v>101300</v>
      </c>
    </row>
    <row r="340" spans="1:7" ht="15.95" customHeight="1" x14ac:dyDescent="0.2">
      <c r="A340" s="13" t="s">
        <v>3203</v>
      </c>
      <c r="B340" s="13">
        <v>3043</v>
      </c>
      <c r="C340" t="s">
        <v>2171</v>
      </c>
      <c r="D340" s="7">
        <v>57</v>
      </c>
      <c r="E340" s="13">
        <v>500000</v>
      </c>
      <c r="F340" s="13" t="s">
        <v>3045</v>
      </c>
    </row>
    <row r="341" spans="1:7" ht="15.95" customHeight="1" x14ac:dyDescent="0.2">
      <c r="A341" s="13" t="s">
        <v>3203</v>
      </c>
      <c r="B341" s="13">
        <v>3045</v>
      </c>
      <c r="C341" t="s">
        <v>2311</v>
      </c>
      <c r="D341" s="7">
        <v>1931</v>
      </c>
    </row>
    <row r="342" spans="1:7" ht="15.95" customHeight="1" x14ac:dyDescent="0.2">
      <c r="A342" s="13" t="s">
        <v>3203</v>
      </c>
      <c r="B342" s="13">
        <v>3046</v>
      </c>
      <c r="C342" t="s">
        <v>2143</v>
      </c>
      <c r="D342" s="7">
        <v>812</v>
      </c>
      <c r="E342" s="13">
        <v>500000</v>
      </c>
      <c r="F342" s="13" t="s">
        <v>3045</v>
      </c>
    </row>
    <row r="343" spans="1:7" ht="15.95" customHeight="1" x14ac:dyDescent="0.2">
      <c r="A343" s="13" t="s">
        <v>3203</v>
      </c>
      <c r="B343" s="13">
        <v>3047</v>
      </c>
      <c r="C343" t="s">
        <v>3135</v>
      </c>
      <c r="D343" s="7">
        <v>1824</v>
      </c>
      <c r="E343" s="13">
        <v>100000</v>
      </c>
      <c r="F343" s="13" t="s">
        <v>3045</v>
      </c>
      <c r="G343" s="13">
        <v>101300</v>
      </c>
    </row>
    <row r="344" spans="1:7" ht="15.95" customHeight="1" x14ac:dyDescent="0.2">
      <c r="A344" s="13" t="s">
        <v>3203</v>
      </c>
      <c r="B344" s="13">
        <v>3048</v>
      </c>
      <c r="C344" t="s">
        <v>3135</v>
      </c>
      <c r="D344" s="7">
        <v>1610</v>
      </c>
      <c r="E344" s="13">
        <v>500000</v>
      </c>
      <c r="F344" s="13" t="s">
        <v>3045</v>
      </c>
    </row>
    <row r="345" spans="1:7" ht="15.95" customHeight="1" x14ac:dyDescent="0.2">
      <c r="A345" s="13" t="s">
        <v>3203</v>
      </c>
      <c r="B345" s="13">
        <v>3051</v>
      </c>
      <c r="C345" t="s">
        <v>3124</v>
      </c>
      <c r="D345" s="7">
        <v>359</v>
      </c>
      <c r="E345" s="13">
        <v>500000</v>
      </c>
      <c r="F345" s="13" t="s">
        <v>3045</v>
      </c>
    </row>
    <row r="346" spans="1:7" ht="15.95" customHeight="1" x14ac:dyDescent="0.2">
      <c r="A346" s="13" t="s">
        <v>3203</v>
      </c>
      <c r="B346" s="13">
        <v>3052</v>
      </c>
      <c r="C346" t="s">
        <v>3076</v>
      </c>
      <c r="D346" s="7">
        <v>452</v>
      </c>
      <c r="E346" s="13">
        <v>400000</v>
      </c>
      <c r="F346" s="13" t="s">
        <v>3045</v>
      </c>
      <c r="G346" s="13">
        <v>440000</v>
      </c>
    </row>
    <row r="347" spans="1:7" ht="15.95" customHeight="1" x14ac:dyDescent="0.2">
      <c r="A347" s="13" t="s">
        <v>3203</v>
      </c>
      <c r="B347" s="13">
        <v>3053</v>
      </c>
      <c r="C347" t="s">
        <v>2134</v>
      </c>
      <c r="D347" s="7">
        <v>571</v>
      </c>
      <c r="E347" s="13">
        <v>500000</v>
      </c>
      <c r="F347" s="13" t="s">
        <v>3045</v>
      </c>
    </row>
    <row r="348" spans="1:7" ht="15.95" customHeight="1" x14ac:dyDescent="0.2">
      <c r="A348" s="13" t="s">
        <v>3203</v>
      </c>
      <c r="B348" s="13">
        <v>3059</v>
      </c>
      <c r="C348" t="s">
        <v>3480</v>
      </c>
      <c r="D348" s="7">
        <v>269</v>
      </c>
      <c r="E348" s="13">
        <v>500000</v>
      </c>
      <c r="F348" s="13" t="s">
        <v>3045</v>
      </c>
      <c r="G348" s="13">
        <v>501000</v>
      </c>
    </row>
    <row r="349" spans="1:7" ht="15.95" customHeight="1" x14ac:dyDescent="0.2">
      <c r="A349" s="13" t="s">
        <v>3203</v>
      </c>
      <c r="B349" s="13">
        <v>3060</v>
      </c>
      <c r="C349" t="s">
        <v>3136</v>
      </c>
      <c r="D349" s="7">
        <v>1467</v>
      </c>
      <c r="E349" s="13">
        <v>500000</v>
      </c>
      <c r="F349" s="13" t="s">
        <v>3045</v>
      </c>
      <c r="G349" s="13">
        <v>501000</v>
      </c>
    </row>
    <row r="350" spans="1:7" ht="15.95" customHeight="1" x14ac:dyDescent="0.2">
      <c r="A350" s="13" t="s">
        <v>3203</v>
      </c>
      <c r="B350" s="13" t="s">
        <v>4549</v>
      </c>
      <c r="C350" t="s">
        <v>2279</v>
      </c>
      <c r="D350" s="7">
        <v>17</v>
      </c>
      <c r="E350" s="13">
        <v>500000</v>
      </c>
      <c r="F350" s="13" t="s">
        <v>3045</v>
      </c>
      <c r="G350" s="13">
        <v>501000</v>
      </c>
    </row>
    <row r="351" spans="1:7" ht="15.95" customHeight="1" x14ac:dyDescent="0.2">
      <c r="A351" s="13" t="s">
        <v>3203</v>
      </c>
      <c r="B351" s="13">
        <v>3061</v>
      </c>
      <c r="C351" t="s">
        <v>3137</v>
      </c>
      <c r="D351" s="7">
        <v>674</v>
      </c>
      <c r="E351" s="13">
        <v>500000</v>
      </c>
      <c r="F351" s="13" t="s">
        <v>3045</v>
      </c>
      <c r="G351" s="13">
        <v>501000</v>
      </c>
    </row>
    <row r="352" spans="1:7" ht="15.95" customHeight="1" x14ac:dyDescent="0.2">
      <c r="A352" s="13" t="s">
        <v>3203</v>
      </c>
      <c r="B352" s="13">
        <v>3062</v>
      </c>
      <c r="C352" t="s">
        <v>2270</v>
      </c>
      <c r="D352" s="7">
        <v>175</v>
      </c>
      <c r="E352" s="13">
        <v>500000</v>
      </c>
      <c r="F352" s="13" t="s">
        <v>3045</v>
      </c>
      <c r="G352" s="13">
        <v>501000</v>
      </c>
    </row>
    <row r="353" spans="1:7" ht="15.95" customHeight="1" x14ac:dyDescent="0.2">
      <c r="A353" s="13" t="s">
        <v>3203</v>
      </c>
      <c r="B353" s="13">
        <v>3063</v>
      </c>
      <c r="C353" t="s">
        <v>2311</v>
      </c>
      <c r="D353" s="7">
        <v>356</v>
      </c>
      <c r="E353" s="13">
        <v>500000</v>
      </c>
      <c r="F353" s="13" t="s">
        <v>3045</v>
      </c>
      <c r="G353" s="13">
        <v>501000</v>
      </c>
    </row>
    <row r="354" spans="1:7" ht="15.95" customHeight="1" x14ac:dyDescent="0.2">
      <c r="A354" s="13" t="s">
        <v>3203</v>
      </c>
      <c r="B354" s="13">
        <v>3064</v>
      </c>
      <c r="C354" t="s">
        <v>3477</v>
      </c>
      <c r="D354" s="7">
        <v>294</v>
      </c>
      <c r="E354" s="13">
        <v>500000</v>
      </c>
      <c r="F354" s="13" t="s">
        <v>3045</v>
      </c>
      <c r="G354" s="13">
        <v>501000</v>
      </c>
    </row>
    <row r="355" spans="1:7" ht="15.95" customHeight="1" x14ac:dyDescent="0.2">
      <c r="A355" s="13" t="s">
        <v>3203</v>
      </c>
      <c r="B355" s="13">
        <v>3065</v>
      </c>
      <c r="C355" t="s">
        <v>3077</v>
      </c>
      <c r="D355" s="7">
        <v>176</v>
      </c>
      <c r="E355" s="13">
        <v>500000</v>
      </c>
      <c r="F355" s="13" t="s">
        <v>3045</v>
      </c>
      <c r="G355" s="13">
        <v>501000</v>
      </c>
    </row>
    <row r="356" spans="1:7" ht="15.95" customHeight="1" x14ac:dyDescent="0.2">
      <c r="A356" s="13" t="s">
        <v>3203</v>
      </c>
      <c r="B356" s="13" t="s">
        <v>3139</v>
      </c>
      <c r="C356" t="s">
        <v>3138</v>
      </c>
      <c r="D356" s="7">
        <v>290</v>
      </c>
      <c r="E356" s="13">
        <v>500000</v>
      </c>
      <c r="F356" s="13" t="s">
        <v>3045</v>
      </c>
      <c r="G356" s="13">
        <v>501000</v>
      </c>
    </row>
    <row r="357" spans="1:7" ht="15.95" customHeight="1" x14ac:dyDescent="0.2">
      <c r="A357" s="13" t="s">
        <v>3203</v>
      </c>
      <c r="B357" s="13">
        <v>3066</v>
      </c>
      <c r="C357" t="s">
        <v>3077</v>
      </c>
      <c r="D357" s="7">
        <v>176</v>
      </c>
      <c r="E357" s="13">
        <v>500000</v>
      </c>
      <c r="F357" s="13" t="s">
        <v>3045</v>
      </c>
      <c r="G357" s="13">
        <v>501000</v>
      </c>
    </row>
    <row r="358" spans="1:7" ht="15.95" customHeight="1" x14ac:dyDescent="0.2">
      <c r="A358" s="13" t="s">
        <v>3203</v>
      </c>
      <c r="B358" s="13">
        <v>3067</v>
      </c>
      <c r="D358" s="7">
        <v>167</v>
      </c>
      <c r="E358" s="13">
        <v>500000</v>
      </c>
      <c r="F358" s="13" t="s">
        <v>3045</v>
      </c>
      <c r="G358" s="13">
        <v>501000</v>
      </c>
    </row>
    <row r="359" spans="1:7" ht="15.95" customHeight="1" x14ac:dyDescent="0.2">
      <c r="A359" s="13" t="s">
        <v>3203</v>
      </c>
      <c r="B359" s="13">
        <v>3069</v>
      </c>
      <c r="C359" t="s">
        <v>3078</v>
      </c>
      <c r="D359" s="7">
        <v>204</v>
      </c>
      <c r="E359" s="13">
        <v>500000</v>
      </c>
      <c r="F359" s="13" t="s">
        <v>3045</v>
      </c>
      <c r="G359" s="13">
        <v>501000</v>
      </c>
    </row>
    <row r="360" spans="1:7" ht="15.95" customHeight="1" x14ac:dyDescent="0.2">
      <c r="A360" s="13" t="s">
        <v>3203</v>
      </c>
      <c r="B360" s="13">
        <v>3070</v>
      </c>
      <c r="C360" t="s">
        <v>3079</v>
      </c>
      <c r="D360" s="7">
        <v>201</v>
      </c>
      <c r="E360" s="13">
        <v>500000</v>
      </c>
      <c r="F360" s="13" t="s">
        <v>3045</v>
      </c>
      <c r="G360" s="13">
        <v>501000</v>
      </c>
    </row>
    <row r="361" spans="1:7" ht="15.95" customHeight="1" x14ac:dyDescent="0.2">
      <c r="A361" s="13" t="s">
        <v>3203</v>
      </c>
      <c r="B361" s="13">
        <v>3071</v>
      </c>
      <c r="C361" t="s">
        <v>3080</v>
      </c>
      <c r="D361" s="7">
        <v>204</v>
      </c>
      <c r="E361" s="13">
        <v>500000</v>
      </c>
      <c r="F361" s="13" t="s">
        <v>3045</v>
      </c>
      <c r="G361" s="13">
        <v>501000</v>
      </c>
    </row>
    <row r="362" spans="1:7" ht="15.95" customHeight="1" x14ac:dyDescent="0.2">
      <c r="A362" s="13" t="s">
        <v>3203</v>
      </c>
      <c r="B362" s="13">
        <v>3072</v>
      </c>
      <c r="C362" t="s">
        <v>3079</v>
      </c>
      <c r="D362" s="7">
        <v>201</v>
      </c>
      <c r="E362" s="13">
        <v>500000</v>
      </c>
      <c r="F362" s="13" t="s">
        <v>3045</v>
      </c>
      <c r="G362" s="13">
        <v>501000</v>
      </c>
    </row>
    <row r="363" spans="1:7" ht="15.95" customHeight="1" x14ac:dyDescent="0.2">
      <c r="A363" s="13" t="s">
        <v>3203</v>
      </c>
      <c r="B363" s="13">
        <v>3073</v>
      </c>
      <c r="C363" t="s">
        <v>3081</v>
      </c>
      <c r="D363" s="7">
        <v>134</v>
      </c>
      <c r="E363" s="13">
        <v>500000</v>
      </c>
      <c r="F363" s="13" t="s">
        <v>3045</v>
      </c>
      <c r="G363" s="13">
        <v>501000</v>
      </c>
    </row>
    <row r="364" spans="1:7" ht="15.95" customHeight="1" x14ac:dyDescent="0.2">
      <c r="A364" s="13" t="s">
        <v>3203</v>
      </c>
      <c r="B364" s="13">
        <v>3074</v>
      </c>
      <c r="C364" t="s">
        <v>3141</v>
      </c>
      <c r="D364" s="7">
        <v>439</v>
      </c>
      <c r="E364" s="13">
        <v>500000</v>
      </c>
      <c r="F364" s="13" t="s">
        <v>3045</v>
      </c>
      <c r="G364" s="13">
        <v>501000</v>
      </c>
    </row>
    <row r="365" spans="1:7" ht="15.95" customHeight="1" x14ac:dyDescent="0.2">
      <c r="A365" s="13" t="s">
        <v>3203</v>
      </c>
      <c r="B365" s="13">
        <v>3075</v>
      </c>
      <c r="C365" t="s">
        <v>2516</v>
      </c>
      <c r="D365" s="7">
        <v>659</v>
      </c>
      <c r="E365" s="13">
        <v>500000</v>
      </c>
      <c r="F365" s="13" t="s">
        <v>3045</v>
      </c>
      <c r="G365" s="13">
        <v>501000</v>
      </c>
    </row>
    <row r="366" spans="1:7" ht="15.95" customHeight="1" x14ac:dyDescent="0.2">
      <c r="A366" s="13" t="s">
        <v>3203</v>
      </c>
      <c r="B366" s="13" t="s">
        <v>3142</v>
      </c>
      <c r="C366" t="s">
        <v>2393</v>
      </c>
      <c r="D366" s="7">
        <v>65</v>
      </c>
    </row>
    <row r="367" spans="1:7" ht="15.95" customHeight="1" x14ac:dyDescent="0.2">
      <c r="A367" s="13" t="s">
        <v>3203</v>
      </c>
      <c r="B367" s="13" t="s">
        <v>3143</v>
      </c>
      <c r="C367" t="s">
        <v>2393</v>
      </c>
      <c r="D367" s="7">
        <v>65</v>
      </c>
    </row>
    <row r="368" spans="1:7" ht="15.95" customHeight="1" x14ac:dyDescent="0.2">
      <c r="A368" s="13" t="s">
        <v>3203</v>
      </c>
      <c r="B368" s="13" t="s">
        <v>3144</v>
      </c>
      <c r="C368" t="s">
        <v>2393</v>
      </c>
      <c r="D368" s="7">
        <v>65</v>
      </c>
    </row>
    <row r="369" spans="1:9" ht="15.95" customHeight="1" x14ac:dyDescent="0.2">
      <c r="A369" s="13" t="s">
        <v>3203</v>
      </c>
      <c r="B369" s="13" t="s">
        <v>3145</v>
      </c>
      <c r="C369" t="s">
        <v>2393</v>
      </c>
      <c r="D369" s="7">
        <v>80</v>
      </c>
    </row>
    <row r="370" spans="1:9" ht="15.95" customHeight="1" x14ac:dyDescent="0.2">
      <c r="A370" s="13" t="s">
        <v>3203</v>
      </c>
      <c r="B370" s="13" t="s">
        <v>3150</v>
      </c>
      <c r="C370" t="s">
        <v>2160</v>
      </c>
      <c r="D370" s="7">
        <v>255</v>
      </c>
    </row>
    <row r="371" spans="1:9" ht="15.95" customHeight="1" x14ac:dyDescent="0.2">
      <c r="A371" s="13" t="s">
        <v>3203</v>
      </c>
      <c r="B371" s="13" t="s">
        <v>3149</v>
      </c>
      <c r="C371" t="s">
        <v>2160</v>
      </c>
      <c r="D371" s="7">
        <v>179</v>
      </c>
    </row>
    <row r="372" spans="1:9" ht="15.95" customHeight="1" x14ac:dyDescent="0.2">
      <c r="A372" s="13" t="s">
        <v>3203</v>
      </c>
      <c r="B372" s="13" t="s">
        <v>3148</v>
      </c>
      <c r="C372" t="s">
        <v>2160</v>
      </c>
      <c r="D372" s="7">
        <v>1362</v>
      </c>
    </row>
    <row r="373" spans="1:9" ht="15.95" customHeight="1" x14ac:dyDescent="0.2">
      <c r="A373" s="13" t="s">
        <v>3203</v>
      </c>
      <c r="B373" s="13" t="s">
        <v>3146</v>
      </c>
      <c r="C373" t="s">
        <v>2160</v>
      </c>
      <c r="D373" s="7">
        <v>297</v>
      </c>
    </row>
    <row r="374" spans="1:9" ht="15.95" customHeight="1" x14ac:dyDescent="0.2">
      <c r="A374" s="13" t="s">
        <v>3203</v>
      </c>
      <c r="B374" s="13" t="s">
        <v>3147</v>
      </c>
      <c r="C374" t="s">
        <v>2160</v>
      </c>
      <c r="D374" s="7">
        <v>265</v>
      </c>
    </row>
    <row r="375" spans="1:9" x14ac:dyDescent="0.2">
      <c r="D375" s="7"/>
    </row>
    <row r="376" spans="1:9" x14ac:dyDescent="0.2">
      <c r="C376" s="147" t="s">
        <v>2801</v>
      </c>
      <c r="D376" s="139">
        <f>SUM(D295:D374)</f>
        <v>40118</v>
      </c>
    </row>
    <row r="377" spans="1:9" x14ac:dyDescent="0.2">
      <c r="D377" s="7"/>
    </row>
    <row r="378" spans="1:9" ht="15.95" customHeight="1" x14ac:dyDescent="0.2">
      <c r="A378" s="13" t="s">
        <v>3203</v>
      </c>
      <c r="B378" s="13">
        <v>4000</v>
      </c>
      <c r="C378" t="s">
        <v>3930</v>
      </c>
      <c r="D378" s="7">
        <v>302</v>
      </c>
    </row>
    <row r="379" spans="1:9" ht="15.95" customHeight="1" x14ac:dyDescent="0.2">
      <c r="A379" s="13" t="s">
        <v>3203</v>
      </c>
      <c r="B379" s="13">
        <v>4001</v>
      </c>
      <c r="C379" t="s">
        <v>2311</v>
      </c>
      <c r="D379" s="7">
        <v>3931</v>
      </c>
    </row>
    <row r="380" spans="1:9" ht="15.95" customHeight="1" x14ac:dyDescent="0.2">
      <c r="A380" s="13" t="s">
        <v>3203</v>
      </c>
      <c r="B380" s="13">
        <v>4002</v>
      </c>
      <c r="C380" t="s">
        <v>4396</v>
      </c>
      <c r="D380" s="7">
        <v>335</v>
      </c>
      <c r="E380" s="13">
        <v>300000</v>
      </c>
      <c r="F380" s="13" t="s">
        <v>3045</v>
      </c>
      <c r="G380" s="13">
        <v>352000</v>
      </c>
      <c r="I380" s="13" t="s">
        <v>113</v>
      </c>
    </row>
    <row r="381" spans="1:9" ht="15.95" customHeight="1" x14ac:dyDescent="0.2">
      <c r="A381" s="13" t="s">
        <v>3203</v>
      </c>
      <c r="B381" s="13" t="s">
        <v>3151</v>
      </c>
      <c r="C381" t="s">
        <v>4099</v>
      </c>
      <c r="D381" s="7">
        <v>59</v>
      </c>
      <c r="E381" s="13">
        <v>300000</v>
      </c>
      <c r="F381" s="13" t="s">
        <v>3045</v>
      </c>
      <c r="G381" s="13">
        <v>352000</v>
      </c>
    </row>
    <row r="382" spans="1:9" ht="15.95" customHeight="1" x14ac:dyDescent="0.2">
      <c r="A382" s="13" t="s">
        <v>3203</v>
      </c>
      <c r="B382" s="13">
        <v>4004</v>
      </c>
      <c r="C382" t="s">
        <v>4395</v>
      </c>
      <c r="D382" s="7">
        <v>266</v>
      </c>
      <c r="E382" s="13">
        <v>300000</v>
      </c>
      <c r="F382" s="13" t="s">
        <v>3045</v>
      </c>
      <c r="G382" s="13">
        <v>352000</v>
      </c>
    </row>
    <row r="383" spans="1:9" ht="15.95" customHeight="1" x14ac:dyDescent="0.2">
      <c r="A383" s="13" t="s">
        <v>3203</v>
      </c>
      <c r="B383" s="13" t="s">
        <v>3152</v>
      </c>
      <c r="C383" t="s">
        <v>1983</v>
      </c>
      <c r="D383" s="7">
        <v>98</v>
      </c>
      <c r="E383" s="13">
        <v>300000</v>
      </c>
      <c r="F383" s="13" t="s">
        <v>3045</v>
      </c>
      <c r="G383" s="13">
        <v>351100</v>
      </c>
    </row>
    <row r="384" spans="1:9" ht="15.95" customHeight="1" x14ac:dyDescent="0.2">
      <c r="A384" s="13" t="s">
        <v>3203</v>
      </c>
      <c r="B384" s="125">
        <v>4006</v>
      </c>
      <c r="C384" t="s">
        <v>3153</v>
      </c>
      <c r="D384" s="7">
        <v>262</v>
      </c>
      <c r="E384" s="13">
        <v>500000</v>
      </c>
      <c r="F384" s="13" t="s">
        <v>3045</v>
      </c>
    </row>
    <row r="385" spans="1:7" ht="15.95" customHeight="1" x14ac:dyDescent="0.2">
      <c r="A385" s="13" t="s">
        <v>3203</v>
      </c>
      <c r="B385" s="13" t="s">
        <v>3154</v>
      </c>
      <c r="C385" t="s">
        <v>4415</v>
      </c>
      <c r="D385" s="7">
        <v>121</v>
      </c>
      <c r="E385" s="13">
        <v>400000</v>
      </c>
      <c r="F385" s="13" t="s">
        <v>3045</v>
      </c>
      <c r="G385" s="13">
        <v>433000</v>
      </c>
    </row>
    <row r="386" spans="1:7" ht="15.95" customHeight="1" x14ac:dyDescent="0.2">
      <c r="A386" s="13" t="s">
        <v>3203</v>
      </c>
      <c r="B386" s="13">
        <v>4008</v>
      </c>
      <c r="C386" t="s">
        <v>3185</v>
      </c>
      <c r="D386" s="7">
        <v>848</v>
      </c>
      <c r="E386" s="13">
        <v>100000</v>
      </c>
      <c r="F386" s="13" t="s">
        <v>3045</v>
      </c>
      <c r="G386" s="13">
        <v>101200</v>
      </c>
    </row>
    <row r="387" spans="1:7" ht="15.95" customHeight="1" x14ac:dyDescent="0.2">
      <c r="A387" s="13" t="s">
        <v>3203</v>
      </c>
      <c r="B387" s="13">
        <v>4009</v>
      </c>
      <c r="C387" t="s">
        <v>2311</v>
      </c>
      <c r="D387" s="7">
        <v>106</v>
      </c>
      <c r="E387" s="13">
        <v>100000</v>
      </c>
      <c r="F387" s="13" t="s">
        <v>3045</v>
      </c>
      <c r="G387" s="13">
        <v>101200</v>
      </c>
    </row>
    <row r="388" spans="1:7" ht="15.95" customHeight="1" x14ac:dyDescent="0.2">
      <c r="A388" s="13" t="s">
        <v>3203</v>
      </c>
      <c r="B388" s="13">
        <v>4010</v>
      </c>
      <c r="C388" t="s">
        <v>3186</v>
      </c>
      <c r="D388" s="7">
        <v>210</v>
      </c>
      <c r="E388" s="13">
        <v>100000</v>
      </c>
      <c r="F388" s="13" t="s">
        <v>3045</v>
      </c>
      <c r="G388" s="13">
        <v>101200</v>
      </c>
    </row>
    <row r="389" spans="1:7" ht="15.95" customHeight="1" x14ac:dyDescent="0.2">
      <c r="A389" s="13" t="s">
        <v>3203</v>
      </c>
      <c r="B389" s="13">
        <v>4011</v>
      </c>
      <c r="C389" t="s">
        <v>2311</v>
      </c>
      <c r="D389" s="7">
        <v>218</v>
      </c>
      <c r="E389" s="13">
        <v>100000</v>
      </c>
      <c r="F389" s="13" t="s">
        <v>3045</v>
      </c>
      <c r="G389" s="13">
        <v>101200</v>
      </c>
    </row>
    <row r="390" spans="1:7" ht="15.95" customHeight="1" x14ac:dyDescent="0.2">
      <c r="A390" s="13" t="s">
        <v>3203</v>
      </c>
      <c r="B390" s="13" t="s">
        <v>3187</v>
      </c>
      <c r="C390" t="s">
        <v>2279</v>
      </c>
      <c r="D390" s="7">
        <v>21</v>
      </c>
      <c r="E390" s="13">
        <v>100000</v>
      </c>
      <c r="F390" s="13" t="s">
        <v>3045</v>
      </c>
      <c r="G390" s="13">
        <v>101200</v>
      </c>
    </row>
    <row r="391" spans="1:7" ht="15.95" customHeight="1" x14ac:dyDescent="0.2">
      <c r="A391" s="13" t="s">
        <v>3203</v>
      </c>
      <c r="B391" s="13" t="s">
        <v>3188</v>
      </c>
      <c r="C391" t="s">
        <v>2279</v>
      </c>
      <c r="D391" s="7">
        <v>21</v>
      </c>
      <c r="E391" s="13">
        <v>100000</v>
      </c>
      <c r="F391" s="13" t="s">
        <v>3045</v>
      </c>
      <c r="G391" s="13">
        <v>101200</v>
      </c>
    </row>
    <row r="392" spans="1:7" ht="15.95" customHeight="1" x14ac:dyDescent="0.2">
      <c r="A392" s="13" t="s">
        <v>3203</v>
      </c>
      <c r="B392" s="13">
        <v>4012</v>
      </c>
      <c r="C392" t="s">
        <v>3189</v>
      </c>
      <c r="D392" s="7">
        <v>320</v>
      </c>
      <c r="E392" s="13">
        <v>100000</v>
      </c>
      <c r="F392" s="13" t="s">
        <v>3045</v>
      </c>
      <c r="G392" s="13">
        <v>101200</v>
      </c>
    </row>
    <row r="393" spans="1:7" ht="15.95" customHeight="1" x14ac:dyDescent="0.2">
      <c r="A393" s="13" t="s">
        <v>3203</v>
      </c>
      <c r="B393" s="13">
        <v>4014</v>
      </c>
      <c r="C393" t="s">
        <v>2311</v>
      </c>
      <c r="D393" s="7">
        <v>389</v>
      </c>
      <c r="E393" s="13">
        <v>100000</v>
      </c>
      <c r="F393" s="13" t="s">
        <v>3045</v>
      </c>
      <c r="G393" s="13">
        <v>101200</v>
      </c>
    </row>
    <row r="394" spans="1:7" ht="15.95" customHeight="1" x14ac:dyDescent="0.2">
      <c r="A394" s="13" t="s">
        <v>3203</v>
      </c>
      <c r="B394" s="13">
        <v>4015</v>
      </c>
      <c r="C394" t="s">
        <v>3190</v>
      </c>
      <c r="D394" s="7">
        <v>159</v>
      </c>
      <c r="E394" s="13">
        <v>100000</v>
      </c>
      <c r="F394" s="13" t="s">
        <v>3045</v>
      </c>
      <c r="G394" s="13">
        <v>101200</v>
      </c>
    </row>
    <row r="395" spans="1:7" ht="15.95" customHeight="1" x14ac:dyDescent="0.2">
      <c r="A395" s="13" t="s">
        <v>3203</v>
      </c>
      <c r="B395" s="13">
        <v>4016</v>
      </c>
      <c r="C395" t="s">
        <v>3191</v>
      </c>
      <c r="D395" s="7">
        <v>177</v>
      </c>
      <c r="E395" s="13">
        <v>100000</v>
      </c>
      <c r="F395" s="13" t="s">
        <v>3045</v>
      </c>
      <c r="G395" s="13">
        <v>101200</v>
      </c>
    </row>
    <row r="396" spans="1:7" ht="15.95" customHeight="1" x14ac:dyDescent="0.2">
      <c r="A396" s="13" t="s">
        <v>3203</v>
      </c>
      <c r="B396" s="13">
        <v>4017</v>
      </c>
      <c r="C396" t="s">
        <v>2136</v>
      </c>
      <c r="D396" s="7">
        <v>117</v>
      </c>
      <c r="E396" s="13">
        <v>100000</v>
      </c>
      <c r="F396" s="13" t="s">
        <v>3045</v>
      </c>
      <c r="G396" s="13">
        <v>101200</v>
      </c>
    </row>
    <row r="397" spans="1:7" ht="15.95" customHeight="1" x14ac:dyDescent="0.2">
      <c r="A397" s="13" t="s">
        <v>3203</v>
      </c>
      <c r="B397" s="13">
        <v>4018</v>
      </c>
      <c r="C397" t="s">
        <v>3192</v>
      </c>
      <c r="D397" s="7">
        <v>148</v>
      </c>
      <c r="E397" s="13">
        <v>100000</v>
      </c>
      <c r="F397" s="13" t="s">
        <v>3045</v>
      </c>
      <c r="G397" s="13">
        <v>101200</v>
      </c>
    </row>
    <row r="398" spans="1:7" ht="15.95" customHeight="1" x14ac:dyDescent="0.2">
      <c r="A398" s="13" t="s">
        <v>3203</v>
      </c>
      <c r="B398" s="13">
        <v>4019</v>
      </c>
      <c r="C398" t="s">
        <v>4309</v>
      </c>
      <c r="D398" s="7">
        <v>117</v>
      </c>
      <c r="E398" s="13">
        <v>100000</v>
      </c>
      <c r="F398" s="13" t="s">
        <v>3045</v>
      </c>
      <c r="G398" s="13">
        <v>101200</v>
      </c>
    </row>
    <row r="399" spans="1:7" ht="15.95" customHeight="1" x14ac:dyDescent="0.2">
      <c r="A399" s="13" t="s">
        <v>3203</v>
      </c>
      <c r="B399" s="13">
        <v>4020</v>
      </c>
      <c r="C399" t="s">
        <v>3477</v>
      </c>
      <c r="D399" s="7">
        <v>193</v>
      </c>
      <c r="E399" s="13">
        <v>100000</v>
      </c>
      <c r="F399" s="13" t="s">
        <v>3045</v>
      </c>
      <c r="G399" s="13">
        <v>101200</v>
      </c>
    </row>
    <row r="400" spans="1:7" ht="15.95" customHeight="1" x14ac:dyDescent="0.2">
      <c r="A400" s="13" t="s">
        <v>3203</v>
      </c>
      <c r="B400" s="13">
        <v>4021</v>
      </c>
      <c r="C400" t="s">
        <v>2136</v>
      </c>
      <c r="D400" s="7">
        <v>117</v>
      </c>
      <c r="E400" s="13">
        <v>100000</v>
      </c>
      <c r="F400" s="13" t="s">
        <v>3045</v>
      </c>
      <c r="G400" s="13">
        <v>101200</v>
      </c>
    </row>
    <row r="401" spans="1:7" ht="15.95" customHeight="1" x14ac:dyDescent="0.2">
      <c r="A401" s="13" t="s">
        <v>3203</v>
      </c>
      <c r="B401" s="13">
        <v>4022</v>
      </c>
      <c r="C401" t="s">
        <v>2171</v>
      </c>
      <c r="D401" s="7">
        <v>112</v>
      </c>
      <c r="E401" s="13">
        <v>100000</v>
      </c>
      <c r="F401" s="13" t="s">
        <v>3045</v>
      </c>
      <c r="G401" s="13">
        <v>101200</v>
      </c>
    </row>
    <row r="402" spans="1:7" ht="15.95" customHeight="1" x14ac:dyDescent="0.2">
      <c r="A402" s="13" t="s">
        <v>3203</v>
      </c>
      <c r="B402" s="13">
        <v>4023</v>
      </c>
      <c r="C402" t="s">
        <v>2136</v>
      </c>
      <c r="D402" s="7">
        <v>117</v>
      </c>
      <c r="E402" s="13">
        <v>100000</v>
      </c>
      <c r="F402" s="13" t="s">
        <v>3045</v>
      </c>
      <c r="G402" s="13">
        <v>101200</v>
      </c>
    </row>
    <row r="403" spans="1:7" ht="15.95" customHeight="1" x14ac:dyDescent="0.2">
      <c r="A403" s="13" t="s">
        <v>3203</v>
      </c>
      <c r="B403" s="13">
        <v>4024</v>
      </c>
      <c r="C403" t="s">
        <v>3193</v>
      </c>
      <c r="D403" s="7">
        <v>175</v>
      </c>
      <c r="E403" s="13">
        <v>100000</v>
      </c>
      <c r="F403" s="13" t="s">
        <v>3045</v>
      </c>
      <c r="G403" s="13">
        <v>101200</v>
      </c>
    </row>
    <row r="404" spans="1:7" ht="15.95" customHeight="1" x14ac:dyDescent="0.2">
      <c r="A404" s="13" t="s">
        <v>3203</v>
      </c>
      <c r="B404" s="13">
        <v>4025</v>
      </c>
      <c r="C404" t="s">
        <v>2311</v>
      </c>
      <c r="D404" s="7">
        <v>70</v>
      </c>
      <c r="E404" s="13">
        <v>100000</v>
      </c>
      <c r="F404" s="13" t="s">
        <v>3045</v>
      </c>
      <c r="G404" s="13">
        <v>101200</v>
      </c>
    </row>
    <row r="405" spans="1:7" ht="15.95" customHeight="1" x14ac:dyDescent="0.2">
      <c r="A405" s="13" t="s">
        <v>3203</v>
      </c>
      <c r="B405" s="13">
        <v>4026</v>
      </c>
      <c r="C405" t="s">
        <v>3192</v>
      </c>
      <c r="D405" s="7">
        <v>115</v>
      </c>
      <c r="E405" s="13">
        <v>100000</v>
      </c>
      <c r="F405" s="13" t="s">
        <v>3045</v>
      </c>
      <c r="G405" s="13">
        <v>101200</v>
      </c>
    </row>
    <row r="406" spans="1:7" ht="15.95" customHeight="1" x14ac:dyDescent="0.2">
      <c r="A406" s="13" t="s">
        <v>3203</v>
      </c>
      <c r="B406" s="13">
        <v>4027</v>
      </c>
      <c r="C406" t="s">
        <v>3192</v>
      </c>
      <c r="D406" s="7">
        <v>70</v>
      </c>
      <c r="E406" s="13">
        <v>100000</v>
      </c>
      <c r="F406" s="13" t="s">
        <v>3045</v>
      </c>
      <c r="G406" s="13">
        <v>101200</v>
      </c>
    </row>
    <row r="407" spans="1:7" ht="15.95" customHeight="1" x14ac:dyDescent="0.2">
      <c r="A407" s="13" t="s">
        <v>3203</v>
      </c>
      <c r="B407" s="13">
        <v>4028</v>
      </c>
      <c r="C407" t="s">
        <v>3192</v>
      </c>
      <c r="D407" s="7">
        <v>70</v>
      </c>
      <c r="E407" s="13">
        <v>100000</v>
      </c>
      <c r="F407" s="13" t="s">
        <v>3045</v>
      </c>
      <c r="G407" s="13">
        <v>101200</v>
      </c>
    </row>
    <row r="408" spans="1:7" ht="15.95" customHeight="1" x14ac:dyDescent="0.2">
      <c r="A408" s="13" t="s">
        <v>3203</v>
      </c>
      <c r="B408" s="13">
        <v>4029</v>
      </c>
      <c r="C408" t="s">
        <v>3192</v>
      </c>
      <c r="D408" s="7">
        <v>70</v>
      </c>
      <c r="E408" s="13">
        <v>100000</v>
      </c>
      <c r="F408" s="13" t="s">
        <v>3045</v>
      </c>
      <c r="G408" s="13">
        <v>101200</v>
      </c>
    </row>
    <row r="409" spans="1:7" ht="15.95" customHeight="1" x14ac:dyDescent="0.2">
      <c r="A409" s="13" t="s">
        <v>3203</v>
      </c>
      <c r="B409" s="13">
        <v>4030</v>
      </c>
      <c r="C409" t="s">
        <v>3192</v>
      </c>
      <c r="D409" s="7">
        <v>70</v>
      </c>
      <c r="E409" s="13">
        <v>100000</v>
      </c>
      <c r="F409" s="13" t="s">
        <v>3045</v>
      </c>
      <c r="G409" s="13">
        <v>101200</v>
      </c>
    </row>
    <row r="410" spans="1:7" ht="15.95" customHeight="1" x14ac:dyDescent="0.2">
      <c r="A410" s="13" t="s">
        <v>3203</v>
      </c>
      <c r="B410" s="13">
        <v>4031</v>
      </c>
      <c r="C410" t="s">
        <v>3192</v>
      </c>
      <c r="D410" s="7">
        <v>70</v>
      </c>
      <c r="E410" s="13">
        <v>100000</v>
      </c>
      <c r="F410" s="13" t="s">
        <v>3045</v>
      </c>
      <c r="G410" s="13">
        <v>101200</v>
      </c>
    </row>
    <row r="411" spans="1:7" ht="15.95" customHeight="1" x14ac:dyDescent="0.2">
      <c r="A411" s="13" t="s">
        <v>3203</v>
      </c>
      <c r="B411" s="13">
        <v>4032</v>
      </c>
      <c r="C411" t="s">
        <v>3896</v>
      </c>
      <c r="D411" s="7">
        <v>508</v>
      </c>
      <c r="E411" s="13">
        <v>100000</v>
      </c>
      <c r="F411" s="13" t="s">
        <v>3045</v>
      </c>
      <c r="G411" s="13">
        <v>101200</v>
      </c>
    </row>
    <row r="412" spans="1:7" ht="15.95" customHeight="1" x14ac:dyDescent="0.2">
      <c r="A412" s="13" t="s">
        <v>3203</v>
      </c>
      <c r="B412" s="13">
        <v>4033</v>
      </c>
      <c r="C412" t="s">
        <v>3192</v>
      </c>
      <c r="D412" s="7">
        <v>70</v>
      </c>
      <c r="E412" s="13">
        <v>100000</v>
      </c>
      <c r="F412" s="13" t="s">
        <v>3045</v>
      </c>
      <c r="G412" s="13">
        <v>101200</v>
      </c>
    </row>
    <row r="413" spans="1:7" ht="15.95" customHeight="1" x14ac:dyDescent="0.2">
      <c r="A413" s="13" t="s">
        <v>3203</v>
      </c>
      <c r="B413" s="13">
        <v>4035</v>
      </c>
      <c r="C413" t="s">
        <v>3896</v>
      </c>
      <c r="D413" s="7">
        <v>450</v>
      </c>
      <c r="E413" s="13">
        <v>100000</v>
      </c>
      <c r="F413" s="13" t="s">
        <v>3045</v>
      </c>
      <c r="G413" s="13">
        <v>101500</v>
      </c>
    </row>
    <row r="414" spans="1:7" ht="15.95" customHeight="1" x14ac:dyDescent="0.2">
      <c r="A414" s="13" t="s">
        <v>3203</v>
      </c>
      <c r="B414" s="13">
        <v>4036</v>
      </c>
      <c r="C414" t="s">
        <v>3194</v>
      </c>
      <c r="D414" s="7">
        <v>670</v>
      </c>
      <c r="E414" s="13">
        <v>100000</v>
      </c>
      <c r="F414" s="13" t="s">
        <v>3045</v>
      </c>
      <c r="G414" s="13">
        <v>101500</v>
      </c>
    </row>
    <row r="415" spans="1:7" ht="15.95" customHeight="1" x14ac:dyDescent="0.2">
      <c r="A415" s="13" t="s">
        <v>3203</v>
      </c>
      <c r="B415" s="13">
        <v>4037</v>
      </c>
      <c r="C415" t="s">
        <v>2311</v>
      </c>
      <c r="D415" s="7">
        <v>241</v>
      </c>
      <c r="E415" s="13">
        <v>100000</v>
      </c>
      <c r="F415" s="13" t="s">
        <v>3045</v>
      </c>
      <c r="G415" s="13">
        <v>101500</v>
      </c>
    </row>
    <row r="416" spans="1:7" ht="15.95" customHeight="1" x14ac:dyDescent="0.2">
      <c r="A416" s="13" t="s">
        <v>3203</v>
      </c>
      <c r="B416" s="13">
        <v>4039</v>
      </c>
      <c r="C416" t="s">
        <v>3195</v>
      </c>
      <c r="D416" s="7">
        <v>450</v>
      </c>
      <c r="E416" s="13">
        <v>100000</v>
      </c>
      <c r="F416" s="13" t="s">
        <v>3045</v>
      </c>
      <c r="G416" s="13">
        <v>101500</v>
      </c>
    </row>
    <row r="417" spans="1:7" ht="15.95" customHeight="1" x14ac:dyDescent="0.2">
      <c r="A417" s="13" t="s">
        <v>3203</v>
      </c>
      <c r="B417" s="13" t="s">
        <v>3196</v>
      </c>
      <c r="C417" t="s">
        <v>2279</v>
      </c>
      <c r="D417" s="7">
        <v>14</v>
      </c>
      <c r="E417" s="13">
        <v>100000</v>
      </c>
      <c r="F417" s="13" t="s">
        <v>3045</v>
      </c>
      <c r="G417" s="13">
        <v>101500</v>
      </c>
    </row>
    <row r="418" spans="1:7" ht="15.95" customHeight="1" x14ac:dyDescent="0.2">
      <c r="A418" s="13" t="s">
        <v>3203</v>
      </c>
      <c r="B418" s="13">
        <v>4040</v>
      </c>
      <c r="C418" t="s">
        <v>3197</v>
      </c>
      <c r="D418" s="7">
        <v>260</v>
      </c>
      <c r="E418" s="13">
        <v>100000</v>
      </c>
      <c r="F418" s="13" t="s">
        <v>3045</v>
      </c>
      <c r="G418" s="13">
        <v>101500</v>
      </c>
    </row>
    <row r="419" spans="1:7" ht="15.95" customHeight="1" x14ac:dyDescent="0.2">
      <c r="A419" s="13" t="s">
        <v>3203</v>
      </c>
      <c r="B419" s="13">
        <v>4041</v>
      </c>
      <c r="C419" t="s">
        <v>3198</v>
      </c>
      <c r="D419" s="7">
        <v>343</v>
      </c>
      <c r="E419" s="13">
        <v>100000</v>
      </c>
      <c r="F419" s="13" t="s">
        <v>3045</v>
      </c>
      <c r="G419" s="13">
        <v>101500</v>
      </c>
    </row>
    <row r="420" spans="1:7" ht="15.95" customHeight="1" x14ac:dyDescent="0.2">
      <c r="A420" s="13" t="s">
        <v>3203</v>
      </c>
      <c r="B420" s="13">
        <v>4042</v>
      </c>
      <c r="C420" t="s">
        <v>2311</v>
      </c>
      <c r="D420" s="7">
        <v>254</v>
      </c>
      <c r="E420" s="13">
        <v>100000</v>
      </c>
      <c r="F420" s="13" t="s">
        <v>3045</v>
      </c>
      <c r="G420" s="13">
        <v>101500</v>
      </c>
    </row>
    <row r="421" spans="1:7" ht="15.95" customHeight="1" x14ac:dyDescent="0.2">
      <c r="A421" s="13" t="s">
        <v>3203</v>
      </c>
      <c r="B421" s="13">
        <v>4043</v>
      </c>
      <c r="C421" t="s">
        <v>3198</v>
      </c>
      <c r="D421" s="7">
        <v>139</v>
      </c>
      <c r="E421" s="13">
        <v>100000</v>
      </c>
      <c r="F421" s="13" t="s">
        <v>3045</v>
      </c>
      <c r="G421" s="13">
        <v>101500</v>
      </c>
    </row>
    <row r="422" spans="1:7" ht="15.95" customHeight="1" x14ac:dyDescent="0.2">
      <c r="A422" s="13" t="s">
        <v>3203</v>
      </c>
      <c r="B422" s="13">
        <v>4044</v>
      </c>
      <c r="C422" t="s">
        <v>2136</v>
      </c>
      <c r="D422" s="7">
        <v>157</v>
      </c>
      <c r="E422" s="13">
        <v>100000</v>
      </c>
      <c r="F422" s="13" t="s">
        <v>3045</v>
      </c>
      <c r="G422" s="13">
        <v>101500</v>
      </c>
    </row>
    <row r="423" spans="1:7" ht="15.95" customHeight="1" x14ac:dyDescent="0.2">
      <c r="A423" s="13" t="s">
        <v>3203</v>
      </c>
      <c r="B423" s="13">
        <v>4045</v>
      </c>
      <c r="C423" t="s">
        <v>2136</v>
      </c>
      <c r="D423" s="7">
        <v>178</v>
      </c>
      <c r="E423" s="13">
        <v>100000</v>
      </c>
      <c r="F423" s="13" t="s">
        <v>3045</v>
      </c>
      <c r="G423" s="13">
        <v>101500</v>
      </c>
    </row>
    <row r="424" spans="1:7" ht="15.95" customHeight="1" x14ac:dyDescent="0.2">
      <c r="A424" s="13" t="s">
        <v>3203</v>
      </c>
      <c r="B424" s="13">
        <v>4046</v>
      </c>
      <c r="C424" t="s">
        <v>2847</v>
      </c>
      <c r="D424" s="7">
        <v>200</v>
      </c>
      <c r="E424" s="13">
        <v>100000</v>
      </c>
      <c r="F424" s="13" t="s">
        <v>3045</v>
      </c>
      <c r="G424" s="13">
        <v>101500</v>
      </c>
    </row>
    <row r="425" spans="1:7" ht="15.95" customHeight="1" x14ac:dyDescent="0.2">
      <c r="A425" s="13" t="s">
        <v>3203</v>
      </c>
      <c r="B425" s="13">
        <v>4047</v>
      </c>
      <c r="C425" t="s">
        <v>2136</v>
      </c>
      <c r="D425" s="7">
        <v>158</v>
      </c>
      <c r="E425" s="13">
        <v>100000</v>
      </c>
      <c r="F425" s="13" t="s">
        <v>3045</v>
      </c>
      <c r="G425" s="13">
        <v>101500</v>
      </c>
    </row>
    <row r="426" spans="1:7" ht="15.95" customHeight="1" x14ac:dyDescent="0.2">
      <c r="A426" s="13" t="s">
        <v>3203</v>
      </c>
      <c r="B426" s="13">
        <v>4048</v>
      </c>
      <c r="C426" t="s">
        <v>2136</v>
      </c>
      <c r="D426" s="7">
        <v>161</v>
      </c>
      <c r="E426" s="13">
        <v>100000</v>
      </c>
      <c r="F426" s="13" t="s">
        <v>3045</v>
      </c>
      <c r="G426" s="13">
        <v>101500</v>
      </c>
    </row>
    <row r="427" spans="1:7" ht="15.95" customHeight="1" x14ac:dyDescent="0.2">
      <c r="A427" s="13" t="s">
        <v>3203</v>
      </c>
      <c r="B427" s="13">
        <v>4049</v>
      </c>
      <c r="C427" t="s">
        <v>2136</v>
      </c>
      <c r="D427" s="7">
        <v>139</v>
      </c>
      <c r="E427" s="13">
        <v>100000</v>
      </c>
      <c r="F427" s="13" t="s">
        <v>3045</v>
      </c>
      <c r="G427" s="13">
        <v>101500</v>
      </c>
    </row>
    <row r="428" spans="1:7" ht="15.95" customHeight="1" x14ac:dyDescent="0.2">
      <c r="A428" s="13" t="s">
        <v>3203</v>
      </c>
      <c r="B428" s="13">
        <v>4050</v>
      </c>
      <c r="C428" t="s">
        <v>3199</v>
      </c>
      <c r="D428" s="7">
        <v>281</v>
      </c>
      <c r="E428" s="13">
        <v>100000</v>
      </c>
      <c r="F428" s="13" t="s">
        <v>3045</v>
      </c>
      <c r="G428" s="13">
        <v>101500</v>
      </c>
    </row>
    <row r="429" spans="1:7" ht="15.95" customHeight="1" x14ac:dyDescent="0.2">
      <c r="A429" s="13" t="s">
        <v>3203</v>
      </c>
      <c r="B429" s="13">
        <v>4051</v>
      </c>
      <c r="C429" t="s">
        <v>2692</v>
      </c>
      <c r="D429" s="7">
        <v>1142</v>
      </c>
      <c r="E429" s="13">
        <v>500000</v>
      </c>
      <c r="F429" s="13" t="s">
        <v>3045</v>
      </c>
    </row>
    <row r="430" spans="1:7" ht="15.95" customHeight="1" x14ac:dyDescent="0.2">
      <c r="A430" s="13" t="s">
        <v>3203</v>
      </c>
      <c r="B430" s="13">
        <v>4052</v>
      </c>
      <c r="C430" t="s">
        <v>2593</v>
      </c>
      <c r="D430" s="7">
        <v>848</v>
      </c>
      <c r="E430" s="13">
        <v>100000</v>
      </c>
      <c r="F430" s="13" t="s">
        <v>3045</v>
      </c>
      <c r="G430" s="13">
        <v>101300</v>
      </c>
    </row>
    <row r="431" spans="1:7" ht="15.95" customHeight="1" x14ac:dyDescent="0.2">
      <c r="A431" s="13" t="s">
        <v>3203</v>
      </c>
      <c r="B431" s="13">
        <v>4053</v>
      </c>
      <c r="C431" t="s">
        <v>2593</v>
      </c>
      <c r="D431" s="7">
        <v>880</v>
      </c>
      <c r="E431" s="13">
        <v>100000</v>
      </c>
      <c r="F431" s="13" t="s">
        <v>3045</v>
      </c>
      <c r="G431" s="13">
        <v>101300</v>
      </c>
    </row>
    <row r="432" spans="1:7" ht="15.95" customHeight="1" x14ac:dyDescent="0.2">
      <c r="A432" s="13" t="s">
        <v>3203</v>
      </c>
      <c r="B432" s="13">
        <v>4054</v>
      </c>
      <c r="C432" t="s">
        <v>2311</v>
      </c>
      <c r="D432" s="7">
        <v>292</v>
      </c>
    </row>
    <row r="433" spans="1:6" ht="15.95" customHeight="1" x14ac:dyDescent="0.2">
      <c r="A433" s="13" t="s">
        <v>3203</v>
      </c>
      <c r="B433" s="13">
        <v>4055</v>
      </c>
      <c r="C433" t="s">
        <v>2311</v>
      </c>
      <c r="D433" s="7">
        <v>969</v>
      </c>
    </row>
    <row r="434" spans="1:6" ht="15.95" customHeight="1" x14ac:dyDescent="0.2">
      <c r="A434" s="13" t="s">
        <v>3203</v>
      </c>
      <c r="B434" s="13">
        <v>4056</v>
      </c>
      <c r="C434" t="s">
        <v>2171</v>
      </c>
      <c r="D434" s="7">
        <v>1057</v>
      </c>
      <c r="E434" s="13">
        <v>500000</v>
      </c>
      <c r="F434" s="13" t="s">
        <v>3045</v>
      </c>
    </row>
    <row r="435" spans="1:6" ht="15.95" customHeight="1" x14ac:dyDescent="0.2">
      <c r="A435" s="13" t="s">
        <v>3203</v>
      </c>
      <c r="B435" s="13" t="s">
        <v>3204</v>
      </c>
      <c r="C435" t="s">
        <v>3200</v>
      </c>
      <c r="D435" s="7">
        <v>1664</v>
      </c>
      <c r="E435" s="13">
        <v>500000</v>
      </c>
      <c r="F435" s="13" t="s">
        <v>3045</v>
      </c>
    </row>
    <row r="436" spans="1:6" ht="15.95" customHeight="1" x14ac:dyDescent="0.2">
      <c r="A436" s="13" t="s">
        <v>3203</v>
      </c>
      <c r="B436" s="13" t="s">
        <v>3205</v>
      </c>
      <c r="C436" t="s">
        <v>3201</v>
      </c>
      <c r="D436" s="7">
        <v>1713</v>
      </c>
      <c r="E436" s="13">
        <v>500000</v>
      </c>
      <c r="F436" s="13" t="s">
        <v>3045</v>
      </c>
    </row>
    <row r="437" spans="1:6" ht="15.95" customHeight="1" x14ac:dyDescent="0.2">
      <c r="A437" s="13" t="s">
        <v>3203</v>
      </c>
      <c r="B437" s="13" t="s">
        <v>3206</v>
      </c>
      <c r="C437" t="s">
        <v>3202</v>
      </c>
      <c r="D437" s="7">
        <v>3439</v>
      </c>
      <c r="E437" s="13">
        <v>500000</v>
      </c>
      <c r="F437" s="13" t="s">
        <v>3045</v>
      </c>
    </row>
    <row r="438" spans="1:6" ht="15.95" customHeight="1" x14ac:dyDescent="0.2">
      <c r="A438" s="13" t="s">
        <v>3203</v>
      </c>
      <c r="B438" s="13">
        <v>4058</v>
      </c>
      <c r="C438" t="s">
        <v>2311</v>
      </c>
      <c r="D438" s="7">
        <v>225</v>
      </c>
      <c r="E438" s="13">
        <v>500000</v>
      </c>
      <c r="F438" s="13" t="s">
        <v>3045</v>
      </c>
    </row>
    <row r="439" spans="1:6" ht="15.95" customHeight="1" x14ac:dyDescent="0.2">
      <c r="A439" s="13" t="s">
        <v>3203</v>
      </c>
      <c r="B439" s="13">
        <v>4059</v>
      </c>
      <c r="C439" t="s">
        <v>3082</v>
      </c>
      <c r="D439" s="7">
        <v>1012</v>
      </c>
      <c r="E439" s="13">
        <v>500000</v>
      </c>
      <c r="F439" s="13" t="s">
        <v>3045</v>
      </c>
    </row>
    <row r="440" spans="1:6" ht="15.95" customHeight="1" x14ac:dyDescent="0.2">
      <c r="A440" s="13" t="s">
        <v>3203</v>
      </c>
      <c r="B440" s="13" t="s">
        <v>3208</v>
      </c>
      <c r="C440" t="s">
        <v>3207</v>
      </c>
      <c r="D440" s="7">
        <v>760</v>
      </c>
      <c r="E440" s="13">
        <v>500000</v>
      </c>
      <c r="F440" s="13" t="s">
        <v>3045</v>
      </c>
    </row>
    <row r="441" spans="1:6" ht="15.95" customHeight="1" x14ac:dyDescent="0.2">
      <c r="A441" s="13" t="s">
        <v>3203</v>
      </c>
      <c r="B441" s="13">
        <v>4060</v>
      </c>
      <c r="C441" t="s">
        <v>3209</v>
      </c>
      <c r="D441" s="7">
        <v>2963</v>
      </c>
      <c r="E441" s="13">
        <v>500000</v>
      </c>
      <c r="F441" s="13" t="s">
        <v>3045</v>
      </c>
    </row>
    <row r="442" spans="1:6" ht="15.95" customHeight="1" x14ac:dyDescent="0.2">
      <c r="A442" s="13" t="s">
        <v>3203</v>
      </c>
      <c r="B442" s="13">
        <v>4061</v>
      </c>
      <c r="C442" t="s">
        <v>2143</v>
      </c>
      <c r="D442" s="7">
        <v>821</v>
      </c>
      <c r="E442" s="13">
        <v>500000</v>
      </c>
      <c r="F442" s="13" t="s">
        <v>3045</v>
      </c>
    </row>
    <row r="443" spans="1:6" ht="15.95" customHeight="1" x14ac:dyDescent="0.2">
      <c r="A443" s="13" t="s">
        <v>3203</v>
      </c>
      <c r="B443" s="13">
        <v>4063</v>
      </c>
      <c r="C443" t="s">
        <v>2140</v>
      </c>
      <c r="D443" s="7">
        <v>2204</v>
      </c>
      <c r="E443" s="13">
        <v>500000</v>
      </c>
      <c r="F443" s="13" t="s">
        <v>3045</v>
      </c>
    </row>
    <row r="444" spans="1:6" ht="15.95" customHeight="1" x14ac:dyDescent="0.2">
      <c r="A444" s="13" t="s">
        <v>3203</v>
      </c>
      <c r="B444" s="13" t="s">
        <v>695</v>
      </c>
      <c r="C444" t="s">
        <v>832</v>
      </c>
      <c r="D444" s="7">
        <v>542</v>
      </c>
      <c r="E444" s="13">
        <v>500000</v>
      </c>
      <c r="F444" s="13" t="s">
        <v>3045</v>
      </c>
    </row>
    <row r="445" spans="1:6" ht="15.95" customHeight="1" x14ac:dyDescent="0.2">
      <c r="A445" s="13" t="s">
        <v>3203</v>
      </c>
      <c r="B445" s="13">
        <v>4064</v>
      </c>
      <c r="C445" t="s">
        <v>2294</v>
      </c>
      <c r="D445" s="7">
        <v>415</v>
      </c>
      <c r="E445" s="13">
        <v>500000</v>
      </c>
      <c r="F445" s="13" t="s">
        <v>3045</v>
      </c>
    </row>
    <row r="446" spans="1:6" ht="15.95" customHeight="1" x14ac:dyDescent="0.2">
      <c r="A446" s="13" t="s">
        <v>3203</v>
      </c>
      <c r="B446" s="13">
        <v>4065</v>
      </c>
      <c r="C446" t="s">
        <v>4235</v>
      </c>
      <c r="D446" s="7">
        <v>205</v>
      </c>
      <c r="E446" s="13">
        <v>500000</v>
      </c>
      <c r="F446" s="13" t="s">
        <v>3045</v>
      </c>
    </row>
    <row r="447" spans="1:6" ht="15.95" customHeight="1" x14ac:dyDescent="0.2">
      <c r="A447" s="13" t="s">
        <v>3203</v>
      </c>
      <c r="B447" s="13">
        <v>4066</v>
      </c>
      <c r="C447" t="s">
        <v>3083</v>
      </c>
      <c r="D447" s="7">
        <v>537</v>
      </c>
      <c r="E447" s="13">
        <v>500000</v>
      </c>
      <c r="F447" s="13" t="s">
        <v>3045</v>
      </c>
    </row>
    <row r="448" spans="1:6" ht="15.95" customHeight="1" x14ac:dyDescent="0.2">
      <c r="A448" s="13" t="s">
        <v>3203</v>
      </c>
      <c r="B448" s="13" t="s">
        <v>2848</v>
      </c>
      <c r="C448" t="s">
        <v>2171</v>
      </c>
      <c r="D448" s="7">
        <v>44</v>
      </c>
      <c r="E448" s="13">
        <v>500000</v>
      </c>
      <c r="F448" s="13" t="s">
        <v>3045</v>
      </c>
    </row>
    <row r="449" spans="1:6" ht="15.95" customHeight="1" x14ac:dyDescent="0.2">
      <c r="A449" s="13" t="s">
        <v>3203</v>
      </c>
      <c r="B449" s="13">
        <v>4067</v>
      </c>
      <c r="C449" t="s">
        <v>259</v>
      </c>
      <c r="D449" s="7">
        <v>184</v>
      </c>
      <c r="E449" s="13">
        <v>500000</v>
      </c>
      <c r="F449" s="13" t="s">
        <v>3045</v>
      </c>
    </row>
    <row r="450" spans="1:6" ht="15.95" customHeight="1" x14ac:dyDescent="0.2">
      <c r="A450" s="13" t="s">
        <v>3203</v>
      </c>
      <c r="B450" s="13">
        <v>4068</v>
      </c>
      <c r="C450" t="s">
        <v>2311</v>
      </c>
      <c r="D450" s="7">
        <v>155</v>
      </c>
      <c r="E450" s="13">
        <v>500000</v>
      </c>
      <c r="F450" s="13" t="s">
        <v>3045</v>
      </c>
    </row>
    <row r="451" spans="1:6" ht="15.95" customHeight="1" x14ac:dyDescent="0.2">
      <c r="A451" s="13" t="s">
        <v>3203</v>
      </c>
      <c r="B451" s="13">
        <v>4069</v>
      </c>
      <c r="C451" t="s">
        <v>2516</v>
      </c>
      <c r="D451" s="7">
        <v>493</v>
      </c>
      <c r="E451" s="13">
        <v>500000</v>
      </c>
      <c r="F451" s="13" t="s">
        <v>3045</v>
      </c>
    </row>
    <row r="452" spans="1:6" ht="15.95" customHeight="1" x14ac:dyDescent="0.2">
      <c r="A452" s="13" t="s">
        <v>3203</v>
      </c>
      <c r="B452" s="13">
        <v>4070</v>
      </c>
      <c r="C452" t="s">
        <v>258</v>
      </c>
      <c r="D452" s="7">
        <v>256</v>
      </c>
      <c r="E452" s="13">
        <v>500000</v>
      </c>
      <c r="F452" s="13" t="s">
        <v>3045</v>
      </c>
    </row>
    <row r="453" spans="1:6" ht="15.95" customHeight="1" x14ac:dyDescent="0.2">
      <c r="A453" s="13" t="s">
        <v>3203</v>
      </c>
      <c r="B453" s="13">
        <v>4071</v>
      </c>
      <c r="C453" t="s">
        <v>259</v>
      </c>
      <c r="D453" s="7">
        <v>205</v>
      </c>
      <c r="E453" s="13">
        <v>500000</v>
      </c>
      <c r="F453" s="13" t="s">
        <v>3045</v>
      </c>
    </row>
    <row r="454" spans="1:6" ht="15.95" customHeight="1" x14ac:dyDescent="0.2">
      <c r="A454" s="13" t="s">
        <v>3203</v>
      </c>
      <c r="B454" s="13">
        <v>4072</v>
      </c>
      <c r="C454" t="s">
        <v>2279</v>
      </c>
      <c r="D454" s="7">
        <v>43</v>
      </c>
      <c r="E454" s="13">
        <v>500000</v>
      </c>
      <c r="F454" s="13" t="s">
        <v>3045</v>
      </c>
    </row>
    <row r="455" spans="1:6" ht="15.95" customHeight="1" x14ac:dyDescent="0.2">
      <c r="A455" s="13" t="s">
        <v>3203</v>
      </c>
      <c r="B455" s="13">
        <v>4073</v>
      </c>
      <c r="C455" t="s">
        <v>2311</v>
      </c>
      <c r="D455" s="7">
        <v>583</v>
      </c>
      <c r="E455" s="13">
        <v>500000</v>
      </c>
      <c r="F455" s="13" t="s">
        <v>3045</v>
      </c>
    </row>
    <row r="456" spans="1:6" ht="15.95" customHeight="1" x14ac:dyDescent="0.2">
      <c r="A456" s="13" t="s">
        <v>3203</v>
      </c>
      <c r="B456" s="13">
        <v>4074</v>
      </c>
      <c r="C456" t="s">
        <v>2136</v>
      </c>
      <c r="D456" s="7">
        <v>179</v>
      </c>
      <c r="E456" s="13">
        <v>500000</v>
      </c>
      <c r="F456" s="13" t="s">
        <v>3045</v>
      </c>
    </row>
    <row r="457" spans="1:6" ht="15.95" customHeight="1" x14ac:dyDescent="0.2">
      <c r="A457" s="13" t="s">
        <v>3203</v>
      </c>
      <c r="B457" s="13">
        <v>4075</v>
      </c>
      <c r="C457" t="s">
        <v>2136</v>
      </c>
      <c r="D457" s="7">
        <v>177</v>
      </c>
      <c r="E457" s="13">
        <v>500000</v>
      </c>
      <c r="F457" s="13" t="s">
        <v>3045</v>
      </c>
    </row>
    <row r="458" spans="1:6" ht="15.95" customHeight="1" x14ac:dyDescent="0.2">
      <c r="A458" s="13" t="s">
        <v>3203</v>
      </c>
      <c r="B458" s="13">
        <v>4076</v>
      </c>
      <c r="C458" t="s">
        <v>2136</v>
      </c>
      <c r="D458" s="7">
        <v>178</v>
      </c>
      <c r="E458" s="13">
        <v>500000</v>
      </c>
      <c r="F458" s="13" t="s">
        <v>3045</v>
      </c>
    </row>
    <row r="459" spans="1:6" ht="15.95" customHeight="1" x14ac:dyDescent="0.2">
      <c r="A459" s="13" t="s">
        <v>3203</v>
      </c>
      <c r="B459" s="13">
        <v>4077</v>
      </c>
      <c r="C459" t="s">
        <v>2136</v>
      </c>
      <c r="D459" s="7">
        <v>176</v>
      </c>
      <c r="E459" s="13">
        <v>500000</v>
      </c>
      <c r="F459" s="13" t="s">
        <v>3045</v>
      </c>
    </row>
    <row r="460" spans="1:6" ht="15.95" customHeight="1" x14ac:dyDescent="0.2">
      <c r="A460" s="13" t="s">
        <v>3203</v>
      </c>
      <c r="B460" s="13">
        <v>4078</v>
      </c>
      <c r="C460" t="s">
        <v>2136</v>
      </c>
      <c r="D460" s="7">
        <v>178</v>
      </c>
      <c r="E460" s="13">
        <v>500000</v>
      </c>
      <c r="F460" s="13" t="s">
        <v>3045</v>
      </c>
    </row>
    <row r="461" spans="1:6" ht="15.95" customHeight="1" x14ac:dyDescent="0.2">
      <c r="A461" s="13" t="s">
        <v>3203</v>
      </c>
      <c r="B461" s="13">
        <v>4079</v>
      </c>
      <c r="C461" t="s">
        <v>2136</v>
      </c>
      <c r="D461" s="7">
        <v>177</v>
      </c>
      <c r="E461" s="13">
        <v>500000</v>
      </c>
      <c r="F461" s="13" t="s">
        <v>3045</v>
      </c>
    </row>
    <row r="462" spans="1:6" ht="15.95" customHeight="1" x14ac:dyDescent="0.2">
      <c r="A462" s="13" t="s">
        <v>3203</v>
      </c>
      <c r="B462" s="13">
        <v>4080</v>
      </c>
      <c r="C462" t="s">
        <v>2136</v>
      </c>
      <c r="D462" s="7">
        <v>178</v>
      </c>
      <c r="E462" s="13">
        <v>500000</v>
      </c>
      <c r="F462" s="13" t="s">
        <v>3045</v>
      </c>
    </row>
    <row r="463" spans="1:6" ht="15.95" customHeight="1" x14ac:dyDescent="0.2">
      <c r="A463" s="13" t="s">
        <v>3203</v>
      </c>
      <c r="B463" s="13">
        <v>4081</v>
      </c>
      <c r="C463" t="s">
        <v>3192</v>
      </c>
      <c r="D463" s="7">
        <v>98</v>
      </c>
      <c r="E463" s="13">
        <v>500000</v>
      </c>
      <c r="F463" s="13" t="s">
        <v>3045</v>
      </c>
    </row>
    <row r="464" spans="1:6" ht="15.95" customHeight="1" x14ac:dyDescent="0.2">
      <c r="A464" s="13" t="s">
        <v>3203</v>
      </c>
      <c r="B464" s="13">
        <v>4082</v>
      </c>
      <c r="C464" t="s">
        <v>3192</v>
      </c>
      <c r="D464" s="7">
        <v>98</v>
      </c>
      <c r="E464" s="13">
        <v>500000</v>
      </c>
      <c r="F464" s="13" t="s">
        <v>3045</v>
      </c>
    </row>
    <row r="465" spans="1:6" ht="15.95" customHeight="1" x14ac:dyDescent="0.2">
      <c r="A465" s="13" t="s">
        <v>3203</v>
      </c>
      <c r="B465" s="13">
        <v>4083</v>
      </c>
      <c r="C465" t="s">
        <v>3192</v>
      </c>
      <c r="D465" s="7">
        <v>98</v>
      </c>
      <c r="E465" s="13">
        <v>500000</v>
      </c>
      <c r="F465" s="13" t="s">
        <v>3045</v>
      </c>
    </row>
    <row r="466" spans="1:6" ht="15.95" customHeight="1" x14ac:dyDescent="0.2">
      <c r="A466" s="13" t="s">
        <v>3203</v>
      </c>
      <c r="B466" s="13">
        <v>4084</v>
      </c>
      <c r="C466" t="s">
        <v>2311</v>
      </c>
      <c r="D466" s="7">
        <v>111</v>
      </c>
      <c r="E466" s="13">
        <v>500000</v>
      </c>
      <c r="F466" s="13" t="s">
        <v>3045</v>
      </c>
    </row>
    <row r="467" spans="1:6" ht="15.95" customHeight="1" x14ac:dyDescent="0.2">
      <c r="A467" s="13" t="s">
        <v>3203</v>
      </c>
      <c r="B467" s="13">
        <v>4085</v>
      </c>
      <c r="C467" t="s">
        <v>2311</v>
      </c>
      <c r="D467" s="7">
        <v>151</v>
      </c>
      <c r="E467" s="13">
        <v>500000</v>
      </c>
      <c r="F467" s="13" t="s">
        <v>3045</v>
      </c>
    </row>
    <row r="468" spans="1:6" ht="15.95" customHeight="1" x14ac:dyDescent="0.2">
      <c r="A468" s="13" t="s">
        <v>3203</v>
      </c>
      <c r="B468" s="13">
        <v>4086</v>
      </c>
      <c r="C468" t="s">
        <v>3192</v>
      </c>
      <c r="D468" s="7">
        <v>98</v>
      </c>
      <c r="E468" s="13">
        <v>500000</v>
      </c>
      <c r="F468" s="13" t="s">
        <v>3045</v>
      </c>
    </row>
    <row r="469" spans="1:6" ht="15.95" customHeight="1" x14ac:dyDescent="0.2">
      <c r="A469" s="13" t="s">
        <v>3203</v>
      </c>
      <c r="B469" s="13">
        <v>4087</v>
      </c>
      <c r="C469" t="s">
        <v>3192</v>
      </c>
      <c r="D469" s="7">
        <v>98</v>
      </c>
      <c r="E469" s="13">
        <v>500000</v>
      </c>
      <c r="F469" s="13" t="s">
        <v>3045</v>
      </c>
    </row>
    <row r="470" spans="1:6" ht="15.95" customHeight="1" x14ac:dyDescent="0.2">
      <c r="A470" s="13" t="s">
        <v>3203</v>
      </c>
      <c r="B470" s="13">
        <v>4088</v>
      </c>
      <c r="C470" t="s">
        <v>3192</v>
      </c>
      <c r="D470" s="7">
        <v>98</v>
      </c>
      <c r="E470" s="13">
        <v>500000</v>
      </c>
      <c r="F470" s="13" t="s">
        <v>3045</v>
      </c>
    </row>
    <row r="471" spans="1:6" ht="15.95" customHeight="1" x14ac:dyDescent="0.2">
      <c r="A471" s="13" t="s">
        <v>3203</v>
      </c>
      <c r="B471" s="13">
        <v>4089</v>
      </c>
      <c r="C471" t="s">
        <v>3210</v>
      </c>
      <c r="D471" s="7">
        <v>172</v>
      </c>
      <c r="E471" s="13">
        <v>500000</v>
      </c>
      <c r="F471" s="13" t="s">
        <v>3045</v>
      </c>
    </row>
    <row r="472" spans="1:6" ht="15.95" customHeight="1" x14ac:dyDescent="0.2">
      <c r="A472" s="13" t="s">
        <v>3203</v>
      </c>
      <c r="B472" s="13">
        <v>4090</v>
      </c>
      <c r="C472" t="s">
        <v>2171</v>
      </c>
      <c r="D472" s="7">
        <v>173</v>
      </c>
      <c r="E472" s="13">
        <v>500000</v>
      </c>
      <c r="F472" s="13" t="s">
        <v>3045</v>
      </c>
    </row>
    <row r="473" spans="1:6" ht="15.95" customHeight="1" x14ac:dyDescent="0.2">
      <c r="A473" s="13" t="s">
        <v>3203</v>
      </c>
      <c r="B473" s="13">
        <v>4091</v>
      </c>
      <c r="C473" t="s">
        <v>3210</v>
      </c>
      <c r="D473" s="7">
        <v>170</v>
      </c>
      <c r="E473" s="13">
        <v>500000</v>
      </c>
      <c r="F473" s="13" t="s">
        <v>3045</v>
      </c>
    </row>
    <row r="474" spans="1:6" ht="15.95" customHeight="1" x14ac:dyDescent="0.2">
      <c r="A474" s="13" t="s">
        <v>3203</v>
      </c>
      <c r="B474" s="13">
        <v>4092</v>
      </c>
      <c r="C474" t="s">
        <v>3477</v>
      </c>
      <c r="D474" s="7">
        <v>341</v>
      </c>
      <c r="E474" s="13">
        <v>500000</v>
      </c>
      <c r="F474" s="13" t="s">
        <v>3045</v>
      </c>
    </row>
    <row r="475" spans="1:6" ht="15.95" customHeight="1" x14ac:dyDescent="0.2">
      <c r="A475" s="13" t="s">
        <v>3203</v>
      </c>
      <c r="B475" s="13">
        <v>4093</v>
      </c>
      <c r="C475" t="s">
        <v>3211</v>
      </c>
      <c r="D475" s="7">
        <v>120</v>
      </c>
      <c r="E475" s="13">
        <v>500000</v>
      </c>
      <c r="F475" s="13" t="s">
        <v>3045</v>
      </c>
    </row>
    <row r="476" spans="1:6" ht="15.95" customHeight="1" x14ac:dyDescent="0.2">
      <c r="A476" s="13" t="s">
        <v>3203</v>
      </c>
      <c r="B476" s="13">
        <v>4094</v>
      </c>
      <c r="C476" t="s">
        <v>3211</v>
      </c>
      <c r="D476" s="7">
        <v>120</v>
      </c>
      <c r="E476" s="13">
        <v>500000</v>
      </c>
      <c r="F476" s="13" t="s">
        <v>3045</v>
      </c>
    </row>
    <row r="477" spans="1:6" ht="15.95" customHeight="1" x14ac:dyDescent="0.2">
      <c r="A477" s="13" t="s">
        <v>3203</v>
      </c>
      <c r="B477" s="13" t="s">
        <v>3214</v>
      </c>
      <c r="C477" t="s">
        <v>2393</v>
      </c>
      <c r="D477" s="7">
        <v>65</v>
      </c>
    </row>
    <row r="478" spans="1:6" ht="15.95" customHeight="1" x14ac:dyDescent="0.2">
      <c r="A478" s="13" t="s">
        <v>3203</v>
      </c>
      <c r="B478" s="13" t="s">
        <v>3217</v>
      </c>
      <c r="C478" t="s">
        <v>2393</v>
      </c>
      <c r="D478" s="7">
        <v>65</v>
      </c>
    </row>
    <row r="479" spans="1:6" ht="15.95" customHeight="1" x14ac:dyDescent="0.2">
      <c r="A479" s="13" t="s">
        <v>3203</v>
      </c>
      <c r="B479" s="13" t="s">
        <v>3215</v>
      </c>
      <c r="C479" t="s">
        <v>2393</v>
      </c>
      <c r="D479" s="7">
        <v>65</v>
      </c>
    </row>
    <row r="480" spans="1:6" ht="15.95" customHeight="1" x14ac:dyDescent="0.2">
      <c r="A480" s="13" t="s">
        <v>3203</v>
      </c>
      <c r="B480" s="13" t="s">
        <v>3216</v>
      </c>
      <c r="C480" t="s">
        <v>2393</v>
      </c>
      <c r="D480" s="7">
        <v>80</v>
      </c>
    </row>
    <row r="481" spans="1:7" ht="15.95" customHeight="1" x14ac:dyDescent="0.2">
      <c r="A481" s="13" t="s">
        <v>3203</v>
      </c>
      <c r="B481" s="13" t="s">
        <v>3218</v>
      </c>
      <c r="C481" t="s">
        <v>2160</v>
      </c>
      <c r="D481" s="7">
        <v>1533</v>
      </c>
    </row>
    <row r="482" spans="1:7" ht="15.95" customHeight="1" x14ac:dyDescent="0.2">
      <c r="A482" s="13" t="s">
        <v>3203</v>
      </c>
      <c r="B482" s="13" t="s">
        <v>3219</v>
      </c>
      <c r="C482" t="s">
        <v>2160</v>
      </c>
      <c r="D482" s="7">
        <v>289</v>
      </c>
    </row>
    <row r="483" spans="1:7" ht="15.95" customHeight="1" x14ac:dyDescent="0.2">
      <c r="A483" s="13" t="s">
        <v>3203</v>
      </c>
      <c r="B483" s="13" t="s">
        <v>3220</v>
      </c>
      <c r="C483" t="s">
        <v>2160</v>
      </c>
      <c r="D483" s="7">
        <v>280</v>
      </c>
    </row>
    <row r="484" spans="1:7" ht="15.95" customHeight="1" x14ac:dyDescent="0.2">
      <c r="A484" s="13" t="s">
        <v>3203</v>
      </c>
      <c r="B484" s="13" t="s">
        <v>3221</v>
      </c>
      <c r="C484" t="s">
        <v>2160</v>
      </c>
      <c r="D484" s="7">
        <v>301</v>
      </c>
    </row>
    <row r="485" spans="1:7" ht="15.95" customHeight="1" x14ac:dyDescent="0.2">
      <c r="A485" s="13" t="s">
        <v>3203</v>
      </c>
      <c r="B485" s="13" t="s">
        <v>3222</v>
      </c>
      <c r="C485" t="s">
        <v>2160</v>
      </c>
      <c r="D485" s="7">
        <v>255</v>
      </c>
    </row>
    <row r="486" spans="1:7" x14ac:dyDescent="0.2">
      <c r="D486" s="7"/>
    </row>
    <row r="487" spans="1:7" x14ac:dyDescent="0.2">
      <c r="C487" s="147" t="s">
        <v>2801</v>
      </c>
      <c r="D487" s="139">
        <f>SUM(D378:D485)</f>
        <v>43920</v>
      </c>
    </row>
    <row r="488" spans="1:7" x14ac:dyDescent="0.2">
      <c r="D488" s="7"/>
    </row>
    <row r="489" spans="1:7" ht="15.95" customHeight="1" x14ac:dyDescent="0.2">
      <c r="A489" s="13" t="s">
        <v>3203</v>
      </c>
      <c r="B489" s="13">
        <v>501</v>
      </c>
      <c r="C489" t="s">
        <v>3212</v>
      </c>
      <c r="D489" s="7">
        <v>39035</v>
      </c>
      <c r="E489" s="13">
        <v>300000</v>
      </c>
      <c r="F489" s="13" t="s">
        <v>3045</v>
      </c>
      <c r="G489" s="13">
        <v>351100</v>
      </c>
    </row>
    <row r="490" spans="1:7" ht="15.95" customHeight="1" x14ac:dyDescent="0.2">
      <c r="A490" s="13" t="s">
        <v>3203</v>
      </c>
      <c r="B490" s="13">
        <v>502</v>
      </c>
      <c r="C490" t="s">
        <v>3213</v>
      </c>
      <c r="D490" s="7">
        <v>126</v>
      </c>
      <c r="E490" s="13">
        <v>300000</v>
      </c>
      <c r="F490" s="13" t="s">
        <v>3045</v>
      </c>
      <c r="G490" s="13">
        <v>351100</v>
      </c>
    </row>
    <row r="491" spans="1:7" ht="15.95" customHeight="1" x14ac:dyDescent="0.2">
      <c r="A491" s="13" t="s">
        <v>3203</v>
      </c>
      <c r="B491" s="13">
        <v>503</v>
      </c>
      <c r="C491" t="s">
        <v>3213</v>
      </c>
      <c r="D491" s="7">
        <v>411</v>
      </c>
      <c r="E491" s="13">
        <v>300000</v>
      </c>
      <c r="F491" s="13" t="s">
        <v>3045</v>
      </c>
      <c r="G491" s="13">
        <v>351100</v>
      </c>
    </row>
    <row r="492" spans="1:7" ht="15.95" customHeight="1" x14ac:dyDescent="0.2">
      <c r="A492" s="13" t="s">
        <v>3203</v>
      </c>
      <c r="B492" s="13" t="s">
        <v>3223</v>
      </c>
      <c r="C492" t="s">
        <v>2160</v>
      </c>
      <c r="D492" s="7">
        <v>255</v>
      </c>
    </row>
    <row r="493" spans="1:7" ht="15.95" customHeight="1" x14ac:dyDescent="0.2">
      <c r="A493" s="13" t="s">
        <v>3203</v>
      </c>
      <c r="B493" s="13" t="s">
        <v>3224</v>
      </c>
      <c r="C493" t="s">
        <v>2160</v>
      </c>
      <c r="D493" s="7">
        <v>211</v>
      </c>
    </row>
    <row r="494" spans="1:7" ht="15.95" customHeight="1" x14ac:dyDescent="0.2">
      <c r="B494" s="13" t="s">
        <v>3225</v>
      </c>
      <c r="C494" t="s">
        <v>2393</v>
      </c>
      <c r="D494" s="7">
        <v>80</v>
      </c>
    </row>
    <row r="495" spans="1:7" x14ac:dyDescent="0.2">
      <c r="D495" s="7"/>
    </row>
    <row r="496" spans="1:7" x14ac:dyDescent="0.2">
      <c r="C496" s="147" t="s">
        <v>2801</v>
      </c>
      <c r="D496" s="139">
        <f>SUM(D489:D494)</f>
        <v>40118</v>
      </c>
    </row>
    <row r="497" spans="3:6" x14ac:dyDescent="0.2">
      <c r="D497" s="7"/>
    </row>
    <row r="498" spans="3:6" x14ac:dyDescent="0.2">
      <c r="D498" s="7"/>
    </row>
    <row r="499" spans="3:6" x14ac:dyDescent="0.2">
      <c r="C499" s="143" t="s">
        <v>3226</v>
      </c>
      <c r="D499" s="11">
        <f>D158</f>
        <v>58081</v>
      </c>
    </row>
    <row r="500" spans="3:6" x14ac:dyDescent="0.2">
      <c r="D500" s="7"/>
    </row>
    <row r="501" spans="3:6" x14ac:dyDescent="0.2">
      <c r="C501" s="143" t="s">
        <v>3227</v>
      </c>
      <c r="D501" s="11">
        <f>D293</f>
        <v>45564</v>
      </c>
    </row>
    <row r="502" spans="3:6" x14ac:dyDescent="0.2">
      <c r="D502" s="7"/>
    </row>
    <row r="503" spans="3:6" x14ac:dyDescent="0.2">
      <c r="C503" s="143" t="s">
        <v>3228</v>
      </c>
      <c r="D503" s="11">
        <f>D376</f>
        <v>40118</v>
      </c>
    </row>
    <row r="504" spans="3:6" x14ac:dyDescent="0.2">
      <c r="C504" s="143"/>
      <c r="D504" s="11"/>
    </row>
    <row r="505" spans="3:6" x14ac:dyDescent="0.2">
      <c r="C505" s="143" t="s">
        <v>3229</v>
      </c>
      <c r="D505" s="11">
        <f>D487</f>
        <v>43920</v>
      </c>
    </row>
    <row r="506" spans="3:6" x14ac:dyDescent="0.2">
      <c r="C506" s="143"/>
      <c r="D506" s="11"/>
    </row>
    <row r="507" spans="3:6" x14ac:dyDescent="0.2">
      <c r="C507" s="143" t="s">
        <v>3230</v>
      </c>
      <c r="D507" s="11">
        <f>D496</f>
        <v>40118</v>
      </c>
    </row>
    <row r="508" spans="3:6" x14ac:dyDescent="0.2">
      <c r="C508" s="143"/>
      <c r="D508" s="11"/>
    </row>
    <row r="509" spans="3:6" x14ac:dyDescent="0.2">
      <c r="C509" s="143" t="s">
        <v>3231</v>
      </c>
      <c r="D509" s="11">
        <f>D18</f>
        <v>9825</v>
      </c>
    </row>
    <row r="510" spans="3:6" x14ac:dyDescent="0.2">
      <c r="D510" s="7"/>
    </row>
    <row r="511" spans="3:6" x14ac:dyDescent="0.2">
      <c r="C511" s="143" t="s">
        <v>3232</v>
      </c>
      <c r="D511" s="11">
        <f>D509+D507+D505+D503+D501+D499</f>
        <v>237626</v>
      </c>
      <c r="F511" s="143"/>
    </row>
    <row r="512" spans="3:6" x14ac:dyDescent="0.2">
      <c r="D512" s="7"/>
      <c r="F512"/>
    </row>
    <row r="513" spans="3:6" x14ac:dyDescent="0.2">
      <c r="D513" s="7"/>
      <c r="F513" s="143"/>
    </row>
    <row r="514" spans="3:6" x14ac:dyDescent="0.2">
      <c r="C514" t="s">
        <v>1957</v>
      </c>
      <c r="D514" s="7"/>
      <c r="F514"/>
    </row>
    <row r="515" spans="3:6" x14ac:dyDescent="0.2">
      <c r="D515" s="7"/>
      <c r="F515" s="143"/>
    </row>
    <row r="516" spans="3:6" x14ac:dyDescent="0.2">
      <c r="C516" t="s">
        <v>1958</v>
      </c>
      <c r="D516" s="7">
        <v>64785</v>
      </c>
      <c r="F516" s="143"/>
    </row>
    <row r="517" spans="3:6" x14ac:dyDescent="0.2">
      <c r="D517" s="7"/>
      <c r="F517" s="143"/>
    </row>
    <row r="518" spans="3:6" x14ac:dyDescent="0.2">
      <c r="C518" t="s">
        <v>1959</v>
      </c>
      <c r="D518" s="7">
        <v>64085</v>
      </c>
      <c r="F518" s="143"/>
    </row>
    <row r="519" spans="3:6" x14ac:dyDescent="0.2">
      <c r="D519" s="7"/>
      <c r="F519" s="143"/>
    </row>
    <row r="520" spans="3:6" x14ac:dyDescent="0.2">
      <c r="C520" t="s">
        <v>1960</v>
      </c>
      <c r="D520" s="7">
        <v>49523</v>
      </c>
      <c r="F520" s="143"/>
    </row>
    <row r="521" spans="3:6" x14ac:dyDescent="0.2">
      <c r="D521" s="7"/>
      <c r="F521" s="143"/>
    </row>
    <row r="522" spans="3:6" x14ac:dyDescent="0.2">
      <c r="C522" t="s">
        <v>1961</v>
      </c>
      <c r="D522" s="7">
        <v>51906</v>
      </c>
      <c r="F522"/>
    </row>
    <row r="523" spans="3:6" x14ac:dyDescent="0.2">
      <c r="D523" s="7"/>
      <c r="F523" s="143"/>
    </row>
    <row r="524" spans="3:6" x14ac:dyDescent="0.2">
      <c r="C524" t="s">
        <v>1962</v>
      </c>
      <c r="D524" s="7">
        <v>52185</v>
      </c>
    </row>
    <row r="525" spans="3:6" x14ac:dyDescent="0.2">
      <c r="D525" s="7"/>
    </row>
    <row r="526" spans="3:6" x14ac:dyDescent="0.2">
      <c r="C526" t="s">
        <v>363</v>
      </c>
      <c r="D526" s="7">
        <v>11197</v>
      </c>
    </row>
    <row r="527" spans="3:6" x14ac:dyDescent="0.2">
      <c r="D527" s="7"/>
    </row>
    <row r="528" spans="3:6" x14ac:dyDescent="0.2">
      <c r="C528" t="s">
        <v>1963</v>
      </c>
      <c r="D528" s="7">
        <f>D516+D518+D520+D522+D524+D526</f>
        <v>293681</v>
      </c>
    </row>
  </sheetData>
  <phoneticPr fontId="8" type="noConversion"/>
  <printOptions gridLines="1"/>
  <pageMargins left="0.25" right="0.25" top="0.5" bottom="0.5" header="0.25" footer="0.25"/>
  <pageSetup orientation="landscape" r:id="rId1"/>
  <headerFooter alignWithMargins="0">
    <oddHeader>&amp;LAttachment E&amp;CCREIGHTON UNIVERSITY 
&amp;A SQ. FT.</oddHeader>
    <oddFooter>Page &amp;P&amp;R&amp;A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37"/>
  <sheetViews>
    <sheetView workbookViewId="0"/>
  </sheetViews>
  <sheetFormatPr defaultRowHeight="12.75" x14ac:dyDescent="0.2"/>
  <cols>
    <col min="1" max="1" width="10.7109375" style="5" customWidth="1"/>
    <col min="2" max="2" width="9.7109375" style="6" customWidth="1"/>
    <col min="3" max="3" width="21.7109375" style="5" customWidth="1"/>
    <col min="4" max="4" width="11.7109375" style="7" customWidth="1"/>
    <col min="5" max="5" width="9.7109375" style="8" customWidth="1"/>
    <col min="6" max="6" width="30.7109375" style="5" customWidth="1"/>
    <col min="7" max="7" width="1.7109375" style="5" customWidth="1"/>
    <col min="8" max="8" width="16.7109375" style="5" customWidth="1"/>
    <col min="9" max="9" width="4.7109375" style="5" customWidth="1"/>
    <col min="10" max="10" width="8.7109375" style="5" customWidth="1"/>
  </cols>
  <sheetData>
    <row r="1" spans="1:8" x14ac:dyDescent="0.2">
      <c r="A1" s="10" t="s">
        <v>2119</v>
      </c>
      <c r="B1" s="14" t="s">
        <v>2120</v>
      </c>
      <c r="C1" s="10" t="s">
        <v>2121</v>
      </c>
      <c r="D1" s="11" t="s">
        <v>4024</v>
      </c>
      <c r="E1" s="12" t="s">
        <v>2123</v>
      </c>
      <c r="F1" s="5" t="s">
        <v>2126</v>
      </c>
    </row>
    <row r="2" spans="1:8" ht="13.15" customHeight="1" x14ac:dyDescent="0.2">
      <c r="A2" s="5" t="s">
        <v>4134</v>
      </c>
      <c r="B2" s="6" t="s">
        <v>4025</v>
      </c>
      <c r="C2" s="5" t="s">
        <v>2299</v>
      </c>
      <c r="D2" s="7">
        <v>528</v>
      </c>
      <c r="E2" s="20" t="s">
        <v>2158</v>
      </c>
    </row>
    <row r="3" spans="1:8" ht="13.15" customHeight="1" x14ac:dyDescent="0.2">
      <c r="A3" s="5" t="s">
        <v>4134</v>
      </c>
      <c r="B3" s="6" t="s">
        <v>2957</v>
      </c>
      <c r="C3" s="5" t="s">
        <v>3825</v>
      </c>
      <c r="D3" s="7">
        <v>800</v>
      </c>
      <c r="E3" s="8" t="s">
        <v>2158</v>
      </c>
    </row>
    <row r="4" spans="1:8" ht="13.15" customHeight="1" x14ac:dyDescent="0.2">
      <c r="A4" s="5" t="s">
        <v>4134</v>
      </c>
      <c r="B4" s="6" t="s">
        <v>4026</v>
      </c>
      <c r="C4" s="5" t="s">
        <v>3930</v>
      </c>
      <c r="D4" s="7">
        <v>1097</v>
      </c>
      <c r="E4" s="8" t="s">
        <v>2158</v>
      </c>
    </row>
    <row r="5" spans="1:8" ht="13.15" customHeight="1" x14ac:dyDescent="0.2">
      <c r="A5" s="5" t="s">
        <v>4134</v>
      </c>
      <c r="B5" s="6" t="s">
        <v>2958</v>
      </c>
      <c r="C5" s="5" t="s">
        <v>4027</v>
      </c>
      <c r="D5" s="7">
        <v>580</v>
      </c>
      <c r="E5" s="8" t="s">
        <v>2158</v>
      </c>
    </row>
    <row r="6" spans="1:8" ht="13.15" customHeight="1" x14ac:dyDescent="0.2">
      <c r="A6" s="5" t="s">
        <v>4134</v>
      </c>
      <c r="B6" s="6" t="s">
        <v>2959</v>
      </c>
      <c r="C6" s="5" t="s">
        <v>2367</v>
      </c>
      <c r="D6" s="7">
        <v>73</v>
      </c>
      <c r="E6" s="8">
        <v>352000</v>
      </c>
    </row>
    <row r="7" spans="1:8" ht="13.15" customHeight="1" x14ac:dyDescent="0.2">
      <c r="A7" s="5" t="s">
        <v>4134</v>
      </c>
      <c r="B7" s="6" t="s">
        <v>2960</v>
      </c>
      <c r="C7" s="5" t="s">
        <v>2311</v>
      </c>
      <c r="D7" s="7">
        <v>161</v>
      </c>
      <c r="E7" s="8" t="s">
        <v>2158</v>
      </c>
    </row>
    <row r="8" spans="1:8" ht="13.15" customHeight="1" x14ac:dyDescent="0.2">
      <c r="A8" s="5" t="s">
        <v>4134</v>
      </c>
      <c r="B8" s="6" t="s">
        <v>2961</v>
      </c>
      <c r="C8" s="5" t="s">
        <v>4236</v>
      </c>
      <c r="D8" s="7">
        <v>2328</v>
      </c>
      <c r="E8" s="8" t="s">
        <v>2158</v>
      </c>
    </row>
    <row r="9" spans="1:8" ht="13.15" customHeight="1" x14ac:dyDescent="0.2">
      <c r="A9" s="5" t="s">
        <v>4134</v>
      </c>
      <c r="B9" s="6" t="s">
        <v>4028</v>
      </c>
      <c r="C9" s="5" t="s">
        <v>4029</v>
      </c>
      <c r="D9" s="7">
        <v>140</v>
      </c>
      <c r="E9" s="8">
        <v>433000</v>
      </c>
    </row>
    <row r="10" spans="1:8" ht="13.15" customHeight="1" x14ac:dyDescent="0.2">
      <c r="A10" s="5" t="s">
        <v>4134</v>
      </c>
      <c r="B10" s="6" t="s">
        <v>2962</v>
      </c>
      <c r="C10" s="5" t="s">
        <v>2311</v>
      </c>
      <c r="D10" s="7">
        <v>194</v>
      </c>
      <c r="E10" s="8" t="s">
        <v>2158</v>
      </c>
      <c r="H10" s="9"/>
    </row>
    <row r="11" spans="1:8" ht="13.15" customHeight="1" x14ac:dyDescent="0.2">
      <c r="A11" s="5" t="s">
        <v>4134</v>
      </c>
      <c r="B11" s="6" t="s">
        <v>2963</v>
      </c>
      <c r="C11" s="5" t="s">
        <v>4045</v>
      </c>
      <c r="D11" s="7">
        <v>280</v>
      </c>
      <c r="E11" s="8">
        <v>200000</v>
      </c>
    </row>
    <row r="12" spans="1:8" ht="13.15" customHeight="1" x14ac:dyDescent="0.2">
      <c r="A12" s="5" t="s">
        <v>4134</v>
      </c>
      <c r="B12" s="6" t="s">
        <v>2964</v>
      </c>
      <c r="C12" s="5" t="s">
        <v>2311</v>
      </c>
      <c r="E12" s="8">
        <v>200000</v>
      </c>
      <c r="H12" s="9"/>
    </row>
    <row r="13" spans="1:8" ht="13.15" customHeight="1" x14ac:dyDescent="0.2">
      <c r="A13" s="5" t="s">
        <v>4134</v>
      </c>
      <c r="B13" s="6" t="s">
        <v>2965</v>
      </c>
      <c r="C13" s="5" t="s">
        <v>2136</v>
      </c>
      <c r="D13" s="7">
        <v>116</v>
      </c>
      <c r="E13" s="8">
        <v>200000</v>
      </c>
    </row>
    <row r="14" spans="1:8" ht="13.15" customHeight="1" x14ac:dyDescent="0.2">
      <c r="A14" s="5" t="s">
        <v>4134</v>
      </c>
      <c r="B14" s="6" t="s">
        <v>2966</v>
      </c>
      <c r="C14" s="5" t="s">
        <v>2136</v>
      </c>
      <c r="D14" s="7">
        <v>110</v>
      </c>
      <c r="E14" s="8">
        <v>200000</v>
      </c>
      <c r="H14" s="9"/>
    </row>
    <row r="15" spans="1:8" ht="13.15" customHeight="1" x14ac:dyDescent="0.2">
      <c r="A15" s="5" t="s">
        <v>4134</v>
      </c>
      <c r="B15" s="6" t="s">
        <v>2969</v>
      </c>
      <c r="C15" s="5" t="s">
        <v>2136</v>
      </c>
      <c r="D15" s="7">
        <v>152</v>
      </c>
      <c r="E15" s="8">
        <v>200000</v>
      </c>
      <c r="H15" s="9"/>
    </row>
    <row r="16" spans="1:8" ht="13.15" customHeight="1" x14ac:dyDescent="0.2">
      <c r="A16" s="5" t="s">
        <v>4134</v>
      </c>
      <c r="B16" s="6" t="s">
        <v>2970</v>
      </c>
      <c r="C16" s="5" t="s">
        <v>3732</v>
      </c>
      <c r="D16" s="7">
        <v>193</v>
      </c>
      <c r="E16" s="8">
        <v>200000</v>
      </c>
      <c r="H16" s="9"/>
    </row>
    <row r="17" spans="1:5" ht="13.15" customHeight="1" x14ac:dyDescent="0.2">
      <c r="A17" s="5" t="s">
        <v>4134</v>
      </c>
      <c r="B17" s="6" t="s">
        <v>2971</v>
      </c>
      <c r="C17" s="5" t="s">
        <v>851</v>
      </c>
      <c r="D17" s="7">
        <v>120</v>
      </c>
      <c r="E17" s="8">
        <v>700000</v>
      </c>
    </row>
    <row r="18" spans="1:5" ht="13.15" customHeight="1" x14ac:dyDescent="0.2">
      <c r="A18" s="5" t="s">
        <v>4134</v>
      </c>
      <c r="B18" s="6" t="s">
        <v>2972</v>
      </c>
      <c r="C18" s="5" t="s">
        <v>2311</v>
      </c>
      <c r="D18" s="7">
        <v>112</v>
      </c>
      <c r="E18" s="8">
        <v>700000</v>
      </c>
    </row>
    <row r="19" spans="1:5" ht="13.15" customHeight="1" x14ac:dyDescent="0.2">
      <c r="A19" s="5" t="s">
        <v>4134</v>
      </c>
      <c r="B19" s="6" t="s">
        <v>2973</v>
      </c>
      <c r="C19" s="5" t="s">
        <v>2136</v>
      </c>
      <c r="D19" s="7">
        <v>67</v>
      </c>
      <c r="E19" s="8">
        <v>700000</v>
      </c>
    </row>
    <row r="20" spans="1:5" ht="13.15" customHeight="1" x14ac:dyDescent="0.2">
      <c r="A20" s="5" t="s">
        <v>4134</v>
      </c>
      <c r="B20" s="6" t="s">
        <v>2974</v>
      </c>
      <c r="C20" s="5" t="s">
        <v>4046</v>
      </c>
      <c r="D20" s="7">
        <v>51</v>
      </c>
      <c r="E20" s="8">
        <v>351000</v>
      </c>
    </row>
    <row r="21" spans="1:5" ht="13.15" customHeight="1" x14ac:dyDescent="0.2">
      <c r="A21" s="5" t="s">
        <v>4134</v>
      </c>
      <c r="B21" s="6" t="s">
        <v>2975</v>
      </c>
      <c r="C21" s="5" t="s">
        <v>2136</v>
      </c>
      <c r="D21" s="7">
        <v>109</v>
      </c>
      <c r="E21" s="8">
        <v>700000</v>
      </c>
    </row>
    <row r="22" spans="1:5" ht="13.15" customHeight="1" x14ac:dyDescent="0.2">
      <c r="A22" s="5" t="s">
        <v>4134</v>
      </c>
      <c r="B22" s="6" t="s">
        <v>2976</v>
      </c>
      <c r="C22" s="5" t="s">
        <v>2171</v>
      </c>
      <c r="D22" s="7">
        <v>40</v>
      </c>
      <c r="E22" s="8">
        <v>700000</v>
      </c>
    </row>
    <row r="23" spans="1:5" ht="13.15" customHeight="1" x14ac:dyDescent="0.2">
      <c r="A23" s="5" t="s">
        <v>4134</v>
      </c>
      <c r="B23" s="6" t="s">
        <v>2977</v>
      </c>
      <c r="C23" s="5" t="s">
        <v>2136</v>
      </c>
      <c r="D23" s="7">
        <v>124</v>
      </c>
      <c r="E23" s="8">
        <v>700000</v>
      </c>
    </row>
    <row r="24" spans="1:5" ht="13.15" customHeight="1" x14ac:dyDescent="0.2">
      <c r="A24" s="5" t="s">
        <v>4134</v>
      </c>
      <c r="B24" s="6" t="s">
        <v>2980</v>
      </c>
      <c r="C24" s="5" t="s">
        <v>2311</v>
      </c>
      <c r="D24" s="7">
        <v>88</v>
      </c>
      <c r="E24" s="8">
        <v>700000</v>
      </c>
    </row>
    <row r="25" spans="1:5" ht="13.15" customHeight="1" x14ac:dyDescent="0.2">
      <c r="A25" s="5" t="s">
        <v>4134</v>
      </c>
      <c r="B25" s="6" t="s">
        <v>2981</v>
      </c>
      <c r="C25" s="5" t="s">
        <v>2136</v>
      </c>
      <c r="D25" s="7">
        <v>95</v>
      </c>
      <c r="E25" s="8">
        <v>700000</v>
      </c>
    </row>
    <row r="26" spans="1:5" ht="13.15" customHeight="1" x14ac:dyDescent="0.2">
      <c r="A26" s="5" t="s">
        <v>4134</v>
      </c>
      <c r="B26" s="6" t="s">
        <v>2982</v>
      </c>
      <c r="C26" s="5" t="s">
        <v>2136</v>
      </c>
      <c r="D26" s="7">
        <v>199</v>
      </c>
      <c r="E26" s="8">
        <v>700000</v>
      </c>
    </row>
    <row r="27" spans="1:5" ht="13.15" customHeight="1" x14ac:dyDescent="0.2">
      <c r="A27" s="5" t="s">
        <v>4134</v>
      </c>
      <c r="B27" s="6" t="s">
        <v>2984</v>
      </c>
      <c r="C27" s="5" t="s">
        <v>2311</v>
      </c>
      <c r="D27" s="7">
        <v>112</v>
      </c>
      <c r="E27" s="8">
        <v>700000</v>
      </c>
    </row>
    <row r="28" spans="1:5" ht="13.15" customHeight="1" x14ac:dyDescent="0.2">
      <c r="A28" s="5" t="s">
        <v>4134</v>
      </c>
      <c r="B28" s="6" t="s">
        <v>1277</v>
      </c>
      <c r="C28" s="5" t="s">
        <v>2136</v>
      </c>
      <c r="D28" s="7">
        <v>121</v>
      </c>
      <c r="E28" s="8">
        <v>700000</v>
      </c>
    </row>
    <row r="29" spans="1:5" ht="13.15" customHeight="1" x14ac:dyDescent="0.2">
      <c r="A29" s="5" t="s">
        <v>4134</v>
      </c>
      <c r="B29" s="6" t="s">
        <v>2986</v>
      </c>
      <c r="C29" s="5" t="s">
        <v>2314</v>
      </c>
      <c r="D29" s="7">
        <v>144</v>
      </c>
      <c r="E29" s="8">
        <v>700000</v>
      </c>
    </row>
    <row r="30" spans="1:5" ht="13.15" customHeight="1" x14ac:dyDescent="0.2">
      <c r="A30" s="5" t="s">
        <v>4134</v>
      </c>
      <c r="B30" s="6" t="s">
        <v>2987</v>
      </c>
      <c r="C30" s="5" t="s">
        <v>2136</v>
      </c>
      <c r="D30" s="7">
        <v>109</v>
      </c>
      <c r="E30" s="8">
        <v>700000</v>
      </c>
    </row>
    <row r="31" spans="1:5" ht="13.15" customHeight="1" x14ac:dyDescent="0.2">
      <c r="A31" s="5" t="s">
        <v>4134</v>
      </c>
      <c r="B31" s="6" t="s">
        <v>2988</v>
      </c>
      <c r="C31" s="5" t="s">
        <v>2136</v>
      </c>
      <c r="D31" s="7">
        <v>104</v>
      </c>
      <c r="E31" s="8">
        <v>700000</v>
      </c>
    </row>
    <row r="32" spans="1:5" ht="13.15" customHeight="1" x14ac:dyDescent="0.2">
      <c r="A32" s="5" t="s">
        <v>4134</v>
      </c>
      <c r="B32" s="6" t="s">
        <v>1278</v>
      </c>
      <c r="C32" s="5" t="s">
        <v>2136</v>
      </c>
      <c r="D32" s="7">
        <v>105</v>
      </c>
      <c r="E32" s="8">
        <v>700000</v>
      </c>
    </row>
    <row r="33" spans="1:5" ht="13.15" customHeight="1" x14ac:dyDescent="0.2">
      <c r="A33" s="5" t="s">
        <v>4134</v>
      </c>
      <c r="B33" s="6" t="s">
        <v>2991</v>
      </c>
      <c r="C33" s="5" t="s">
        <v>2516</v>
      </c>
      <c r="D33" s="7">
        <v>264</v>
      </c>
      <c r="E33" s="8">
        <v>700000</v>
      </c>
    </row>
    <row r="34" spans="1:5" ht="13.15" customHeight="1" x14ac:dyDescent="0.2">
      <c r="A34" s="5" t="s">
        <v>4134</v>
      </c>
      <c r="B34" s="6" t="s">
        <v>2992</v>
      </c>
      <c r="C34" s="5" t="s">
        <v>2311</v>
      </c>
      <c r="D34" s="7">
        <v>62</v>
      </c>
      <c r="E34" s="8">
        <v>700000</v>
      </c>
    </row>
    <row r="35" spans="1:5" ht="13.15" customHeight="1" x14ac:dyDescent="0.2">
      <c r="A35" s="5" t="s">
        <v>4134</v>
      </c>
      <c r="B35" s="6" t="s">
        <v>1279</v>
      </c>
      <c r="C35" s="5" t="s">
        <v>2700</v>
      </c>
      <c r="D35" s="7">
        <v>321</v>
      </c>
      <c r="E35" s="8">
        <v>700000</v>
      </c>
    </row>
    <row r="36" spans="1:5" ht="13.15" customHeight="1" x14ac:dyDescent="0.2">
      <c r="A36" s="5" t="s">
        <v>4134</v>
      </c>
      <c r="B36" s="6" t="s">
        <v>2993</v>
      </c>
      <c r="C36" s="5" t="s">
        <v>2311</v>
      </c>
      <c r="D36" s="7">
        <v>437</v>
      </c>
      <c r="E36" s="8" t="s">
        <v>2158</v>
      </c>
    </row>
    <row r="37" spans="1:5" ht="13.15" customHeight="1" x14ac:dyDescent="0.2">
      <c r="A37" s="5" t="s">
        <v>4134</v>
      </c>
      <c r="B37" s="6" t="s">
        <v>2995</v>
      </c>
      <c r="C37" s="5" t="s">
        <v>851</v>
      </c>
      <c r="D37" s="7">
        <v>249</v>
      </c>
      <c r="E37" s="8">
        <v>711100</v>
      </c>
    </row>
    <row r="38" spans="1:5" ht="13.15" customHeight="1" x14ac:dyDescent="0.2">
      <c r="A38" s="5" t="s">
        <v>4134</v>
      </c>
      <c r="B38" s="6" t="s">
        <v>2996</v>
      </c>
      <c r="C38" s="5" t="s">
        <v>2136</v>
      </c>
      <c r="D38" s="7">
        <v>137</v>
      </c>
      <c r="E38" s="8">
        <v>711100</v>
      </c>
    </row>
    <row r="39" spans="1:5" ht="13.15" customHeight="1" x14ac:dyDescent="0.2">
      <c r="A39" s="5" t="s">
        <v>4134</v>
      </c>
      <c r="B39" s="6" t="s">
        <v>2997</v>
      </c>
      <c r="C39" s="5" t="s">
        <v>2314</v>
      </c>
      <c r="D39" s="7">
        <v>133</v>
      </c>
      <c r="E39" s="8">
        <v>711100</v>
      </c>
    </row>
    <row r="40" spans="1:5" ht="13.15" customHeight="1" x14ac:dyDescent="0.2">
      <c r="A40" s="5" t="s">
        <v>4134</v>
      </c>
      <c r="B40" s="6" t="s">
        <v>495</v>
      </c>
      <c r="C40" s="5" t="s">
        <v>2294</v>
      </c>
      <c r="D40" s="7">
        <v>70</v>
      </c>
      <c r="E40" s="8">
        <v>711100</v>
      </c>
    </row>
    <row r="41" spans="1:5" ht="13.15" customHeight="1" x14ac:dyDescent="0.2">
      <c r="A41" s="5" t="s">
        <v>4134</v>
      </c>
      <c r="B41" s="6" t="s">
        <v>1321</v>
      </c>
      <c r="C41" s="5" t="s">
        <v>4047</v>
      </c>
      <c r="D41" s="7">
        <v>53</v>
      </c>
      <c r="E41" s="8">
        <v>711100</v>
      </c>
    </row>
    <row r="42" spans="1:5" ht="13.15" customHeight="1" x14ac:dyDescent="0.2">
      <c r="A42" s="5" t="s">
        <v>4134</v>
      </c>
      <c r="B42" s="6" t="s">
        <v>1281</v>
      </c>
      <c r="C42" s="5" t="s">
        <v>2136</v>
      </c>
      <c r="D42" s="7">
        <v>102</v>
      </c>
      <c r="E42" s="8">
        <v>711100</v>
      </c>
    </row>
    <row r="43" spans="1:5" ht="13.15" customHeight="1" x14ac:dyDescent="0.2">
      <c r="A43" s="5" t="s">
        <v>4134</v>
      </c>
      <c r="B43" s="6" t="s">
        <v>1285</v>
      </c>
      <c r="C43" s="5" t="s">
        <v>2136</v>
      </c>
      <c r="D43" s="7">
        <v>107</v>
      </c>
      <c r="E43" s="8">
        <v>711100</v>
      </c>
    </row>
    <row r="44" spans="1:5" ht="13.15" customHeight="1" x14ac:dyDescent="0.2">
      <c r="A44" s="5" t="s">
        <v>4134</v>
      </c>
      <c r="B44" s="6" t="s">
        <v>1322</v>
      </c>
      <c r="C44" s="5" t="s">
        <v>2136</v>
      </c>
      <c r="D44" s="7">
        <v>292</v>
      </c>
      <c r="E44" s="8">
        <v>711100</v>
      </c>
    </row>
    <row r="45" spans="1:5" ht="13.15" customHeight="1" x14ac:dyDescent="0.2">
      <c r="A45" s="5" t="s">
        <v>4134</v>
      </c>
      <c r="B45" s="6" t="s">
        <v>1323</v>
      </c>
      <c r="C45" s="5" t="s">
        <v>2516</v>
      </c>
      <c r="D45" s="7">
        <v>294</v>
      </c>
      <c r="E45" s="8">
        <v>711100</v>
      </c>
    </row>
    <row r="46" spans="1:5" ht="13.15" customHeight="1" x14ac:dyDescent="0.2">
      <c r="A46" s="5" t="s">
        <v>4134</v>
      </c>
      <c r="B46" s="6" t="s">
        <v>1325</v>
      </c>
      <c r="C46" s="17" t="s">
        <v>4047</v>
      </c>
      <c r="D46" s="16">
        <v>60</v>
      </c>
      <c r="E46" s="8">
        <v>711100</v>
      </c>
    </row>
    <row r="47" spans="1:5" ht="13.15" customHeight="1" x14ac:dyDescent="0.2">
      <c r="A47" s="5" t="s">
        <v>4134</v>
      </c>
      <c r="B47" s="6" t="s">
        <v>1327</v>
      </c>
      <c r="C47" s="17" t="s">
        <v>2136</v>
      </c>
      <c r="D47" s="16">
        <v>153</v>
      </c>
      <c r="E47" s="8">
        <v>711100</v>
      </c>
    </row>
    <row r="48" spans="1:5" ht="13.15" customHeight="1" x14ac:dyDescent="0.2">
      <c r="A48" s="5" t="s">
        <v>4134</v>
      </c>
      <c r="B48" s="6" t="s">
        <v>1328</v>
      </c>
      <c r="C48" s="17" t="s">
        <v>2136</v>
      </c>
      <c r="D48" s="16">
        <v>91</v>
      </c>
      <c r="E48" s="8">
        <v>711100</v>
      </c>
    </row>
    <row r="49" spans="1:5" ht="13.15" customHeight="1" x14ac:dyDescent="0.2">
      <c r="A49" s="5" t="s">
        <v>4134</v>
      </c>
      <c r="B49" s="6" t="s">
        <v>1329</v>
      </c>
      <c r="C49" s="17" t="s">
        <v>2136</v>
      </c>
      <c r="D49" s="16">
        <v>156</v>
      </c>
      <c r="E49" s="8">
        <v>711100</v>
      </c>
    </row>
    <row r="50" spans="1:5" ht="13.15" customHeight="1" x14ac:dyDescent="0.2">
      <c r="A50" s="5" t="s">
        <v>4134</v>
      </c>
      <c r="B50" s="6" t="s">
        <v>1330</v>
      </c>
      <c r="C50" s="17" t="s">
        <v>2279</v>
      </c>
      <c r="D50" s="16">
        <v>11</v>
      </c>
      <c r="E50" s="8">
        <v>711100</v>
      </c>
    </row>
    <row r="51" spans="1:5" ht="13.15" customHeight="1" x14ac:dyDescent="0.2">
      <c r="A51" s="5" t="s">
        <v>4134</v>
      </c>
      <c r="B51" s="6" t="s">
        <v>1331</v>
      </c>
      <c r="C51" s="17" t="s">
        <v>2311</v>
      </c>
      <c r="D51" s="16">
        <v>259</v>
      </c>
      <c r="E51" s="8" t="s">
        <v>2158</v>
      </c>
    </row>
    <row r="52" spans="1:5" ht="13.15" customHeight="1" x14ac:dyDescent="0.2">
      <c r="A52" s="5" t="s">
        <v>4134</v>
      </c>
      <c r="B52" s="6" t="s">
        <v>1333</v>
      </c>
      <c r="C52" s="17" t="s">
        <v>2364</v>
      </c>
      <c r="D52" s="16">
        <v>236</v>
      </c>
      <c r="E52" s="8" t="s">
        <v>2158</v>
      </c>
    </row>
    <row r="53" spans="1:5" ht="13.15" customHeight="1" x14ac:dyDescent="0.2">
      <c r="A53" s="5" t="s">
        <v>4134</v>
      </c>
      <c r="B53" s="6" t="s">
        <v>1335</v>
      </c>
      <c r="C53" s="17" t="s">
        <v>2156</v>
      </c>
      <c r="D53" s="16">
        <v>279</v>
      </c>
      <c r="E53" s="8" t="s">
        <v>2158</v>
      </c>
    </row>
    <row r="54" spans="1:5" ht="13.15" customHeight="1" x14ac:dyDescent="0.2">
      <c r="A54" s="5" t="s">
        <v>4134</v>
      </c>
      <c r="B54" s="6" t="s">
        <v>1336</v>
      </c>
      <c r="C54" s="17" t="s">
        <v>4048</v>
      </c>
      <c r="D54" s="16">
        <v>140</v>
      </c>
      <c r="E54" s="8">
        <v>433000</v>
      </c>
    </row>
    <row r="55" spans="1:5" ht="13.15" customHeight="1" x14ac:dyDescent="0.2">
      <c r="A55" s="5" t="s">
        <v>4134</v>
      </c>
      <c r="B55" s="6" t="s">
        <v>4049</v>
      </c>
      <c r="C55" s="17" t="s">
        <v>4050</v>
      </c>
      <c r="D55" s="16">
        <v>669</v>
      </c>
      <c r="E55" s="8" t="s">
        <v>2158</v>
      </c>
    </row>
    <row r="56" spans="1:5" ht="13.15" customHeight="1" x14ac:dyDescent="0.2">
      <c r="A56" s="5" t="s">
        <v>4134</v>
      </c>
      <c r="B56" s="6" t="s">
        <v>4051</v>
      </c>
      <c r="C56" s="17" t="s">
        <v>4052</v>
      </c>
      <c r="D56" s="16">
        <v>536</v>
      </c>
      <c r="E56" s="8">
        <v>215000</v>
      </c>
    </row>
    <row r="57" spans="1:5" ht="13.15" customHeight="1" x14ac:dyDescent="0.2">
      <c r="A57" s="5" t="s">
        <v>4134</v>
      </c>
      <c r="B57" s="6" t="s">
        <v>4053</v>
      </c>
      <c r="C57" s="17" t="s">
        <v>2311</v>
      </c>
      <c r="D57" s="7">
        <v>236</v>
      </c>
      <c r="E57" s="8" t="s">
        <v>2158</v>
      </c>
    </row>
    <row r="58" spans="1:5" ht="13.15" customHeight="1" x14ac:dyDescent="0.2">
      <c r="A58" s="5" t="s">
        <v>4134</v>
      </c>
      <c r="B58" s="6" t="s">
        <v>4054</v>
      </c>
      <c r="C58" s="17" t="s">
        <v>2311</v>
      </c>
      <c r="D58" s="7">
        <v>386</v>
      </c>
      <c r="E58" s="8" t="s">
        <v>2158</v>
      </c>
    </row>
    <row r="59" spans="1:5" ht="13.15" customHeight="1" x14ac:dyDescent="0.2">
      <c r="A59" s="5" t="s">
        <v>4134</v>
      </c>
      <c r="B59" s="6" t="s">
        <v>4055</v>
      </c>
      <c r="C59" s="17" t="s">
        <v>3661</v>
      </c>
      <c r="D59" s="7">
        <v>42</v>
      </c>
      <c r="E59" s="8" t="s">
        <v>2158</v>
      </c>
    </row>
    <row r="60" spans="1:5" ht="13.15" customHeight="1" x14ac:dyDescent="0.2">
      <c r="A60" s="5" t="s">
        <v>4134</v>
      </c>
      <c r="B60" s="6" t="s">
        <v>4056</v>
      </c>
      <c r="C60" s="17" t="s">
        <v>2171</v>
      </c>
      <c r="D60" s="7">
        <v>340</v>
      </c>
      <c r="E60" s="8">
        <v>215000</v>
      </c>
    </row>
    <row r="61" spans="1:5" ht="13.15" customHeight="1" x14ac:dyDescent="0.2">
      <c r="A61" s="5" t="s">
        <v>4134</v>
      </c>
      <c r="B61" s="6" t="s">
        <v>4057</v>
      </c>
      <c r="C61" s="17" t="s">
        <v>2593</v>
      </c>
      <c r="D61" s="7">
        <v>1702</v>
      </c>
      <c r="E61" s="8">
        <v>215000</v>
      </c>
    </row>
    <row r="62" spans="1:5" ht="13.15" customHeight="1" x14ac:dyDescent="0.2">
      <c r="A62" s="5" t="s">
        <v>4134</v>
      </c>
      <c r="B62" s="6" t="s">
        <v>4058</v>
      </c>
      <c r="C62" s="17" t="s">
        <v>4047</v>
      </c>
      <c r="D62" s="7">
        <v>148</v>
      </c>
      <c r="E62" s="8">
        <v>215000</v>
      </c>
    </row>
    <row r="63" spans="1:5" ht="13.15" customHeight="1" x14ac:dyDescent="0.2">
      <c r="A63" s="5" t="s">
        <v>4134</v>
      </c>
      <c r="B63" s="6" t="s">
        <v>4059</v>
      </c>
      <c r="C63" s="17" t="s">
        <v>2136</v>
      </c>
      <c r="D63" s="7">
        <v>132</v>
      </c>
      <c r="E63" s="8">
        <v>215000</v>
      </c>
    </row>
    <row r="64" spans="1:5" ht="13.15" customHeight="1" x14ac:dyDescent="0.2">
      <c r="A64" s="5" t="s">
        <v>4134</v>
      </c>
      <c r="B64" s="6" t="s">
        <v>4060</v>
      </c>
      <c r="C64" s="17" t="s">
        <v>2136</v>
      </c>
      <c r="D64" s="7">
        <v>434</v>
      </c>
      <c r="E64" s="8">
        <v>215000</v>
      </c>
    </row>
    <row r="65" spans="1:5" ht="13.15" customHeight="1" x14ac:dyDescent="0.2">
      <c r="A65" s="5" t="s">
        <v>4134</v>
      </c>
      <c r="B65" s="6" t="s">
        <v>4061</v>
      </c>
      <c r="C65" s="17" t="s">
        <v>2136</v>
      </c>
      <c r="D65" s="7">
        <v>88</v>
      </c>
      <c r="E65" s="8">
        <v>215000</v>
      </c>
    </row>
    <row r="66" spans="1:5" ht="13.15" customHeight="1" x14ac:dyDescent="0.2">
      <c r="A66" s="5" t="s">
        <v>4134</v>
      </c>
      <c r="B66" s="6" t="s">
        <v>4062</v>
      </c>
      <c r="C66" s="17" t="s">
        <v>2136</v>
      </c>
      <c r="D66" s="7">
        <v>147</v>
      </c>
      <c r="E66" s="8">
        <v>215000</v>
      </c>
    </row>
    <row r="67" spans="1:5" ht="13.15" customHeight="1" x14ac:dyDescent="0.2">
      <c r="A67" s="5" t="s">
        <v>4134</v>
      </c>
      <c r="B67" s="6" t="s">
        <v>4063</v>
      </c>
      <c r="C67" s="17" t="s">
        <v>2136</v>
      </c>
      <c r="D67" s="16">
        <v>156</v>
      </c>
      <c r="E67" s="8">
        <v>215000</v>
      </c>
    </row>
    <row r="68" spans="1:5" ht="13.15" customHeight="1" x14ac:dyDescent="0.2">
      <c r="A68" s="5" t="s">
        <v>4134</v>
      </c>
      <c r="B68" s="6" t="s">
        <v>4064</v>
      </c>
      <c r="C68" s="17" t="s">
        <v>4065</v>
      </c>
      <c r="D68" s="16">
        <v>204</v>
      </c>
      <c r="E68" s="8">
        <v>215000</v>
      </c>
    </row>
    <row r="69" spans="1:5" ht="13.15" customHeight="1" x14ac:dyDescent="0.2">
      <c r="A69" s="5" t="s">
        <v>4134</v>
      </c>
      <c r="B69" s="6" t="s">
        <v>4066</v>
      </c>
      <c r="C69" s="17" t="s">
        <v>2136</v>
      </c>
      <c r="D69" s="16">
        <v>152</v>
      </c>
      <c r="E69" s="8">
        <v>215000</v>
      </c>
    </row>
    <row r="70" spans="1:5" ht="13.15" customHeight="1" x14ac:dyDescent="0.2">
      <c r="A70" s="5" t="s">
        <v>4134</v>
      </c>
      <c r="B70" s="6" t="s">
        <v>4067</v>
      </c>
      <c r="C70" s="17" t="s">
        <v>4047</v>
      </c>
      <c r="D70" s="16">
        <v>203</v>
      </c>
      <c r="E70" s="8">
        <v>215000</v>
      </c>
    </row>
    <row r="71" spans="1:5" ht="13.15" customHeight="1" x14ac:dyDescent="0.2">
      <c r="A71" s="5" t="s">
        <v>4134</v>
      </c>
      <c r="B71" s="6" t="s">
        <v>4068</v>
      </c>
      <c r="C71" s="17" t="s">
        <v>2136</v>
      </c>
      <c r="D71" s="16">
        <v>160</v>
      </c>
      <c r="E71" s="8">
        <v>215000</v>
      </c>
    </row>
    <row r="72" spans="1:5" ht="13.15" customHeight="1" x14ac:dyDescent="0.2">
      <c r="A72" s="5" t="s">
        <v>4134</v>
      </c>
      <c r="B72" s="6" t="s">
        <v>4069</v>
      </c>
      <c r="C72" s="5" t="s">
        <v>2136</v>
      </c>
      <c r="D72" s="7">
        <v>153</v>
      </c>
      <c r="E72" s="8">
        <v>215000</v>
      </c>
    </row>
    <row r="73" spans="1:5" ht="13.15" customHeight="1" x14ac:dyDescent="0.2">
      <c r="A73" s="5" t="s">
        <v>4134</v>
      </c>
      <c r="B73" s="6" t="s">
        <v>4070</v>
      </c>
      <c r="C73" s="5" t="s">
        <v>2136</v>
      </c>
      <c r="D73" s="7">
        <v>149</v>
      </c>
      <c r="E73" s="8">
        <v>215000</v>
      </c>
    </row>
    <row r="74" spans="1:5" ht="13.15" customHeight="1" x14ac:dyDescent="0.2">
      <c r="A74" s="5" t="s">
        <v>4134</v>
      </c>
      <c r="B74" s="6" t="s">
        <v>4071</v>
      </c>
      <c r="C74" s="5" t="s">
        <v>2136</v>
      </c>
      <c r="D74" s="7">
        <v>149</v>
      </c>
      <c r="E74" s="8">
        <v>215000</v>
      </c>
    </row>
    <row r="75" spans="1:5" ht="13.15" customHeight="1" x14ac:dyDescent="0.2">
      <c r="A75" s="5" t="s">
        <v>4134</v>
      </c>
      <c r="B75" s="6" t="s">
        <v>4072</v>
      </c>
      <c r="C75" s="5" t="s">
        <v>2136</v>
      </c>
      <c r="D75" s="7">
        <v>149</v>
      </c>
      <c r="E75" s="8">
        <v>215000</v>
      </c>
    </row>
    <row r="76" spans="1:5" ht="13.15" customHeight="1" x14ac:dyDescent="0.2">
      <c r="A76" s="5" t="s">
        <v>4134</v>
      </c>
      <c r="B76" s="6" t="s">
        <v>4073</v>
      </c>
      <c r="C76" s="5" t="s">
        <v>2136</v>
      </c>
      <c r="D76" s="7">
        <v>149</v>
      </c>
      <c r="E76" s="8">
        <v>215000</v>
      </c>
    </row>
    <row r="77" spans="1:5" ht="13.15" customHeight="1" x14ac:dyDescent="0.2">
      <c r="A77" s="5" t="s">
        <v>4134</v>
      </c>
      <c r="B77" s="6" t="s">
        <v>4074</v>
      </c>
      <c r="C77" s="5" t="s">
        <v>2136</v>
      </c>
      <c r="D77" s="7">
        <v>144</v>
      </c>
      <c r="E77" s="8">
        <v>215000</v>
      </c>
    </row>
    <row r="78" spans="1:5" ht="13.15" customHeight="1" x14ac:dyDescent="0.2">
      <c r="A78" s="5" t="s">
        <v>4134</v>
      </c>
      <c r="B78" s="6" t="s">
        <v>4075</v>
      </c>
      <c r="C78" s="5" t="s">
        <v>2136</v>
      </c>
      <c r="D78" s="7">
        <v>149</v>
      </c>
      <c r="E78" s="8">
        <v>215000</v>
      </c>
    </row>
    <row r="79" spans="1:5" ht="13.15" customHeight="1" x14ac:dyDescent="0.2">
      <c r="A79" s="5" t="s">
        <v>4134</v>
      </c>
      <c r="B79" s="6" t="s">
        <v>4076</v>
      </c>
      <c r="C79" s="5" t="s">
        <v>2314</v>
      </c>
      <c r="D79" s="7">
        <v>181</v>
      </c>
      <c r="E79" s="8">
        <v>215000</v>
      </c>
    </row>
    <row r="80" spans="1:5" ht="13.15" customHeight="1" x14ac:dyDescent="0.2">
      <c r="A80" s="5" t="s">
        <v>4134</v>
      </c>
      <c r="B80" s="6" t="s">
        <v>4077</v>
      </c>
      <c r="C80" s="5" t="s">
        <v>2136</v>
      </c>
      <c r="D80" s="7">
        <v>139</v>
      </c>
      <c r="E80" s="8">
        <v>215000</v>
      </c>
    </row>
    <row r="81" spans="1:8" ht="13.15" customHeight="1" x14ac:dyDescent="0.2">
      <c r="A81" s="5" t="s">
        <v>4134</v>
      </c>
      <c r="B81" s="6" t="s">
        <v>4078</v>
      </c>
      <c r="C81" s="5" t="s">
        <v>2338</v>
      </c>
      <c r="D81" s="7">
        <v>72</v>
      </c>
      <c r="E81" s="8">
        <v>215000</v>
      </c>
    </row>
    <row r="82" spans="1:8" ht="13.15" customHeight="1" x14ac:dyDescent="0.2">
      <c r="A82" s="5" t="s">
        <v>4134</v>
      </c>
      <c r="B82" s="6" t="s">
        <v>4079</v>
      </c>
      <c r="C82" s="5" t="s">
        <v>4080</v>
      </c>
      <c r="D82" s="7">
        <v>225</v>
      </c>
      <c r="E82" s="8">
        <v>215000</v>
      </c>
    </row>
    <row r="83" spans="1:8" ht="13.15" customHeight="1" x14ac:dyDescent="0.2">
      <c r="A83" s="5" t="s">
        <v>4134</v>
      </c>
      <c r="B83" s="6" t="s">
        <v>4081</v>
      </c>
      <c r="C83" s="5" t="s">
        <v>4082</v>
      </c>
      <c r="D83" s="7">
        <v>342</v>
      </c>
      <c r="E83" s="8">
        <v>351000</v>
      </c>
    </row>
    <row r="84" spans="1:8" ht="13.15" customHeight="1" x14ac:dyDescent="0.2">
      <c r="A84" s="5" t="s">
        <v>4134</v>
      </c>
      <c r="B84" s="6" t="s">
        <v>4083</v>
      </c>
      <c r="C84" s="5" t="s">
        <v>2311</v>
      </c>
      <c r="D84" s="7">
        <v>325</v>
      </c>
      <c r="E84" s="8" t="s">
        <v>2158</v>
      </c>
      <c r="H84" s="9"/>
    </row>
    <row r="85" spans="1:8" ht="13.15" customHeight="1" x14ac:dyDescent="0.2">
      <c r="A85" s="5" t="s">
        <v>4134</v>
      </c>
      <c r="B85" s="6" t="s">
        <v>4084</v>
      </c>
      <c r="C85" s="5" t="s">
        <v>2311</v>
      </c>
      <c r="D85" s="7">
        <v>138</v>
      </c>
      <c r="E85" s="8" t="s">
        <v>2158</v>
      </c>
    </row>
    <row r="86" spans="1:8" ht="13.15" customHeight="1" x14ac:dyDescent="0.2">
      <c r="A86" s="5" t="s">
        <v>4134</v>
      </c>
      <c r="B86" s="6" t="s">
        <v>4085</v>
      </c>
      <c r="C86" s="5" t="s">
        <v>4086</v>
      </c>
      <c r="D86" s="7">
        <v>320</v>
      </c>
      <c r="E86" s="8">
        <v>351000</v>
      </c>
    </row>
    <row r="87" spans="1:8" ht="13.15" customHeight="1" x14ac:dyDescent="0.2">
      <c r="A87" s="5" t="s">
        <v>4134</v>
      </c>
      <c r="B87" s="6" t="s">
        <v>4087</v>
      </c>
      <c r="C87" s="5" t="s">
        <v>2311</v>
      </c>
      <c r="D87" s="7">
        <v>168</v>
      </c>
      <c r="E87" s="8" t="s">
        <v>2158</v>
      </c>
    </row>
    <row r="88" spans="1:8" ht="13.15" customHeight="1" x14ac:dyDescent="0.2">
      <c r="A88" s="5" t="s">
        <v>4134</v>
      </c>
      <c r="B88" s="6" t="s">
        <v>2999</v>
      </c>
      <c r="C88" s="5" t="s">
        <v>4088</v>
      </c>
      <c r="D88" s="7">
        <v>192</v>
      </c>
      <c r="E88" s="8" t="s">
        <v>2158</v>
      </c>
    </row>
    <row r="89" spans="1:8" ht="13.15" customHeight="1" thickBot="1" x14ac:dyDescent="0.25">
      <c r="A89" s="30" t="s">
        <v>4134</v>
      </c>
      <c r="B89" s="31" t="s">
        <v>3000</v>
      </c>
      <c r="C89" s="30" t="s">
        <v>4089</v>
      </c>
      <c r="D89" s="39">
        <v>197</v>
      </c>
      <c r="E89" s="32" t="s">
        <v>2158</v>
      </c>
    </row>
    <row r="90" spans="1:8" ht="13.15" customHeight="1" x14ac:dyDescent="0.2">
      <c r="C90" s="10" t="s">
        <v>4090</v>
      </c>
      <c r="D90" s="7">
        <f>SUM(D2:D89)</f>
        <v>21434</v>
      </c>
    </row>
    <row r="91" spans="1:8" ht="13.15" customHeight="1" x14ac:dyDescent="0.2"/>
    <row r="92" spans="1:8" ht="13.15" customHeight="1" x14ac:dyDescent="0.2">
      <c r="A92" s="10" t="s">
        <v>2119</v>
      </c>
      <c r="B92" s="14" t="s">
        <v>2120</v>
      </c>
      <c r="C92" s="10" t="s">
        <v>2121</v>
      </c>
      <c r="D92" s="11" t="s">
        <v>4024</v>
      </c>
      <c r="E92" s="12" t="s">
        <v>2123</v>
      </c>
      <c r="F92" s="5" t="s">
        <v>2126</v>
      </c>
    </row>
    <row r="93" spans="1:8" ht="13.15" customHeight="1" x14ac:dyDescent="0.2">
      <c r="A93" s="5" t="s">
        <v>4134</v>
      </c>
      <c r="B93" s="6">
        <v>101</v>
      </c>
      <c r="C93" s="5" t="s">
        <v>3825</v>
      </c>
      <c r="D93" s="7">
        <v>973</v>
      </c>
      <c r="E93" s="8" t="s">
        <v>2158</v>
      </c>
    </row>
    <row r="94" spans="1:8" ht="13.15" customHeight="1" x14ac:dyDescent="0.2">
      <c r="A94" s="5" t="s">
        <v>4134</v>
      </c>
      <c r="B94" s="6" t="s">
        <v>3889</v>
      </c>
      <c r="C94" s="5" t="s">
        <v>2384</v>
      </c>
      <c r="D94" s="7">
        <v>54</v>
      </c>
      <c r="E94" s="8" t="s">
        <v>2158</v>
      </c>
    </row>
    <row r="95" spans="1:8" ht="13.15" customHeight="1" x14ac:dyDescent="0.2">
      <c r="A95" s="5" t="s">
        <v>4134</v>
      </c>
      <c r="B95" s="6">
        <v>102</v>
      </c>
      <c r="C95" s="5" t="s">
        <v>2338</v>
      </c>
      <c r="D95" s="7">
        <v>510</v>
      </c>
      <c r="E95" s="8">
        <v>710000</v>
      </c>
    </row>
    <row r="96" spans="1:8" ht="13.15" customHeight="1" x14ac:dyDescent="0.2">
      <c r="A96" s="5" t="s">
        <v>4134</v>
      </c>
      <c r="B96" s="6">
        <v>103</v>
      </c>
      <c r="C96" s="5" t="s">
        <v>4047</v>
      </c>
      <c r="D96" s="7">
        <v>120</v>
      </c>
      <c r="E96" s="8">
        <v>710000</v>
      </c>
    </row>
    <row r="97" spans="1:5" ht="13.15" customHeight="1" x14ac:dyDescent="0.2">
      <c r="A97" s="5" t="s">
        <v>4134</v>
      </c>
      <c r="B97" s="6">
        <v>104</v>
      </c>
      <c r="C97" s="5" t="s">
        <v>2516</v>
      </c>
      <c r="D97" s="7">
        <v>423</v>
      </c>
      <c r="E97" s="8">
        <v>710000</v>
      </c>
    </row>
    <row r="98" spans="1:5" ht="13.15" customHeight="1" x14ac:dyDescent="0.2">
      <c r="A98" s="5" t="s">
        <v>4134</v>
      </c>
      <c r="B98" s="6">
        <v>105</v>
      </c>
      <c r="C98" s="5" t="s">
        <v>3868</v>
      </c>
      <c r="D98" s="7">
        <v>95</v>
      </c>
      <c r="E98" s="8">
        <v>710000</v>
      </c>
    </row>
    <row r="99" spans="1:5" ht="13.15" customHeight="1" x14ac:dyDescent="0.2">
      <c r="A99" s="5" t="s">
        <v>4134</v>
      </c>
      <c r="B99" s="6">
        <v>106</v>
      </c>
      <c r="C99" s="5" t="s">
        <v>2136</v>
      </c>
      <c r="D99" s="7">
        <v>140</v>
      </c>
      <c r="E99" s="8">
        <v>710000</v>
      </c>
    </row>
    <row r="100" spans="1:5" ht="13.15" customHeight="1" x14ac:dyDescent="0.2">
      <c r="A100" s="5" t="s">
        <v>4134</v>
      </c>
      <c r="B100" s="6">
        <v>107</v>
      </c>
      <c r="C100" s="5" t="s">
        <v>2136</v>
      </c>
      <c r="D100" s="7">
        <v>164</v>
      </c>
      <c r="E100" s="8">
        <v>710000</v>
      </c>
    </row>
    <row r="101" spans="1:5" ht="13.15" customHeight="1" x14ac:dyDescent="0.2">
      <c r="A101" s="5" t="s">
        <v>4134</v>
      </c>
      <c r="B101" s="6">
        <v>108</v>
      </c>
      <c r="C101" s="5" t="s">
        <v>4047</v>
      </c>
      <c r="D101" s="7">
        <v>228</v>
      </c>
      <c r="E101" s="8">
        <v>710000</v>
      </c>
    </row>
    <row r="102" spans="1:5" ht="13.15" customHeight="1" x14ac:dyDescent="0.2">
      <c r="A102" s="5" t="s">
        <v>4134</v>
      </c>
      <c r="B102" s="6">
        <v>109</v>
      </c>
      <c r="C102" s="5" t="s">
        <v>2136</v>
      </c>
      <c r="D102" s="7">
        <v>204</v>
      </c>
      <c r="E102" s="8">
        <v>710000</v>
      </c>
    </row>
    <row r="103" spans="1:5" ht="13.15" customHeight="1" x14ac:dyDescent="0.2">
      <c r="A103" s="5" t="s">
        <v>4134</v>
      </c>
      <c r="B103" s="6">
        <v>111</v>
      </c>
      <c r="C103" s="5" t="s">
        <v>2136</v>
      </c>
      <c r="D103" s="7">
        <v>148</v>
      </c>
      <c r="E103" s="8">
        <v>710000</v>
      </c>
    </row>
    <row r="104" spans="1:5" ht="13.15" customHeight="1" x14ac:dyDescent="0.2">
      <c r="A104" s="5" t="s">
        <v>4134</v>
      </c>
      <c r="B104" s="6">
        <v>112</v>
      </c>
      <c r="C104" s="5" t="s">
        <v>2136</v>
      </c>
      <c r="D104" s="7">
        <v>127</v>
      </c>
      <c r="E104" s="8">
        <v>710000</v>
      </c>
    </row>
    <row r="105" spans="1:5" ht="13.15" customHeight="1" x14ac:dyDescent="0.2">
      <c r="A105" s="5" t="s">
        <v>4134</v>
      </c>
      <c r="B105" s="6">
        <v>113</v>
      </c>
      <c r="C105" s="5" t="s">
        <v>2136</v>
      </c>
      <c r="D105" s="7">
        <v>117</v>
      </c>
      <c r="E105" s="8">
        <v>710000</v>
      </c>
    </row>
    <row r="106" spans="1:5" ht="13.15" customHeight="1" x14ac:dyDescent="0.2">
      <c r="A106" s="5" t="s">
        <v>4134</v>
      </c>
      <c r="B106" s="6">
        <v>114</v>
      </c>
      <c r="C106" s="5" t="s">
        <v>2136</v>
      </c>
      <c r="D106" s="7">
        <v>145</v>
      </c>
      <c r="E106" s="8">
        <v>710000</v>
      </c>
    </row>
    <row r="107" spans="1:5" ht="13.15" customHeight="1" x14ac:dyDescent="0.2">
      <c r="A107" s="5" t="s">
        <v>4134</v>
      </c>
      <c r="B107" s="6">
        <v>115</v>
      </c>
      <c r="C107" s="5" t="s">
        <v>2136</v>
      </c>
      <c r="D107" s="7">
        <v>128</v>
      </c>
      <c r="E107" s="8">
        <v>710000</v>
      </c>
    </row>
    <row r="108" spans="1:5" ht="13.15" customHeight="1" x14ac:dyDescent="0.2">
      <c r="A108" s="5" t="s">
        <v>4134</v>
      </c>
      <c r="B108" s="6">
        <v>116</v>
      </c>
      <c r="C108" s="5" t="s">
        <v>2136</v>
      </c>
      <c r="D108" s="7">
        <v>126</v>
      </c>
      <c r="E108" s="8">
        <v>710000</v>
      </c>
    </row>
    <row r="109" spans="1:5" ht="13.15" customHeight="1" x14ac:dyDescent="0.2">
      <c r="A109" s="5" t="s">
        <v>4134</v>
      </c>
      <c r="B109" s="6">
        <v>117</v>
      </c>
      <c r="C109" s="5" t="s">
        <v>2136</v>
      </c>
      <c r="D109" s="7">
        <v>144</v>
      </c>
      <c r="E109" s="8">
        <v>710000</v>
      </c>
    </row>
    <row r="110" spans="1:5" ht="13.15" customHeight="1" x14ac:dyDescent="0.2">
      <c r="A110" s="5" t="s">
        <v>4134</v>
      </c>
      <c r="B110" s="6">
        <v>118</v>
      </c>
      <c r="C110" s="5" t="s">
        <v>2136</v>
      </c>
      <c r="D110" s="7">
        <v>144</v>
      </c>
      <c r="E110" s="8">
        <v>710000</v>
      </c>
    </row>
    <row r="111" spans="1:5" ht="13.15" customHeight="1" x14ac:dyDescent="0.2">
      <c r="A111" s="5" t="s">
        <v>4134</v>
      </c>
      <c r="B111" s="6">
        <v>119</v>
      </c>
      <c r="C111" s="5" t="s">
        <v>2136</v>
      </c>
      <c r="D111" s="7">
        <v>148</v>
      </c>
      <c r="E111" s="8">
        <v>710000</v>
      </c>
    </row>
    <row r="112" spans="1:5" ht="13.15" customHeight="1" x14ac:dyDescent="0.2">
      <c r="A112" s="5" t="s">
        <v>4134</v>
      </c>
      <c r="B112" s="6">
        <v>121</v>
      </c>
      <c r="C112" s="5" t="s">
        <v>2136</v>
      </c>
      <c r="D112" s="7">
        <v>200</v>
      </c>
      <c r="E112" s="8">
        <v>710000</v>
      </c>
    </row>
    <row r="113" spans="1:8" ht="13.15" customHeight="1" x14ac:dyDescent="0.2">
      <c r="A113" s="5" t="s">
        <v>4134</v>
      </c>
      <c r="B113" s="6">
        <v>122</v>
      </c>
      <c r="C113" s="5" t="s">
        <v>4047</v>
      </c>
      <c r="D113" s="7">
        <v>107</v>
      </c>
      <c r="E113" s="8">
        <v>710000</v>
      </c>
    </row>
    <row r="114" spans="1:8" ht="13.15" customHeight="1" x14ac:dyDescent="0.2">
      <c r="A114" s="5" t="s">
        <v>4134</v>
      </c>
      <c r="B114" s="6">
        <v>123</v>
      </c>
      <c r="C114" s="5" t="s">
        <v>2136</v>
      </c>
      <c r="D114" s="7">
        <v>121</v>
      </c>
      <c r="E114" s="8">
        <v>710000</v>
      </c>
    </row>
    <row r="115" spans="1:8" ht="13.15" customHeight="1" x14ac:dyDescent="0.2">
      <c r="A115" s="5" t="s">
        <v>4134</v>
      </c>
      <c r="B115" s="6">
        <v>124</v>
      </c>
      <c r="C115" s="5" t="s">
        <v>2136</v>
      </c>
      <c r="D115" s="7">
        <v>119</v>
      </c>
      <c r="E115" s="8">
        <v>710000</v>
      </c>
      <c r="H115" s="9"/>
    </row>
    <row r="116" spans="1:8" ht="13.15" customHeight="1" x14ac:dyDescent="0.2">
      <c r="A116" s="5" t="s">
        <v>4134</v>
      </c>
      <c r="B116" s="6">
        <v>125</v>
      </c>
      <c r="C116" s="5" t="s">
        <v>2171</v>
      </c>
      <c r="D116" s="7">
        <v>42</v>
      </c>
      <c r="E116" s="8">
        <v>710000</v>
      </c>
      <c r="H116" s="9"/>
    </row>
    <row r="117" spans="1:8" ht="13.15" customHeight="1" x14ac:dyDescent="0.2">
      <c r="A117" s="5" t="s">
        <v>4134</v>
      </c>
      <c r="B117" s="6">
        <v>126</v>
      </c>
      <c r="C117" s="5" t="s">
        <v>2136</v>
      </c>
      <c r="D117" s="7">
        <v>119</v>
      </c>
      <c r="E117" s="8">
        <v>710000</v>
      </c>
      <c r="H117" s="9"/>
    </row>
    <row r="118" spans="1:8" ht="13.15" customHeight="1" x14ac:dyDescent="0.2">
      <c r="A118" s="5" t="s">
        <v>4134</v>
      </c>
      <c r="B118" s="6">
        <v>127</v>
      </c>
      <c r="C118" s="5" t="s">
        <v>2136</v>
      </c>
      <c r="D118" s="7">
        <v>121</v>
      </c>
      <c r="E118" s="8">
        <v>710000</v>
      </c>
      <c r="H118" s="9"/>
    </row>
    <row r="119" spans="1:8" ht="13.15" customHeight="1" x14ac:dyDescent="0.2">
      <c r="A119" s="5" t="s">
        <v>4134</v>
      </c>
      <c r="B119" s="6">
        <v>128</v>
      </c>
      <c r="C119" s="5" t="s">
        <v>2136</v>
      </c>
      <c r="D119" s="7">
        <v>200</v>
      </c>
      <c r="E119" s="8">
        <v>710000</v>
      </c>
    </row>
    <row r="120" spans="1:8" ht="13.15" customHeight="1" x14ac:dyDescent="0.2">
      <c r="A120" s="5" t="s">
        <v>4134</v>
      </c>
      <c r="B120" s="6">
        <v>129</v>
      </c>
      <c r="C120" s="5" t="s">
        <v>2136</v>
      </c>
      <c r="D120" s="7">
        <v>80</v>
      </c>
      <c r="E120" s="8">
        <v>710000</v>
      </c>
    </row>
    <row r="121" spans="1:8" ht="13.15" customHeight="1" x14ac:dyDescent="0.2">
      <c r="A121" s="5" t="s">
        <v>4134</v>
      </c>
      <c r="B121" s="6">
        <v>131</v>
      </c>
      <c r="C121" s="5" t="s">
        <v>2136</v>
      </c>
      <c r="D121" s="7">
        <v>102</v>
      </c>
      <c r="E121" s="8">
        <v>710000</v>
      </c>
    </row>
    <row r="122" spans="1:8" ht="13.15" customHeight="1" x14ac:dyDescent="0.2">
      <c r="A122" s="5" t="s">
        <v>4134</v>
      </c>
      <c r="B122" s="6">
        <v>132</v>
      </c>
      <c r="C122" s="5" t="s">
        <v>2136</v>
      </c>
      <c r="D122" s="7">
        <v>124</v>
      </c>
      <c r="E122" s="8">
        <v>710000</v>
      </c>
    </row>
    <row r="123" spans="1:8" ht="13.15" customHeight="1" x14ac:dyDescent="0.2">
      <c r="A123" s="5" t="s">
        <v>4134</v>
      </c>
      <c r="B123" s="6">
        <v>133</v>
      </c>
      <c r="C123" s="5" t="s">
        <v>2314</v>
      </c>
      <c r="D123" s="7">
        <v>135</v>
      </c>
      <c r="E123" s="8">
        <v>710000</v>
      </c>
    </row>
    <row r="124" spans="1:8" ht="13.15" customHeight="1" x14ac:dyDescent="0.2">
      <c r="A124" s="5" t="s">
        <v>4134</v>
      </c>
      <c r="B124" s="6">
        <v>134</v>
      </c>
      <c r="C124" s="5" t="s">
        <v>2314</v>
      </c>
      <c r="D124" s="7">
        <v>145</v>
      </c>
      <c r="E124" s="8">
        <v>710000</v>
      </c>
    </row>
    <row r="125" spans="1:8" ht="13.15" customHeight="1" x14ac:dyDescent="0.2">
      <c r="A125" s="5" t="s">
        <v>4134</v>
      </c>
      <c r="B125" s="6">
        <v>135</v>
      </c>
      <c r="C125" s="5" t="s">
        <v>4047</v>
      </c>
      <c r="D125" s="7">
        <v>147</v>
      </c>
      <c r="E125" s="8">
        <v>710000</v>
      </c>
    </row>
    <row r="126" spans="1:8" ht="13.15" customHeight="1" x14ac:dyDescent="0.2">
      <c r="A126" s="5" t="s">
        <v>4134</v>
      </c>
      <c r="B126" s="6">
        <v>136</v>
      </c>
      <c r="C126" s="5" t="s">
        <v>2294</v>
      </c>
      <c r="D126" s="7">
        <v>130</v>
      </c>
      <c r="E126" s="8">
        <v>710000</v>
      </c>
    </row>
    <row r="127" spans="1:8" ht="13.15" customHeight="1" x14ac:dyDescent="0.2">
      <c r="A127" s="5" t="s">
        <v>4134</v>
      </c>
      <c r="B127" s="6" t="s">
        <v>2362</v>
      </c>
      <c r="C127" s="5" t="s">
        <v>4091</v>
      </c>
      <c r="D127" s="7">
        <v>46</v>
      </c>
      <c r="E127" s="8">
        <v>351000</v>
      </c>
    </row>
    <row r="128" spans="1:8" ht="13.15" customHeight="1" x14ac:dyDescent="0.2">
      <c r="A128" s="5" t="s">
        <v>4134</v>
      </c>
      <c r="B128" s="6">
        <v>137</v>
      </c>
      <c r="C128" s="5" t="s">
        <v>2311</v>
      </c>
      <c r="D128" s="7">
        <v>409</v>
      </c>
      <c r="E128" s="8">
        <v>710000</v>
      </c>
    </row>
    <row r="129" spans="1:8" ht="13.15" customHeight="1" x14ac:dyDescent="0.2">
      <c r="A129" s="5" t="s">
        <v>4134</v>
      </c>
      <c r="B129" s="6">
        <v>138</v>
      </c>
      <c r="C129" s="5" t="s">
        <v>4047</v>
      </c>
      <c r="D129" s="7">
        <v>379</v>
      </c>
      <c r="E129" s="8">
        <v>710000</v>
      </c>
    </row>
    <row r="130" spans="1:8" ht="13.15" customHeight="1" x14ac:dyDescent="0.2">
      <c r="A130" s="5" t="s">
        <v>4134</v>
      </c>
      <c r="B130" s="6">
        <v>139</v>
      </c>
      <c r="C130" s="5" t="s">
        <v>2136</v>
      </c>
      <c r="D130" s="7">
        <v>124</v>
      </c>
      <c r="E130" s="8">
        <v>710000</v>
      </c>
    </row>
    <row r="131" spans="1:8" ht="13.15" customHeight="1" x14ac:dyDescent="0.2">
      <c r="A131" s="5" t="s">
        <v>4134</v>
      </c>
      <c r="B131" s="6">
        <v>140</v>
      </c>
      <c r="C131" s="5" t="s">
        <v>2136</v>
      </c>
      <c r="D131" s="7">
        <v>90</v>
      </c>
      <c r="E131" s="8">
        <v>710000</v>
      </c>
    </row>
    <row r="132" spans="1:8" ht="13.15" customHeight="1" x14ac:dyDescent="0.2">
      <c r="A132" s="5" t="s">
        <v>4134</v>
      </c>
      <c r="B132" s="6" t="s">
        <v>4720</v>
      </c>
      <c r="C132" s="5" t="s">
        <v>2136</v>
      </c>
      <c r="D132" s="7">
        <v>85</v>
      </c>
      <c r="E132" s="8">
        <v>710000</v>
      </c>
    </row>
    <row r="133" spans="1:8" ht="13.15" customHeight="1" x14ac:dyDescent="0.2">
      <c r="A133" s="5" t="s">
        <v>4134</v>
      </c>
      <c r="B133" s="6">
        <v>141</v>
      </c>
      <c r="C133" s="5" t="s">
        <v>2136</v>
      </c>
      <c r="D133" s="7">
        <v>121</v>
      </c>
      <c r="E133" s="8">
        <v>710000</v>
      </c>
    </row>
    <row r="134" spans="1:8" ht="13.15" customHeight="1" x14ac:dyDescent="0.2">
      <c r="A134" s="5" t="s">
        <v>4134</v>
      </c>
      <c r="B134" s="6">
        <v>142</v>
      </c>
      <c r="C134" s="5" t="s">
        <v>2136</v>
      </c>
      <c r="D134" s="7">
        <v>127</v>
      </c>
      <c r="E134" s="8">
        <v>710000</v>
      </c>
    </row>
    <row r="135" spans="1:8" ht="13.15" customHeight="1" x14ac:dyDescent="0.2">
      <c r="A135" s="5" t="s">
        <v>4134</v>
      </c>
      <c r="B135" s="6">
        <v>143</v>
      </c>
      <c r="C135" s="5" t="s">
        <v>2136</v>
      </c>
      <c r="D135" s="7">
        <v>121</v>
      </c>
      <c r="E135" s="8">
        <v>710000</v>
      </c>
    </row>
    <row r="136" spans="1:8" ht="13.15" customHeight="1" x14ac:dyDescent="0.2">
      <c r="A136" s="5" t="s">
        <v>4134</v>
      </c>
      <c r="B136" s="6">
        <v>144</v>
      </c>
      <c r="C136" s="5" t="s">
        <v>2136</v>
      </c>
      <c r="D136" s="7">
        <v>127</v>
      </c>
      <c r="E136" s="8">
        <v>710000</v>
      </c>
    </row>
    <row r="137" spans="1:8" ht="13.15" customHeight="1" x14ac:dyDescent="0.2">
      <c r="A137" s="5" t="s">
        <v>4134</v>
      </c>
      <c r="B137" s="6">
        <v>145</v>
      </c>
      <c r="C137" s="5" t="s">
        <v>2136</v>
      </c>
      <c r="D137" s="7">
        <v>118</v>
      </c>
      <c r="E137" s="8">
        <v>710000</v>
      </c>
    </row>
    <row r="138" spans="1:8" ht="13.15" customHeight="1" x14ac:dyDescent="0.2">
      <c r="A138" s="5" t="s">
        <v>4134</v>
      </c>
      <c r="B138" s="6">
        <v>146</v>
      </c>
      <c r="C138" s="5" t="s">
        <v>2136</v>
      </c>
      <c r="D138" s="7">
        <v>121</v>
      </c>
      <c r="E138" s="8">
        <v>710000</v>
      </c>
    </row>
    <row r="139" spans="1:8" ht="13.15" customHeight="1" x14ac:dyDescent="0.2">
      <c r="A139" s="5" t="s">
        <v>4134</v>
      </c>
      <c r="B139" s="6">
        <v>147</v>
      </c>
      <c r="C139" s="5" t="s">
        <v>2136</v>
      </c>
      <c r="D139" s="7">
        <v>117</v>
      </c>
      <c r="E139" s="8">
        <v>710000</v>
      </c>
    </row>
    <row r="140" spans="1:8" ht="13.15" customHeight="1" x14ac:dyDescent="0.2">
      <c r="A140" s="5" t="s">
        <v>4134</v>
      </c>
      <c r="B140" s="6">
        <v>148</v>
      </c>
      <c r="C140" s="5" t="s">
        <v>2136</v>
      </c>
      <c r="D140" s="7">
        <v>115</v>
      </c>
      <c r="E140" s="8">
        <v>710000</v>
      </c>
      <c r="H140" s="9"/>
    </row>
    <row r="141" spans="1:8" ht="13.15" customHeight="1" x14ac:dyDescent="0.2">
      <c r="A141" s="5" t="s">
        <v>4134</v>
      </c>
      <c r="B141" s="6">
        <v>149</v>
      </c>
      <c r="C141" s="5" t="s">
        <v>2136</v>
      </c>
      <c r="D141" s="7">
        <v>115</v>
      </c>
      <c r="E141" s="8">
        <v>710000</v>
      </c>
    </row>
    <row r="142" spans="1:8" ht="13.15" customHeight="1" x14ac:dyDescent="0.2">
      <c r="A142" s="5" t="s">
        <v>4134</v>
      </c>
      <c r="B142" s="6">
        <v>151</v>
      </c>
      <c r="C142" s="5" t="s">
        <v>2136</v>
      </c>
      <c r="D142" s="7">
        <v>125</v>
      </c>
      <c r="E142" s="8">
        <v>710000</v>
      </c>
      <c r="H142" s="9"/>
    </row>
    <row r="143" spans="1:8" ht="13.15" customHeight="1" x14ac:dyDescent="0.2">
      <c r="A143" s="5" t="s">
        <v>4134</v>
      </c>
      <c r="B143" s="6">
        <v>152</v>
      </c>
      <c r="C143" s="5" t="s">
        <v>2136</v>
      </c>
      <c r="D143" s="7">
        <v>101</v>
      </c>
      <c r="E143" s="8">
        <v>710000</v>
      </c>
    </row>
    <row r="144" spans="1:8" ht="13.15" customHeight="1" x14ac:dyDescent="0.2">
      <c r="A144" s="5" t="s">
        <v>4134</v>
      </c>
      <c r="B144" s="6">
        <v>153</v>
      </c>
      <c r="C144" s="5" t="s">
        <v>2136</v>
      </c>
      <c r="D144" s="7">
        <v>115</v>
      </c>
      <c r="E144" s="8">
        <v>710000</v>
      </c>
      <c r="H144" s="9"/>
    </row>
    <row r="145" spans="1:8" ht="13.15" customHeight="1" x14ac:dyDescent="0.2">
      <c r="A145" s="5" t="s">
        <v>4134</v>
      </c>
      <c r="B145" s="6">
        <v>154</v>
      </c>
      <c r="C145" s="5" t="s">
        <v>2136</v>
      </c>
      <c r="D145" s="7">
        <v>153</v>
      </c>
      <c r="E145" s="8">
        <v>710000</v>
      </c>
    </row>
    <row r="146" spans="1:8" ht="13.15" customHeight="1" x14ac:dyDescent="0.2">
      <c r="A146" s="5" t="s">
        <v>4134</v>
      </c>
      <c r="B146" s="6">
        <v>155</v>
      </c>
      <c r="C146" s="5" t="s">
        <v>2136</v>
      </c>
      <c r="D146" s="7">
        <v>115</v>
      </c>
      <c r="E146" s="8">
        <v>710000</v>
      </c>
      <c r="H146" s="9"/>
    </row>
    <row r="147" spans="1:8" ht="13.15" customHeight="1" x14ac:dyDescent="0.2">
      <c r="A147" s="5" t="s">
        <v>4134</v>
      </c>
      <c r="B147" s="6">
        <v>156</v>
      </c>
      <c r="C147" s="5" t="s">
        <v>2136</v>
      </c>
      <c r="D147" s="7">
        <v>118</v>
      </c>
      <c r="E147" s="8">
        <v>710000</v>
      </c>
    </row>
    <row r="148" spans="1:8" ht="13.15" customHeight="1" x14ac:dyDescent="0.2">
      <c r="A148" s="5" t="s">
        <v>4134</v>
      </c>
      <c r="B148" s="6">
        <v>157</v>
      </c>
      <c r="C148" s="5" t="s">
        <v>2136</v>
      </c>
      <c r="D148" s="7">
        <v>120</v>
      </c>
      <c r="E148" s="8">
        <v>710000</v>
      </c>
      <c r="H148" s="9"/>
    </row>
    <row r="149" spans="1:8" ht="13.15" customHeight="1" x14ac:dyDescent="0.2">
      <c r="A149" s="5" t="s">
        <v>4134</v>
      </c>
      <c r="B149" s="6">
        <v>158</v>
      </c>
      <c r="C149" s="5" t="s">
        <v>2136</v>
      </c>
      <c r="D149" s="7">
        <v>123</v>
      </c>
      <c r="E149" s="8">
        <v>710000</v>
      </c>
    </row>
    <row r="150" spans="1:8" ht="13.15" customHeight="1" x14ac:dyDescent="0.2">
      <c r="A150" s="5" t="s">
        <v>4134</v>
      </c>
      <c r="B150" s="6">
        <v>159</v>
      </c>
      <c r="C150" s="5" t="s">
        <v>2136</v>
      </c>
      <c r="D150" s="7">
        <v>149</v>
      </c>
      <c r="E150" s="8">
        <v>710000</v>
      </c>
      <c r="H150" s="9"/>
    </row>
    <row r="151" spans="1:8" ht="13.15" customHeight="1" x14ac:dyDescent="0.2">
      <c r="A151" s="5" t="s">
        <v>4134</v>
      </c>
      <c r="B151" s="6">
        <v>161</v>
      </c>
      <c r="C151" s="5" t="s">
        <v>4047</v>
      </c>
      <c r="D151" s="7">
        <v>160</v>
      </c>
      <c r="E151" s="8">
        <v>710000</v>
      </c>
    </row>
    <row r="152" spans="1:8" ht="13.15" customHeight="1" x14ac:dyDescent="0.2">
      <c r="A152" s="5" t="s">
        <v>4134</v>
      </c>
      <c r="B152" s="6">
        <v>162</v>
      </c>
      <c r="C152" s="5" t="s">
        <v>4047</v>
      </c>
      <c r="D152" s="7">
        <v>138</v>
      </c>
      <c r="E152" s="8">
        <v>710000</v>
      </c>
      <c r="H152" s="9"/>
    </row>
    <row r="153" spans="1:8" ht="13.15" customHeight="1" x14ac:dyDescent="0.2">
      <c r="A153" s="5" t="s">
        <v>4134</v>
      </c>
      <c r="B153" s="6">
        <v>163</v>
      </c>
      <c r="C153" s="5" t="s">
        <v>2136</v>
      </c>
      <c r="D153" s="7">
        <v>115</v>
      </c>
      <c r="E153" s="8">
        <v>710000</v>
      </c>
      <c r="H153" s="9"/>
    </row>
    <row r="154" spans="1:8" ht="13.15" customHeight="1" x14ac:dyDescent="0.2">
      <c r="A154" s="5" t="s">
        <v>4134</v>
      </c>
      <c r="B154" s="6">
        <v>164</v>
      </c>
      <c r="C154" s="5" t="s">
        <v>2136</v>
      </c>
      <c r="D154" s="7">
        <v>151</v>
      </c>
      <c r="E154" s="8">
        <v>710000</v>
      </c>
    </row>
    <row r="155" spans="1:8" ht="13.15" customHeight="1" x14ac:dyDescent="0.2">
      <c r="A155" s="5" t="s">
        <v>4134</v>
      </c>
      <c r="B155" s="6">
        <v>165</v>
      </c>
      <c r="C155" s="5" t="s">
        <v>2136</v>
      </c>
      <c r="D155" s="7">
        <v>151</v>
      </c>
      <c r="E155" s="8">
        <v>710000</v>
      </c>
    </row>
    <row r="156" spans="1:8" ht="13.15" customHeight="1" x14ac:dyDescent="0.2">
      <c r="A156" s="5" t="s">
        <v>4134</v>
      </c>
      <c r="B156" s="6">
        <v>166</v>
      </c>
      <c r="C156" s="5" t="s">
        <v>2136</v>
      </c>
      <c r="D156" s="7">
        <v>115</v>
      </c>
      <c r="E156" s="8">
        <v>710000</v>
      </c>
      <c r="H156" s="9"/>
    </row>
    <row r="157" spans="1:8" ht="13.15" customHeight="1" x14ac:dyDescent="0.2">
      <c r="A157" s="5" t="s">
        <v>4134</v>
      </c>
      <c r="B157" s="6">
        <v>167</v>
      </c>
      <c r="C157" s="5" t="s">
        <v>2136</v>
      </c>
      <c r="D157" s="7">
        <v>149</v>
      </c>
      <c r="E157" s="8">
        <v>710000</v>
      </c>
    </row>
    <row r="158" spans="1:8" ht="13.15" customHeight="1" x14ac:dyDescent="0.2">
      <c r="A158" s="5" t="s">
        <v>4134</v>
      </c>
      <c r="B158" s="6">
        <v>168</v>
      </c>
      <c r="C158" s="5" t="s">
        <v>2136</v>
      </c>
      <c r="D158" s="7">
        <v>115</v>
      </c>
      <c r="E158" s="8">
        <v>710000</v>
      </c>
      <c r="H158" s="9"/>
    </row>
    <row r="159" spans="1:8" ht="13.15" customHeight="1" x14ac:dyDescent="0.2">
      <c r="A159" s="5" t="s">
        <v>4134</v>
      </c>
      <c r="B159" s="6">
        <v>169</v>
      </c>
      <c r="C159" s="5" t="s">
        <v>2136</v>
      </c>
      <c r="D159" s="7">
        <v>145</v>
      </c>
      <c r="E159" s="8">
        <v>710000</v>
      </c>
    </row>
    <row r="160" spans="1:8" ht="13.15" customHeight="1" x14ac:dyDescent="0.2">
      <c r="A160" s="5" t="s">
        <v>4134</v>
      </c>
      <c r="B160" s="6">
        <v>171</v>
      </c>
      <c r="C160" s="5" t="s">
        <v>4047</v>
      </c>
      <c r="D160" s="7">
        <v>160</v>
      </c>
      <c r="E160" s="8">
        <v>710000</v>
      </c>
      <c r="H160" s="9"/>
    </row>
    <row r="161" spans="1:8" ht="13.15" customHeight="1" x14ac:dyDescent="0.2">
      <c r="A161" s="5" t="s">
        <v>4134</v>
      </c>
      <c r="B161" s="6">
        <v>172</v>
      </c>
      <c r="C161" s="5" t="s">
        <v>4092</v>
      </c>
      <c r="D161" s="7">
        <v>79</v>
      </c>
      <c r="E161" s="8">
        <v>433000</v>
      </c>
      <c r="H161" s="9"/>
    </row>
    <row r="162" spans="1:8" ht="13.15" customHeight="1" x14ac:dyDescent="0.2">
      <c r="A162" s="5" t="s">
        <v>4134</v>
      </c>
      <c r="B162" s="6">
        <v>173</v>
      </c>
      <c r="C162" s="5" t="s">
        <v>2136</v>
      </c>
      <c r="D162" s="7">
        <v>104</v>
      </c>
      <c r="E162" s="8">
        <v>710000</v>
      </c>
    </row>
    <row r="163" spans="1:8" ht="13.15" customHeight="1" x14ac:dyDescent="0.2">
      <c r="A163" s="5" t="s">
        <v>4134</v>
      </c>
      <c r="B163" s="6">
        <v>174</v>
      </c>
      <c r="C163" s="5" t="s">
        <v>2136</v>
      </c>
      <c r="D163" s="7">
        <v>107</v>
      </c>
      <c r="E163" s="8">
        <v>710000</v>
      </c>
    </row>
    <row r="164" spans="1:8" ht="13.15" customHeight="1" x14ac:dyDescent="0.2">
      <c r="A164" s="5" t="s">
        <v>4134</v>
      </c>
      <c r="B164" s="6">
        <v>175</v>
      </c>
      <c r="C164" s="5" t="s">
        <v>2136</v>
      </c>
      <c r="D164" s="7">
        <v>155</v>
      </c>
      <c r="E164" s="8">
        <v>710000</v>
      </c>
      <c r="H164" s="9"/>
    </row>
    <row r="165" spans="1:8" ht="13.15" customHeight="1" x14ac:dyDescent="0.2">
      <c r="A165" s="5" t="s">
        <v>4134</v>
      </c>
      <c r="B165" s="6">
        <v>176</v>
      </c>
      <c r="C165" s="5" t="s">
        <v>2516</v>
      </c>
      <c r="D165" s="7">
        <v>288</v>
      </c>
      <c r="E165" s="8">
        <v>710000</v>
      </c>
    </row>
    <row r="166" spans="1:8" ht="13.15" customHeight="1" x14ac:dyDescent="0.2">
      <c r="A166" s="5" t="s">
        <v>4134</v>
      </c>
      <c r="B166" s="6">
        <v>177</v>
      </c>
      <c r="C166" s="5" t="s">
        <v>2136</v>
      </c>
      <c r="D166" s="7">
        <v>135</v>
      </c>
      <c r="E166" s="8">
        <v>710000</v>
      </c>
      <c r="H166" s="9"/>
    </row>
    <row r="167" spans="1:8" ht="13.15" customHeight="1" x14ac:dyDescent="0.2">
      <c r="A167" s="5" t="s">
        <v>4134</v>
      </c>
      <c r="B167" s="6">
        <v>179</v>
      </c>
      <c r="C167" s="5" t="s">
        <v>2136</v>
      </c>
      <c r="D167" s="7">
        <v>146</v>
      </c>
      <c r="E167" s="8">
        <v>710000</v>
      </c>
    </row>
    <row r="168" spans="1:8" ht="13.15" customHeight="1" x14ac:dyDescent="0.2">
      <c r="A168" s="5" t="s">
        <v>4134</v>
      </c>
      <c r="B168" s="6">
        <v>182</v>
      </c>
      <c r="C168" s="5" t="s">
        <v>4047</v>
      </c>
      <c r="D168" s="7">
        <v>187</v>
      </c>
      <c r="E168" s="8">
        <v>710000</v>
      </c>
      <c r="H168" s="9"/>
    </row>
    <row r="169" spans="1:8" ht="13.15" customHeight="1" x14ac:dyDescent="0.2">
      <c r="A169" s="5" t="s">
        <v>4134</v>
      </c>
      <c r="B169" s="6">
        <v>183</v>
      </c>
      <c r="C169" s="5" t="s">
        <v>4093</v>
      </c>
      <c r="D169" s="7">
        <v>287</v>
      </c>
      <c r="E169" s="8" t="s">
        <v>2158</v>
      </c>
    </row>
    <row r="170" spans="1:8" ht="13.15" customHeight="1" x14ac:dyDescent="0.2">
      <c r="A170" s="5" t="s">
        <v>4134</v>
      </c>
      <c r="B170" s="6">
        <v>184</v>
      </c>
      <c r="C170" s="5" t="s">
        <v>4094</v>
      </c>
      <c r="D170" s="7">
        <v>334</v>
      </c>
      <c r="E170" s="8" t="s">
        <v>2158</v>
      </c>
      <c r="H170" s="9"/>
    </row>
    <row r="171" spans="1:8" ht="13.15" customHeight="1" x14ac:dyDescent="0.2">
      <c r="A171" s="5" t="s">
        <v>4134</v>
      </c>
      <c r="B171" s="6">
        <v>185</v>
      </c>
      <c r="C171" s="5" t="s">
        <v>4095</v>
      </c>
      <c r="D171" s="7">
        <v>178</v>
      </c>
      <c r="E171" s="8" t="s">
        <v>2158</v>
      </c>
    </row>
    <row r="172" spans="1:8" ht="13.15" customHeight="1" x14ac:dyDescent="0.2">
      <c r="A172" s="5" t="s">
        <v>4134</v>
      </c>
      <c r="B172" s="6">
        <v>186</v>
      </c>
      <c r="C172" s="5" t="s">
        <v>4096</v>
      </c>
      <c r="D172" s="7">
        <v>215</v>
      </c>
      <c r="E172" s="8" t="s">
        <v>2158</v>
      </c>
      <c r="H172" s="9"/>
    </row>
    <row r="173" spans="1:8" ht="13.15" customHeight="1" x14ac:dyDescent="0.2">
      <c r="A173" s="5" t="s">
        <v>4134</v>
      </c>
      <c r="B173" s="6">
        <v>187</v>
      </c>
      <c r="C173" s="5" t="s">
        <v>4097</v>
      </c>
      <c r="D173" s="7">
        <v>150</v>
      </c>
      <c r="E173" s="8" t="s">
        <v>2158</v>
      </c>
    </row>
    <row r="174" spans="1:8" ht="13.15" customHeight="1" x14ac:dyDescent="0.2">
      <c r="A174" s="5" t="s">
        <v>4134</v>
      </c>
      <c r="B174" s="6">
        <v>188</v>
      </c>
      <c r="C174" s="5" t="s">
        <v>2593</v>
      </c>
      <c r="D174" s="7">
        <v>1915</v>
      </c>
      <c r="E174" s="8" t="s">
        <v>2158</v>
      </c>
      <c r="H174" s="9"/>
    </row>
    <row r="175" spans="1:8" ht="13.15" customHeight="1" x14ac:dyDescent="0.2">
      <c r="A175" s="5" t="s">
        <v>4134</v>
      </c>
      <c r="B175" s="6">
        <v>189</v>
      </c>
      <c r="C175" s="5" t="s">
        <v>4082</v>
      </c>
      <c r="D175" s="7">
        <v>76</v>
      </c>
      <c r="E175" s="8">
        <v>351000</v>
      </c>
    </row>
    <row r="176" spans="1:8" ht="13.15" customHeight="1" x14ac:dyDescent="0.2">
      <c r="A176" s="5" t="s">
        <v>4134</v>
      </c>
      <c r="B176" s="6">
        <v>191</v>
      </c>
      <c r="C176" s="5" t="s">
        <v>2311</v>
      </c>
      <c r="D176" s="7">
        <v>107</v>
      </c>
      <c r="E176" s="8" t="s">
        <v>2158</v>
      </c>
      <c r="H176" s="9"/>
    </row>
    <row r="177" spans="1:8" ht="13.15" customHeight="1" x14ac:dyDescent="0.2">
      <c r="A177" s="5" t="s">
        <v>4134</v>
      </c>
      <c r="B177" s="6">
        <v>192</v>
      </c>
      <c r="C177" s="5" t="s">
        <v>2311</v>
      </c>
      <c r="D177" s="7">
        <v>315</v>
      </c>
      <c r="E177" s="8" t="s">
        <v>2158</v>
      </c>
    </row>
    <row r="178" spans="1:8" ht="13.15" customHeight="1" x14ac:dyDescent="0.2">
      <c r="A178" s="5" t="s">
        <v>4134</v>
      </c>
      <c r="B178" s="6">
        <v>193</v>
      </c>
      <c r="C178" s="5" t="s">
        <v>4098</v>
      </c>
      <c r="D178" s="7">
        <v>226</v>
      </c>
      <c r="E178" s="8" t="s">
        <v>2158</v>
      </c>
      <c r="H178" s="9"/>
    </row>
    <row r="179" spans="1:8" ht="13.15" customHeight="1" x14ac:dyDescent="0.2">
      <c r="A179" s="5" t="s">
        <v>4134</v>
      </c>
      <c r="B179" s="6">
        <v>194</v>
      </c>
      <c r="C179" s="5" t="s">
        <v>4099</v>
      </c>
      <c r="D179" s="7">
        <v>42</v>
      </c>
      <c r="E179" s="8">
        <v>352000</v>
      </c>
    </row>
    <row r="180" spans="1:8" ht="13.15" customHeight="1" x14ac:dyDescent="0.2">
      <c r="A180" s="5" t="s">
        <v>4134</v>
      </c>
      <c r="B180" s="6">
        <v>195</v>
      </c>
      <c r="C180" s="5" t="s">
        <v>2299</v>
      </c>
      <c r="D180" s="7">
        <v>139</v>
      </c>
      <c r="E180" s="8" t="s">
        <v>2158</v>
      </c>
      <c r="H180" s="9"/>
    </row>
    <row r="181" spans="1:8" ht="13.15" customHeight="1" x14ac:dyDescent="0.2">
      <c r="A181" s="5" t="s">
        <v>4134</v>
      </c>
      <c r="B181" s="6">
        <v>196</v>
      </c>
      <c r="C181" s="17" t="s">
        <v>4246</v>
      </c>
      <c r="D181" s="16">
        <v>2528</v>
      </c>
      <c r="E181" s="8" t="s">
        <v>2158</v>
      </c>
    </row>
    <row r="182" spans="1:8" ht="13.15" customHeight="1" x14ac:dyDescent="0.2">
      <c r="A182" s="5" t="s">
        <v>4134</v>
      </c>
      <c r="B182" s="6" t="s">
        <v>2833</v>
      </c>
      <c r="C182" s="17" t="s">
        <v>4088</v>
      </c>
      <c r="D182" s="16">
        <v>195</v>
      </c>
      <c r="E182" s="8" t="s">
        <v>2158</v>
      </c>
    </row>
    <row r="183" spans="1:8" ht="13.15" customHeight="1" thickBot="1" x14ac:dyDescent="0.25">
      <c r="A183" s="30" t="s">
        <v>4134</v>
      </c>
      <c r="B183" s="31" t="s">
        <v>4100</v>
      </c>
      <c r="C183" s="56" t="s">
        <v>4089</v>
      </c>
      <c r="D183" s="71">
        <v>185</v>
      </c>
      <c r="E183" s="32" t="s">
        <v>2158</v>
      </c>
    </row>
    <row r="184" spans="1:8" ht="13.15" customHeight="1" x14ac:dyDescent="0.2">
      <c r="C184" s="10" t="s">
        <v>4101</v>
      </c>
      <c r="D184" s="11">
        <f>SUM(D93:D183)</f>
        <v>18856</v>
      </c>
      <c r="H184" s="9"/>
    </row>
    <row r="185" spans="1:8" ht="13.15" customHeight="1" x14ac:dyDescent="0.2">
      <c r="H185" s="9"/>
    </row>
    <row r="186" spans="1:8" x14ac:dyDescent="0.2">
      <c r="A186" s="10" t="s">
        <v>2119</v>
      </c>
      <c r="B186" s="14" t="s">
        <v>2120</v>
      </c>
      <c r="C186" s="10" t="s">
        <v>2121</v>
      </c>
      <c r="D186" s="11" t="s">
        <v>4024</v>
      </c>
      <c r="E186" s="12" t="s">
        <v>2123</v>
      </c>
      <c r="F186" s="5" t="s">
        <v>2126</v>
      </c>
    </row>
    <row r="187" spans="1:8" x14ac:dyDescent="0.2">
      <c r="A187" s="5" t="s">
        <v>4134</v>
      </c>
      <c r="B187" s="6">
        <v>201</v>
      </c>
      <c r="C187" s="5" t="s">
        <v>3825</v>
      </c>
      <c r="D187" s="7">
        <v>675</v>
      </c>
      <c r="E187" s="8" t="s">
        <v>2158</v>
      </c>
    </row>
    <row r="188" spans="1:8" x14ac:dyDescent="0.2">
      <c r="A188" s="5" t="s">
        <v>4134</v>
      </c>
      <c r="B188" s="6" t="s">
        <v>4490</v>
      </c>
      <c r="C188" s="5" t="s">
        <v>4102</v>
      </c>
      <c r="D188" s="7">
        <v>155</v>
      </c>
      <c r="E188" s="8" t="s">
        <v>2158</v>
      </c>
    </row>
    <row r="189" spans="1:8" x14ac:dyDescent="0.2">
      <c r="A189" s="5" t="s">
        <v>4134</v>
      </c>
      <c r="B189" s="6">
        <v>202</v>
      </c>
      <c r="C189" s="5" t="s">
        <v>2338</v>
      </c>
      <c r="D189" s="7">
        <v>199</v>
      </c>
      <c r="E189" s="8">
        <v>825000</v>
      </c>
    </row>
    <row r="190" spans="1:8" x14ac:dyDescent="0.2">
      <c r="A190" s="5" t="s">
        <v>4134</v>
      </c>
      <c r="B190" s="6">
        <v>203</v>
      </c>
      <c r="C190" s="5" t="s">
        <v>4047</v>
      </c>
      <c r="D190" s="7">
        <v>229</v>
      </c>
      <c r="E190" s="8">
        <v>825000</v>
      </c>
    </row>
    <row r="191" spans="1:8" x14ac:dyDescent="0.2">
      <c r="A191" s="5" t="s">
        <v>4134</v>
      </c>
      <c r="B191" s="6">
        <v>204</v>
      </c>
      <c r="C191" s="5" t="s">
        <v>3477</v>
      </c>
      <c r="D191" s="7">
        <v>154</v>
      </c>
      <c r="E191" s="8">
        <v>825000</v>
      </c>
    </row>
    <row r="192" spans="1:8" x14ac:dyDescent="0.2">
      <c r="A192" s="5" t="s">
        <v>4134</v>
      </c>
      <c r="B192" s="6">
        <v>205</v>
      </c>
      <c r="C192" s="5" t="s">
        <v>2136</v>
      </c>
      <c r="D192" s="7">
        <v>93</v>
      </c>
      <c r="E192" s="8">
        <v>825000</v>
      </c>
    </row>
    <row r="193" spans="1:6" x14ac:dyDescent="0.2">
      <c r="A193" s="18" t="s">
        <v>4134</v>
      </c>
      <c r="B193" s="19">
        <v>206</v>
      </c>
      <c r="C193" s="72" t="s">
        <v>2136</v>
      </c>
      <c r="D193" s="73">
        <v>105</v>
      </c>
      <c r="E193" s="8">
        <v>825000</v>
      </c>
      <c r="F193" s="18"/>
    </row>
    <row r="194" spans="1:6" x14ac:dyDescent="0.2">
      <c r="A194" s="5" t="s">
        <v>4134</v>
      </c>
      <c r="B194" s="6">
        <v>207</v>
      </c>
      <c r="C194" s="17" t="s">
        <v>4103</v>
      </c>
      <c r="D194" s="16">
        <v>361</v>
      </c>
      <c r="E194" s="8">
        <v>825000</v>
      </c>
    </row>
    <row r="195" spans="1:6" x14ac:dyDescent="0.2">
      <c r="A195" s="5" t="s">
        <v>4134</v>
      </c>
      <c r="B195" s="6" t="s">
        <v>2424</v>
      </c>
      <c r="C195" s="17" t="s">
        <v>4103</v>
      </c>
      <c r="D195" s="16">
        <v>111</v>
      </c>
      <c r="E195" s="8">
        <v>825000</v>
      </c>
    </row>
    <row r="196" spans="1:6" x14ac:dyDescent="0.2">
      <c r="A196" s="5" t="s">
        <v>4134</v>
      </c>
      <c r="B196" s="6">
        <v>208</v>
      </c>
      <c r="C196" s="17" t="s">
        <v>2516</v>
      </c>
      <c r="D196" s="16">
        <v>386</v>
      </c>
      <c r="E196" s="8">
        <v>825000</v>
      </c>
    </row>
    <row r="197" spans="1:6" x14ac:dyDescent="0.2">
      <c r="A197" s="5" t="s">
        <v>4134</v>
      </c>
      <c r="B197" s="6">
        <v>209</v>
      </c>
      <c r="C197" s="5" t="s">
        <v>2136</v>
      </c>
      <c r="D197" s="7">
        <v>108</v>
      </c>
      <c r="E197" s="8">
        <v>825000</v>
      </c>
    </row>
    <row r="198" spans="1:6" x14ac:dyDescent="0.2">
      <c r="A198" s="5" t="s">
        <v>4134</v>
      </c>
      <c r="B198" s="6">
        <v>211</v>
      </c>
      <c r="C198" s="5" t="s">
        <v>2136</v>
      </c>
      <c r="D198" s="7">
        <v>105</v>
      </c>
      <c r="E198" s="8">
        <v>825000</v>
      </c>
    </row>
    <row r="199" spans="1:6" x14ac:dyDescent="0.2">
      <c r="A199" s="5" t="s">
        <v>4134</v>
      </c>
      <c r="B199" s="6">
        <v>212</v>
      </c>
      <c r="C199" s="5" t="s">
        <v>2136</v>
      </c>
      <c r="D199" s="7">
        <v>103</v>
      </c>
      <c r="E199" s="8">
        <v>825000</v>
      </c>
    </row>
    <row r="200" spans="1:6" x14ac:dyDescent="0.2">
      <c r="A200" s="5" t="s">
        <v>4134</v>
      </c>
      <c r="B200" s="6">
        <v>213</v>
      </c>
      <c r="C200" s="5" t="s">
        <v>2136</v>
      </c>
      <c r="D200" s="7">
        <v>105</v>
      </c>
      <c r="E200" s="8">
        <v>825000</v>
      </c>
    </row>
    <row r="201" spans="1:6" x14ac:dyDescent="0.2">
      <c r="A201" s="5" t="s">
        <v>4134</v>
      </c>
      <c r="B201" s="6">
        <v>214</v>
      </c>
      <c r="C201" s="5" t="s">
        <v>2171</v>
      </c>
      <c r="D201" s="7">
        <v>117</v>
      </c>
      <c r="E201" s="8">
        <v>825000</v>
      </c>
    </row>
    <row r="202" spans="1:6" x14ac:dyDescent="0.2">
      <c r="A202" s="5" t="s">
        <v>4134</v>
      </c>
      <c r="B202" s="6">
        <v>215</v>
      </c>
      <c r="C202" s="5" t="s">
        <v>2136</v>
      </c>
      <c r="D202" s="7">
        <v>105</v>
      </c>
      <c r="E202" s="8">
        <v>825000</v>
      </c>
    </row>
    <row r="203" spans="1:6" x14ac:dyDescent="0.2">
      <c r="A203" s="5" t="s">
        <v>4134</v>
      </c>
      <c r="B203" s="6">
        <v>216</v>
      </c>
      <c r="C203" s="5" t="s">
        <v>2136</v>
      </c>
      <c r="D203" s="7">
        <v>106</v>
      </c>
      <c r="E203" s="8">
        <v>825000</v>
      </c>
    </row>
    <row r="204" spans="1:6" x14ac:dyDescent="0.2">
      <c r="A204" s="5" t="s">
        <v>4134</v>
      </c>
      <c r="B204" s="6">
        <v>217</v>
      </c>
      <c r="C204" s="5" t="s">
        <v>3738</v>
      </c>
      <c r="D204" s="7">
        <v>645</v>
      </c>
      <c r="E204" s="8">
        <v>825000</v>
      </c>
    </row>
    <row r="205" spans="1:6" x14ac:dyDescent="0.2">
      <c r="A205" s="5" t="s">
        <v>4134</v>
      </c>
      <c r="B205" s="6">
        <v>218</v>
      </c>
      <c r="C205" s="5" t="s">
        <v>2136</v>
      </c>
      <c r="D205" s="7">
        <v>95</v>
      </c>
      <c r="E205" s="8">
        <v>825000</v>
      </c>
    </row>
    <row r="206" spans="1:6" x14ac:dyDescent="0.2">
      <c r="A206" s="5" t="s">
        <v>4134</v>
      </c>
      <c r="B206" s="6">
        <v>219</v>
      </c>
      <c r="C206" s="5" t="s">
        <v>2136</v>
      </c>
      <c r="D206" s="7">
        <v>96</v>
      </c>
      <c r="E206" s="8">
        <v>825000</v>
      </c>
    </row>
    <row r="207" spans="1:6" x14ac:dyDescent="0.2">
      <c r="A207" s="5" t="s">
        <v>4134</v>
      </c>
      <c r="B207" s="6">
        <v>221</v>
      </c>
      <c r="C207" s="5" t="s">
        <v>2136</v>
      </c>
      <c r="D207" s="7">
        <v>106</v>
      </c>
      <c r="E207" s="8">
        <v>825000</v>
      </c>
    </row>
    <row r="208" spans="1:6" x14ac:dyDescent="0.2">
      <c r="A208" s="5" t="s">
        <v>4134</v>
      </c>
      <c r="B208" s="6">
        <v>222</v>
      </c>
      <c r="C208" s="5" t="s">
        <v>2136</v>
      </c>
      <c r="D208" s="7">
        <v>119</v>
      </c>
      <c r="E208" s="8">
        <v>825000</v>
      </c>
    </row>
    <row r="209" spans="1:5" x14ac:dyDescent="0.2">
      <c r="A209" s="5" t="s">
        <v>4134</v>
      </c>
      <c r="B209" s="6">
        <v>223</v>
      </c>
      <c r="C209" s="5" t="s">
        <v>4047</v>
      </c>
      <c r="D209" s="7">
        <v>203</v>
      </c>
      <c r="E209" s="8">
        <v>825000</v>
      </c>
    </row>
    <row r="210" spans="1:5" x14ac:dyDescent="0.2">
      <c r="A210" s="5" t="s">
        <v>4134</v>
      </c>
      <c r="B210" s="6">
        <v>224</v>
      </c>
      <c r="C210" s="5" t="s">
        <v>2136</v>
      </c>
      <c r="D210" s="7">
        <v>119</v>
      </c>
      <c r="E210" s="8">
        <v>825000</v>
      </c>
    </row>
    <row r="211" spans="1:5" x14ac:dyDescent="0.2">
      <c r="A211" s="5" t="s">
        <v>4134</v>
      </c>
      <c r="B211" s="6">
        <v>225</v>
      </c>
      <c r="C211" s="5" t="s">
        <v>3515</v>
      </c>
      <c r="D211" s="7">
        <v>55</v>
      </c>
      <c r="E211" s="8">
        <v>825000</v>
      </c>
    </row>
    <row r="212" spans="1:5" x14ac:dyDescent="0.2">
      <c r="A212" s="5" t="s">
        <v>4134</v>
      </c>
      <c r="B212" s="6">
        <v>226</v>
      </c>
      <c r="C212" s="5" t="s">
        <v>2136</v>
      </c>
      <c r="D212" s="7">
        <v>157</v>
      </c>
      <c r="E212" s="8">
        <v>825000</v>
      </c>
    </row>
    <row r="213" spans="1:5" x14ac:dyDescent="0.2">
      <c r="A213" s="5" t="s">
        <v>4134</v>
      </c>
      <c r="B213" s="6">
        <v>227</v>
      </c>
      <c r="C213" s="5" t="s">
        <v>4104</v>
      </c>
      <c r="D213" s="7">
        <v>78</v>
      </c>
      <c r="E213" s="8">
        <v>825000</v>
      </c>
    </row>
    <row r="214" spans="1:5" x14ac:dyDescent="0.2">
      <c r="A214" s="5" t="s">
        <v>4134</v>
      </c>
      <c r="B214" s="6">
        <v>228</v>
      </c>
      <c r="C214" s="5" t="s">
        <v>2294</v>
      </c>
      <c r="D214" s="7">
        <v>101</v>
      </c>
      <c r="E214" s="8">
        <v>825000</v>
      </c>
    </row>
    <row r="215" spans="1:5" x14ac:dyDescent="0.2">
      <c r="A215" s="5" t="s">
        <v>4134</v>
      </c>
      <c r="B215" s="6">
        <v>229</v>
      </c>
      <c r="C215" s="5" t="s">
        <v>2136</v>
      </c>
      <c r="D215" s="7">
        <v>119</v>
      </c>
      <c r="E215" s="8">
        <v>825000</v>
      </c>
    </row>
    <row r="216" spans="1:5" x14ac:dyDescent="0.2">
      <c r="A216" s="5" t="s">
        <v>4134</v>
      </c>
      <c r="B216" s="6">
        <v>231</v>
      </c>
      <c r="C216" s="5" t="s">
        <v>2136</v>
      </c>
      <c r="D216" s="7">
        <v>116</v>
      </c>
      <c r="E216" s="8">
        <v>825000</v>
      </c>
    </row>
    <row r="217" spans="1:5" x14ac:dyDescent="0.2">
      <c r="A217" s="5" t="s">
        <v>4134</v>
      </c>
      <c r="B217" s="6">
        <v>232</v>
      </c>
      <c r="C217" s="5" t="s">
        <v>4082</v>
      </c>
      <c r="D217" s="7">
        <v>61</v>
      </c>
      <c r="E217" s="8">
        <v>351000</v>
      </c>
    </row>
    <row r="218" spans="1:5" x14ac:dyDescent="0.2">
      <c r="A218" s="5" t="s">
        <v>4134</v>
      </c>
      <c r="B218" s="6">
        <v>233</v>
      </c>
      <c r="C218" s="5" t="s">
        <v>2136</v>
      </c>
      <c r="D218" s="7">
        <v>112</v>
      </c>
      <c r="E218" s="8">
        <v>825000</v>
      </c>
    </row>
    <row r="219" spans="1:5" x14ac:dyDescent="0.2">
      <c r="A219" s="5" t="s">
        <v>4134</v>
      </c>
      <c r="B219" s="6">
        <v>234</v>
      </c>
      <c r="C219" s="5" t="s">
        <v>2171</v>
      </c>
      <c r="D219" s="7">
        <v>101</v>
      </c>
      <c r="E219" s="8">
        <v>825000</v>
      </c>
    </row>
    <row r="220" spans="1:5" x14ac:dyDescent="0.2">
      <c r="A220" s="5" t="s">
        <v>4134</v>
      </c>
      <c r="B220" s="6">
        <v>235</v>
      </c>
      <c r="C220" s="5" t="s">
        <v>2136</v>
      </c>
      <c r="D220" s="7">
        <v>108</v>
      </c>
      <c r="E220" s="8">
        <v>825000</v>
      </c>
    </row>
    <row r="221" spans="1:5" x14ac:dyDescent="0.2">
      <c r="A221" s="5" t="s">
        <v>4134</v>
      </c>
      <c r="B221" s="6">
        <v>236</v>
      </c>
      <c r="C221" s="5" t="s">
        <v>2136</v>
      </c>
      <c r="D221" s="7">
        <v>162</v>
      </c>
      <c r="E221" s="8">
        <v>825000</v>
      </c>
    </row>
    <row r="222" spans="1:5" x14ac:dyDescent="0.2">
      <c r="A222" s="5" t="s">
        <v>4134</v>
      </c>
      <c r="B222" s="6">
        <v>237</v>
      </c>
      <c r="C222" s="5" t="s">
        <v>4047</v>
      </c>
      <c r="D222" s="7">
        <v>114</v>
      </c>
      <c r="E222" s="8">
        <v>825000</v>
      </c>
    </row>
    <row r="223" spans="1:5" x14ac:dyDescent="0.2">
      <c r="A223" s="5" t="s">
        <v>4134</v>
      </c>
      <c r="B223" s="6">
        <v>238</v>
      </c>
      <c r="C223" s="5" t="s">
        <v>2311</v>
      </c>
      <c r="D223" s="7">
        <v>580</v>
      </c>
      <c r="E223" s="8" t="s">
        <v>2158</v>
      </c>
    </row>
    <row r="224" spans="1:5" x14ac:dyDescent="0.2">
      <c r="A224" s="5" t="s">
        <v>4134</v>
      </c>
      <c r="B224" s="6" t="s">
        <v>824</v>
      </c>
      <c r="C224" s="5" t="s">
        <v>4102</v>
      </c>
      <c r="D224" s="7">
        <v>244</v>
      </c>
      <c r="E224" s="8" t="s">
        <v>2158</v>
      </c>
    </row>
    <row r="225" spans="1:5" x14ac:dyDescent="0.2">
      <c r="A225" s="5" t="s">
        <v>4134</v>
      </c>
      <c r="B225" s="6">
        <v>239</v>
      </c>
      <c r="C225" s="5" t="s">
        <v>4105</v>
      </c>
      <c r="D225" s="7">
        <v>16</v>
      </c>
      <c r="E225" s="8">
        <v>352000</v>
      </c>
    </row>
    <row r="226" spans="1:5" x14ac:dyDescent="0.2">
      <c r="A226" s="5" t="s">
        <v>4134</v>
      </c>
      <c r="B226" s="6">
        <v>241</v>
      </c>
      <c r="C226" s="5" t="s">
        <v>4106</v>
      </c>
      <c r="D226" s="7">
        <v>160</v>
      </c>
      <c r="E226" s="8">
        <v>204000</v>
      </c>
    </row>
    <row r="227" spans="1:5" x14ac:dyDescent="0.2">
      <c r="A227" s="5" t="s">
        <v>4134</v>
      </c>
      <c r="B227" s="6">
        <v>242</v>
      </c>
      <c r="C227" s="5" t="s">
        <v>2311</v>
      </c>
      <c r="D227" s="7">
        <v>861</v>
      </c>
      <c r="E227" s="8" t="s">
        <v>2158</v>
      </c>
    </row>
    <row r="228" spans="1:5" x14ac:dyDescent="0.2">
      <c r="A228" s="5" t="s">
        <v>4134</v>
      </c>
      <c r="B228" s="6">
        <v>243</v>
      </c>
      <c r="C228" s="5" t="s">
        <v>4107</v>
      </c>
      <c r="D228" s="7">
        <v>195</v>
      </c>
      <c r="E228" s="8" t="s">
        <v>2158</v>
      </c>
    </row>
    <row r="229" spans="1:5" x14ac:dyDescent="0.2">
      <c r="A229" s="5" t="s">
        <v>4134</v>
      </c>
      <c r="B229" s="6">
        <v>244</v>
      </c>
      <c r="C229" s="5" t="s">
        <v>2593</v>
      </c>
      <c r="D229" s="7">
        <v>1454</v>
      </c>
      <c r="E229" s="8" t="s">
        <v>2158</v>
      </c>
    </row>
    <row r="230" spans="1:5" x14ac:dyDescent="0.2">
      <c r="A230" s="5" t="s">
        <v>4134</v>
      </c>
      <c r="B230" s="6">
        <v>245</v>
      </c>
      <c r="C230" s="5" t="s">
        <v>4108</v>
      </c>
      <c r="D230" s="7">
        <v>167</v>
      </c>
      <c r="E230" s="8" t="s">
        <v>2158</v>
      </c>
    </row>
    <row r="231" spans="1:5" x14ac:dyDescent="0.2">
      <c r="A231" s="5" t="s">
        <v>4134</v>
      </c>
      <c r="B231" s="6">
        <v>246</v>
      </c>
      <c r="C231" s="5" t="s">
        <v>2593</v>
      </c>
      <c r="D231" s="7">
        <v>1140</v>
      </c>
      <c r="E231" s="8" t="s">
        <v>2158</v>
      </c>
    </row>
    <row r="232" spans="1:5" x14ac:dyDescent="0.2">
      <c r="A232" s="5" t="s">
        <v>4134</v>
      </c>
      <c r="B232" s="6">
        <v>247</v>
      </c>
      <c r="C232" s="5" t="s">
        <v>4092</v>
      </c>
      <c r="D232" s="7">
        <v>84</v>
      </c>
      <c r="E232" s="8">
        <v>433000</v>
      </c>
    </row>
    <row r="233" spans="1:5" x14ac:dyDescent="0.2">
      <c r="A233" s="5" t="s">
        <v>4134</v>
      </c>
      <c r="B233" s="6">
        <v>248</v>
      </c>
      <c r="C233" s="5" t="s">
        <v>2136</v>
      </c>
      <c r="D233" s="7">
        <v>94</v>
      </c>
      <c r="E233" s="8">
        <v>204000</v>
      </c>
    </row>
    <row r="234" spans="1:5" x14ac:dyDescent="0.2">
      <c r="A234" s="5" t="s">
        <v>4134</v>
      </c>
      <c r="B234" s="6">
        <v>249</v>
      </c>
      <c r="C234" s="5" t="s">
        <v>2136</v>
      </c>
      <c r="D234" s="7">
        <v>81</v>
      </c>
      <c r="E234" s="8">
        <v>204000</v>
      </c>
    </row>
    <row r="235" spans="1:5" x14ac:dyDescent="0.2">
      <c r="A235" s="5" t="s">
        <v>4134</v>
      </c>
      <c r="B235" s="6">
        <v>251</v>
      </c>
      <c r="C235" s="5" t="s">
        <v>4047</v>
      </c>
      <c r="D235" s="7">
        <v>82</v>
      </c>
      <c r="E235" s="8" t="s">
        <v>2158</v>
      </c>
    </row>
    <row r="236" spans="1:5" x14ac:dyDescent="0.2">
      <c r="A236" s="5" t="s">
        <v>4134</v>
      </c>
      <c r="B236" s="6">
        <v>252</v>
      </c>
      <c r="C236" s="5" t="s">
        <v>3896</v>
      </c>
      <c r="D236" s="7">
        <v>510</v>
      </c>
      <c r="E236" s="8">
        <v>204000</v>
      </c>
    </row>
    <row r="237" spans="1:5" x14ac:dyDescent="0.2">
      <c r="A237" s="5" t="s">
        <v>4134</v>
      </c>
      <c r="B237" s="6">
        <v>253</v>
      </c>
      <c r="C237" s="5" t="s">
        <v>4109</v>
      </c>
      <c r="D237" s="7">
        <v>625</v>
      </c>
      <c r="E237" s="8">
        <v>204000</v>
      </c>
    </row>
    <row r="238" spans="1:5" x14ac:dyDescent="0.2">
      <c r="A238" s="5" t="s">
        <v>4134</v>
      </c>
      <c r="B238" s="6">
        <v>254</v>
      </c>
      <c r="C238" s="5" t="s">
        <v>2136</v>
      </c>
      <c r="D238" s="7">
        <v>152</v>
      </c>
      <c r="E238" s="8">
        <v>204000</v>
      </c>
    </row>
    <row r="239" spans="1:5" x14ac:dyDescent="0.2">
      <c r="A239" s="5" t="s">
        <v>4134</v>
      </c>
      <c r="B239" s="6" t="s">
        <v>4110</v>
      </c>
      <c r="C239" s="5" t="s">
        <v>4111</v>
      </c>
      <c r="D239" s="7">
        <v>359</v>
      </c>
      <c r="E239" s="8">
        <v>204000</v>
      </c>
    </row>
    <row r="240" spans="1:5" x14ac:dyDescent="0.2">
      <c r="A240" s="5" t="s">
        <v>4134</v>
      </c>
      <c r="B240" s="6">
        <v>255</v>
      </c>
      <c r="C240" s="5" t="s">
        <v>4082</v>
      </c>
      <c r="D240" s="7">
        <v>77</v>
      </c>
      <c r="E240" s="8">
        <v>351000</v>
      </c>
    </row>
    <row r="241" spans="1:5" x14ac:dyDescent="0.2">
      <c r="A241" s="5" t="s">
        <v>4134</v>
      </c>
      <c r="B241" s="6">
        <v>256</v>
      </c>
      <c r="C241" s="5" t="s">
        <v>2311</v>
      </c>
      <c r="D241" s="7">
        <v>187</v>
      </c>
      <c r="E241" s="8" t="s">
        <v>2158</v>
      </c>
    </row>
    <row r="242" spans="1:5" x14ac:dyDescent="0.2">
      <c r="A242" s="5" t="s">
        <v>4134</v>
      </c>
      <c r="B242" s="6">
        <v>257</v>
      </c>
      <c r="C242" s="5" t="s">
        <v>4047</v>
      </c>
      <c r="D242" s="7">
        <v>88</v>
      </c>
      <c r="E242" s="8">
        <v>204000</v>
      </c>
    </row>
    <row r="243" spans="1:5" x14ac:dyDescent="0.2">
      <c r="A243" s="5" t="s">
        <v>4134</v>
      </c>
      <c r="B243" s="6">
        <v>258</v>
      </c>
      <c r="C243" s="5" t="s">
        <v>2294</v>
      </c>
      <c r="D243" s="7">
        <v>105</v>
      </c>
      <c r="E243" s="8">
        <v>204000</v>
      </c>
    </row>
    <row r="244" spans="1:5" x14ac:dyDescent="0.2">
      <c r="A244" s="5" t="s">
        <v>4134</v>
      </c>
      <c r="B244" s="6">
        <v>259</v>
      </c>
      <c r="C244" s="5" t="s">
        <v>2516</v>
      </c>
      <c r="D244" s="7">
        <v>545</v>
      </c>
      <c r="E244" s="8">
        <v>204000</v>
      </c>
    </row>
    <row r="245" spans="1:5" x14ac:dyDescent="0.2">
      <c r="A245" s="5" t="s">
        <v>4134</v>
      </c>
      <c r="B245" s="6">
        <v>261</v>
      </c>
      <c r="C245" s="5" t="s">
        <v>4047</v>
      </c>
      <c r="D245" s="7">
        <v>124</v>
      </c>
      <c r="E245" s="8">
        <v>204000</v>
      </c>
    </row>
    <row r="246" spans="1:5" x14ac:dyDescent="0.2">
      <c r="A246" s="5" t="s">
        <v>4134</v>
      </c>
      <c r="B246" s="6">
        <v>262</v>
      </c>
      <c r="C246" s="5" t="s">
        <v>2136</v>
      </c>
      <c r="D246" s="7">
        <v>149</v>
      </c>
      <c r="E246" s="8">
        <v>204000</v>
      </c>
    </row>
    <row r="247" spans="1:5" x14ac:dyDescent="0.2">
      <c r="A247" s="5" t="s">
        <v>4134</v>
      </c>
      <c r="B247" s="6">
        <v>263</v>
      </c>
      <c r="C247" s="5" t="s">
        <v>2136</v>
      </c>
      <c r="D247" s="7">
        <v>148</v>
      </c>
      <c r="E247" s="8">
        <v>204000</v>
      </c>
    </row>
    <row r="248" spans="1:5" x14ac:dyDescent="0.2">
      <c r="A248" s="5" t="s">
        <v>4134</v>
      </c>
      <c r="B248" s="6">
        <v>264</v>
      </c>
      <c r="C248" s="5" t="s">
        <v>2136</v>
      </c>
      <c r="D248" s="7">
        <v>148</v>
      </c>
      <c r="E248" s="8">
        <v>204000</v>
      </c>
    </row>
    <row r="249" spans="1:5" x14ac:dyDescent="0.2">
      <c r="A249" s="5" t="s">
        <v>4134</v>
      </c>
      <c r="B249" s="6">
        <v>265</v>
      </c>
      <c r="C249" s="5" t="s">
        <v>2136</v>
      </c>
      <c r="D249" s="7">
        <v>191</v>
      </c>
      <c r="E249" s="8">
        <v>204000</v>
      </c>
    </row>
    <row r="250" spans="1:5" x14ac:dyDescent="0.2">
      <c r="A250" s="5" t="s">
        <v>4134</v>
      </c>
      <c r="B250" s="6" t="s">
        <v>4205</v>
      </c>
      <c r="C250" s="5" t="s">
        <v>4112</v>
      </c>
      <c r="D250" s="7">
        <v>188</v>
      </c>
      <c r="E250" s="8">
        <v>204000</v>
      </c>
    </row>
    <row r="251" spans="1:5" x14ac:dyDescent="0.2">
      <c r="A251" s="5" t="s">
        <v>4134</v>
      </c>
      <c r="B251" s="6">
        <v>266</v>
      </c>
      <c r="C251" s="5" t="s">
        <v>4047</v>
      </c>
      <c r="D251" s="7">
        <v>78</v>
      </c>
      <c r="E251" s="8" t="s">
        <v>2158</v>
      </c>
    </row>
    <row r="252" spans="1:5" x14ac:dyDescent="0.2">
      <c r="A252" s="5" t="s">
        <v>4134</v>
      </c>
      <c r="B252" s="6">
        <v>267</v>
      </c>
      <c r="C252" s="5" t="s">
        <v>2136</v>
      </c>
      <c r="D252" s="7">
        <v>176</v>
      </c>
      <c r="E252" s="8">
        <v>204000</v>
      </c>
    </row>
    <row r="253" spans="1:5" x14ac:dyDescent="0.2">
      <c r="A253" s="5" t="s">
        <v>4134</v>
      </c>
      <c r="B253" s="6">
        <v>268</v>
      </c>
      <c r="C253" s="5" t="s">
        <v>2338</v>
      </c>
      <c r="D253" s="7">
        <v>237</v>
      </c>
      <c r="E253" s="8">
        <v>204000</v>
      </c>
    </row>
    <row r="254" spans="1:5" x14ac:dyDescent="0.2">
      <c r="A254" s="5" t="s">
        <v>4134</v>
      </c>
      <c r="B254" s="6">
        <v>269</v>
      </c>
      <c r="C254" s="5" t="s">
        <v>3477</v>
      </c>
      <c r="D254" s="7">
        <v>144</v>
      </c>
      <c r="E254" s="8">
        <v>204000</v>
      </c>
    </row>
    <row r="255" spans="1:5" x14ac:dyDescent="0.2">
      <c r="A255" s="5" t="s">
        <v>4134</v>
      </c>
      <c r="B255" s="6">
        <v>270</v>
      </c>
      <c r="C255" s="5" t="s">
        <v>3743</v>
      </c>
      <c r="D255" s="7">
        <v>93</v>
      </c>
      <c r="E255" s="8">
        <v>204000</v>
      </c>
    </row>
    <row r="256" spans="1:5" x14ac:dyDescent="0.2">
      <c r="A256" s="5" t="s">
        <v>4134</v>
      </c>
      <c r="B256" s="6" t="s">
        <v>2533</v>
      </c>
      <c r="C256" s="5" t="s">
        <v>4088</v>
      </c>
      <c r="D256" s="7">
        <v>202</v>
      </c>
      <c r="E256" s="8" t="s">
        <v>2158</v>
      </c>
    </row>
    <row r="257" spans="1:6" ht="13.5" thickBot="1" x14ac:dyDescent="0.25">
      <c r="A257" s="30" t="s">
        <v>4134</v>
      </c>
      <c r="B257" s="31" t="s">
        <v>2534</v>
      </c>
      <c r="C257" s="30" t="s">
        <v>4089</v>
      </c>
      <c r="D257" s="39">
        <v>185</v>
      </c>
      <c r="E257" s="32" t="s">
        <v>2158</v>
      </c>
    </row>
    <row r="258" spans="1:6" x14ac:dyDescent="0.2">
      <c r="C258" s="10" t="s">
        <v>4113</v>
      </c>
      <c r="D258" s="11">
        <f>SUM(D187:D257)</f>
        <v>15753</v>
      </c>
    </row>
    <row r="260" spans="1:6" x14ac:dyDescent="0.2">
      <c r="A260" s="10" t="s">
        <v>2119</v>
      </c>
      <c r="B260" s="14" t="s">
        <v>2120</v>
      </c>
      <c r="C260" s="10" t="s">
        <v>2121</v>
      </c>
      <c r="D260" s="11" t="s">
        <v>4024</v>
      </c>
      <c r="E260" s="12" t="s">
        <v>2123</v>
      </c>
      <c r="F260" s="5" t="s">
        <v>2126</v>
      </c>
    </row>
    <row r="261" spans="1:6" x14ac:dyDescent="0.2">
      <c r="A261" s="5" t="s">
        <v>4134</v>
      </c>
      <c r="B261" s="6">
        <v>301</v>
      </c>
      <c r="C261" s="5" t="s">
        <v>3825</v>
      </c>
      <c r="D261" s="7">
        <v>890</v>
      </c>
      <c r="E261" s="8" t="s">
        <v>2158</v>
      </c>
    </row>
    <row r="262" spans="1:6" x14ac:dyDescent="0.2">
      <c r="A262" s="5" t="s">
        <v>4134</v>
      </c>
      <c r="B262" s="6">
        <v>302</v>
      </c>
      <c r="C262" s="5" t="s">
        <v>2338</v>
      </c>
      <c r="D262" s="7">
        <v>304</v>
      </c>
      <c r="E262" s="8">
        <v>211000</v>
      </c>
    </row>
    <row r="263" spans="1:6" x14ac:dyDescent="0.2">
      <c r="A263" s="5" t="s">
        <v>4134</v>
      </c>
      <c r="B263" s="6">
        <v>303</v>
      </c>
      <c r="C263" s="5" t="s">
        <v>4047</v>
      </c>
      <c r="D263" s="7">
        <v>324</v>
      </c>
      <c r="E263" s="8">
        <v>211000</v>
      </c>
    </row>
    <row r="264" spans="1:6" x14ac:dyDescent="0.2">
      <c r="A264" s="5" t="s">
        <v>4134</v>
      </c>
      <c r="B264" s="6">
        <v>304</v>
      </c>
      <c r="C264" s="5" t="s">
        <v>4114</v>
      </c>
      <c r="D264" s="7">
        <v>134</v>
      </c>
      <c r="E264" s="8">
        <v>211000</v>
      </c>
    </row>
    <row r="265" spans="1:6" x14ac:dyDescent="0.2">
      <c r="A265" s="5" t="s">
        <v>4134</v>
      </c>
      <c r="B265" s="6">
        <v>305</v>
      </c>
      <c r="C265" s="5" t="s">
        <v>2136</v>
      </c>
      <c r="D265" s="7">
        <v>93</v>
      </c>
      <c r="E265" s="8">
        <v>211000</v>
      </c>
    </row>
    <row r="266" spans="1:6" x14ac:dyDescent="0.2">
      <c r="A266" s="5" t="s">
        <v>4134</v>
      </c>
      <c r="B266" s="6">
        <v>306</v>
      </c>
      <c r="C266" s="5" t="s">
        <v>2136</v>
      </c>
      <c r="D266" s="7">
        <v>144</v>
      </c>
      <c r="E266" s="8">
        <v>211000</v>
      </c>
    </row>
    <row r="267" spans="1:6" x14ac:dyDescent="0.2">
      <c r="A267" s="5" t="s">
        <v>4134</v>
      </c>
      <c r="B267" s="6">
        <v>307</v>
      </c>
      <c r="C267" s="5" t="s">
        <v>2136</v>
      </c>
      <c r="D267" s="7">
        <v>164</v>
      </c>
      <c r="E267" s="8">
        <v>211000</v>
      </c>
    </row>
    <row r="268" spans="1:6" x14ac:dyDescent="0.2">
      <c r="A268" s="5" t="s">
        <v>4134</v>
      </c>
      <c r="B268" s="6">
        <v>308</v>
      </c>
      <c r="C268" s="5" t="s">
        <v>2136</v>
      </c>
      <c r="D268" s="7">
        <v>161</v>
      </c>
      <c r="E268" s="8">
        <v>211000</v>
      </c>
    </row>
    <row r="269" spans="1:6" x14ac:dyDescent="0.2">
      <c r="A269" s="5" t="s">
        <v>4134</v>
      </c>
      <c r="B269" s="6">
        <v>309</v>
      </c>
      <c r="C269" s="5" t="s">
        <v>2516</v>
      </c>
      <c r="D269" s="7">
        <v>459</v>
      </c>
      <c r="E269" s="8">
        <v>211000</v>
      </c>
    </row>
    <row r="270" spans="1:6" x14ac:dyDescent="0.2">
      <c r="A270" s="5" t="s">
        <v>4134</v>
      </c>
      <c r="B270" s="6">
        <v>311</v>
      </c>
      <c r="C270" s="5" t="s">
        <v>2136</v>
      </c>
      <c r="D270" s="7">
        <v>148</v>
      </c>
      <c r="E270" s="8">
        <v>211000</v>
      </c>
    </row>
    <row r="271" spans="1:6" x14ac:dyDescent="0.2">
      <c r="A271" s="5" t="s">
        <v>4134</v>
      </c>
      <c r="B271" s="6">
        <v>312</v>
      </c>
      <c r="C271" s="5" t="s">
        <v>2136</v>
      </c>
      <c r="D271" s="7">
        <v>151</v>
      </c>
      <c r="E271" s="8">
        <v>211000</v>
      </c>
    </row>
    <row r="272" spans="1:6" x14ac:dyDescent="0.2">
      <c r="A272" s="5" t="s">
        <v>4134</v>
      </c>
      <c r="B272" s="6">
        <v>313</v>
      </c>
      <c r="C272" s="5" t="s">
        <v>4118</v>
      </c>
      <c r="D272" s="7">
        <v>434</v>
      </c>
      <c r="E272" s="8">
        <v>211000</v>
      </c>
    </row>
    <row r="273" spans="1:5" x14ac:dyDescent="0.2">
      <c r="A273" s="5" t="s">
        <v>4134</v>
      </c>
      <c r="B273" s="6">
        <v>314</v>
      </c>
      <c r="C273" s="5" t="s">
        <v>2136</v>
      </c>
      <c r="D273" s="7">
        <v>141</v>
      </c>
      <c r="E273" s="8">
        <v>211000</v>
      </c>
    </row>
    <row r="274" spans="1:5" x14ac:dyDescent="0.2">
      <c r="A274" s="5" t="s">
        <v>4134</v>
      </c>
      <c r="B274" s="6">
        <v>315</v>
      </c>
      <c r="C274" s="5" t="s">
        <v>2136</v>
      </c>
      <c r="D274" s="7">
        <v>139</v>
      </c>
      <c r="E274" s="8">
        <v>211000</v>
      </c>
    </row>
    <row r="275" spans="1:5" x14ac:dyDescent="0.2">
      <c r="A275" s="5" t="s">
        <v>4134</v>
      </c>
      <c r="B275" s="6">
        <v>316</v>
      </c>
      <c r="C275" s="5" t="s">
        <v>2136</v>
      </c>
      <c r="D275" s="7">
        <v>141</v>
      </c>
      <c r="E275" s="8">
        <v>211000</v>
      </c>
    </row>
    <row r="276" spans="1:5" x14ac:dyDescent="0.2">
      <c r="A276" s="5" t="s">
        <v>4134</v>
      </c>
      <c r="B276" s="6">
        <v>317</v>
      </c>
      <c r="C276" s="5" t="s">
        <v>2136</v>
      </c>
      <c r="D276" s="7">
        <v>151</v>
      </c>
      <c r="E276" s="8">
        <v>211000</v>
      </c>
    </row>
    <row r="277" spans="1:5" x14ac:dyDescent="0.2">
      <c r="A277" s="5" t="s">
        <v>4134</v>
      </c>
      <c r="B277" s="6">
        <v>318</v>
      </c>
      <c r="C277" s="5" t="s">
        <v>2136</v>
      </c>
      <c r="D277" s="7">
        <v>148</v>
      </c>
      <c r="E277" s="8">
        <v>211000</v>
      </c>
    </row>
    <row r="278" spans="1:5" x14ac:dyDescent="0.2">
      <c r="A278" s="5" t="s">
        <v>4134</v>
      </c>
      <c r="B278" s="6">
        <v>319</v>
      </c>
      <c r="C278" s="5" t="s">
        <v>4047</v>
      </c>
      <c r="D278" s="7">
        <v>292</v>
      </c>
      <c r="E278" s="8">
        <v>211000</v>
      </c>
    </row>
    <row r="279" spans="1:5" x14ac:dyDescent="0.2">
      <c r="A279" s="5" t="s">
        <v>4134</v>
      </c>
      <c r="B279" s="6">
        <v>321</v>
      </c>
      <c r="C279" s="5" t="s">
        <v>2136</v>
      </c>
      <c r="D279" s="7">
        <v>145</v>
      </c>
      <c r="E279" s="8">
        <v>211000</v>
      </c>
    </row>
    <row r="280" spans="1:5" x14ac:dyDescent="0.2">
      <c r="A280" s="5" t="s">
        <v>4134</v>
      </c>
      <c r="B280" s="6">
        <v>322</v>
      </c>
      <c r="C280" s="5" t="s">
        <v>2136</v>
      </c>
      <c r="D280" s="7">
        <v>148</v>
      </c>
      <c r="E280" s="8">
        <v>211000</v>
      </c>
    </row>
    <row r="281" spans="1:5" x14ac:dyDescent="0.2">
      <c r="A281" s="5" t="s">
        <v>4134</v>
      </c>
      <c r="B281" s="6">
        <v>323</v>
      </c>
      <c r="C281" s="5" t="s">
        <v>4047</v>
      </c>
      <c r="D281" s="7">
        <v>105</v>
      </c>
      <c r="E281" s="8">
        <v>211000</v>
      </c>
    </row>
    <row r="282" spans="1:5" x14ac:dyDescent="0.2">
      <c r="A282" s="5" t="s">
        <v>4134</v>
      </c>
      <c r="B282" s="6">
        <v>324</v>
      </c>
      <c r="C282" s="5" t="s">
        <v>2136</v>
      </c>
      <c r="D282" s="7">
        <v>112</v>
      </c>
      <c r="E282" s="8">
        <v>211000</v>
      </c>
    </row>
    <row r="283" spans="1:5" x14ac:dyDescent="0.2">
      <c r="A283" s="5" t="s">
        <v>4134</v>
      </c>
      <c r="B283" s="6">
        <v>325</v>
      </c>
      <c r="C283" s="5" t="s">
        <v>2136</v>
      </c>
      <c r="D283" s="7">
        <v>122</v>
      </c>
      <c r="E283" s="8">
        <v>211000</v>
      </c>
    </row>
    <row r="284" spans="1:5" x14ac:dyDescent="0.2">
      <c r="A284" s="5" t="s">
        <v>4134</v>
      </c>
      <c r="B284" s="6">
        <v>326</v>
      </c>
      <c r="C284" s="5" t="s">
        <v>2136</v>
      </c>
      <c r="D284" s="7">
        <v>114</v>
      </c>
      <c r="E284" s="8">
        <v>211000</v>
      </c>
    </row>
    <row r="285" spans="1:5" x14ac:dyDescent="0.2">
      <c r="A285" s="5" t="s">
        <v>4134</v>
      </c>
      <c r="B285" s="6">
        <v>327</v>
      </c>
      <c r="C285" s="5" t="s">
        <v>2136</v>
      </c>
      <c r="D285" s="7">
        <v>127</v>
      </c>
      <c r="E285" s="8">
        <v>211000</v>
      </c>
    </row>
    <row r="286" spans="1:5" x14ac:dyDescent="0.2">
      <c r="A286" s="5" t="s">
        <v>4134</v>
      </c>
      <c r="B286" s="6">
        <v>328</v>
      </c>
      <c r="C286" s="5" t="s">
        <v>4104</v>
      </c>
      <c r="D286" s="7">
        <v>59</v>
      </c>
      <c r="E286" s="8">
        <v>211000</v>
      </c>
    </row>
    <row r="287" spans="1:5" x14ac:dyDescent="0.2">
      <c r="A287" s="5" t="s">
        <v>4134</v>
      </c>
      <c r="B287" s="6">
        <v>329</v>
      </c>
      <c r="C287" s="5" t="s">
        <v>4082</v>
      </c>
      <c r="D287" s="7">
        <v>49</v>
      </c>
      <c r="E287" s="8">
        <v>211000</v>
      </c>
    </row>
    <row r="288" spans="1:5" x14ac:dyDescent="0.2">
      <c r="A288" s="5" t="s">
        <v>4134</v>
      </c>
      <c r="B288" s="6">
        <v>331</v>
      </c>
      <c r="C288" s="5" t="s">
        <v>2136</v>
      </c>
      <c r="D288" s="7">
        <v>155</v>
      </c>
      <c r="E288" s="8">
        <v>211000</v>
      </c>
    </row>
    <row r="289" spans="1:5" x14ac:dyDescent="0.2">
      <c r="A289" s="5" t="s">
        <v>4134</v>
      </c>
      <c r="B289" s="6">
        <v>332</v>
      </c>
      <c r="C289" s="5" t="s">
        <v>2136</v>
      </c>
      <c r="D289" s="7">
        <v>211</v>
      </c>
      <c r="E289" s="8">
        <v>211000</v>
      </c>
    </row>
    <row r="290" spans="1:5" x14ac:dyDescent="0.2">
      <c r="A290" s="5" t="s">
        <v>4134</v>
      </c>
      <c r="B290" s="6">
        <v>333</v>
      </c>
      <c r="C290" s="5" t="s">
        <v>4047</v>
      </c>
      <c r="E290" s="8">
        <v>211000</v>
      </c>
    </row>
    <row r="291" spans="1:5" x14ac:dyDescent="0.2">
      <c r="A291" s="5" t="s">
        <v>4134</v>
      </c>
      <c r="B291" s="6">
        <v>334</v>
      </c>
      <c r="C291" s="5" t="s">
        <v>3477</v>
      </c>
      <c r="D291" s="7">
        <v>97</v>
      </c>
      <c r="E291" s="8">
        <v>211000</v>
      </c>
    </row>
    <row r="292" spans="1:5" x14ac:dyDescent="0.2">
      <c r="A292" s="5" t="s">
        <v>4134</v>
      </c>
      <c r="B292" s="6">
        <v>335</v>
      </c>
      <c r="C292" s="5" t="s">
        <v>3743</v>
      </c>
      <c r="D292" s="7">
        <v>78</v>
      </c>
      <c r="E292" s="8">
        <v>211000</v>
      </c>
    </row>
    <row r="293" spans="1:5" x14ac:dyDescent="0.2">
      <c r="A293" s="5" t="s">
        <v>4134</v>
      </c>
      <c r="B293" s="6">
        <v>336</v>
      </c>
      <c r="C293" s="5" t="s">
        <v>2311</v>
      </c>
      <c r="D293" s="7">
        <v>397</v>
      </c>
      <c r="E293" s="8" t="s">
        <v>2158</v>
      </c>
    </row>
    <row r="294" spans="1:5" x14ac:dyDescent="0.2">
      <c r="A294" s="5" t="s">
        <v>4134</v>
      </c>
      <c r="B294" s="6">
        <v>337</v>
      </c>
      <c r="C294" s="5" t="s">
        <v>2338</v>
      </c>
      <c r="D294" s="7">
        <v>96</v>
      </c>
      <c r="E294" s="8">
        <v>211000</v>
      </c>
    </row>
    <row r="295" spans="1:5" x14ac:dyDescent="0.2">
      <c r="A295" s="5" t="s">
        <v>4134</v>
      </c>
      <c r="B295" s="6">
        <v>338</v>
      </c>
      <c r="C295" s="5" t="s">
        <v>4105</v>
      </c>
      <c r="D295" s="7">
        <v>100</v>
      </c>
      <c r="E295" s="8">
        <v>352000</v>
      </c>
    </row>
    <row r="296" spans="1:5" x14ac:dyDescent="0.2">
      <c r="A296" s="5" t="s">
        <v>4134</v>
      </c>
      <c r="B296" s="6">
        <v>339</v>
      </c>
      <c r="C296" s="5" t="s">
        <v>4047</v>
      </c>
      <c r="D296" s="7">
        <v>317</v>
      </c>
      <c r="E296" s="8">
        <v>211000</v>
      </c>
    </row>
    <row r="297" spans="1:5" x14ac:dyDescent="0.2">
      <c r="A297" s="5" t="s">
        <v>4134</v>
      </c>
      <c r="B297" s="6">
        <v>341</v>
      </c>
      <c r="C297" s="5" t="s">
        <v>2338</v>
      </c>
      <c r="D297" s="7">
        <v>98</v>
      </c>
      <c r="E297" s="8">
        <v>211000</v>
      </c>
    </row>
    <row r="298" spans="1:5" x14ac:dyDescent="0.2">
      <c r="A298" s="5" t="s">
        <v>4134</v>
      </c>
      <c r="B298" s="6">
        <v>342</v>
      </c>
      <c r="C298" s="5" t="s">
        <v>4119</v>
      </c>
      <c r="D298" s="7">
        <v>80</v>
      </c>
      <c r="E298" s="8">
        <v>211000</v>
      </c>
    </row>
    <row r="299" spans="1:5" x14ac:dyDescent="0.2">
      <c r="A299" s="5" t="s">
        <v>4134</v>
      </c>
      <c r="B299" s="6">
        <v>343</v>
      </c>
      <c r="C299" s="5" t="s">
        <v>4120</v>
      </c>
      <c r="D299" s="7">
        <v>387</v>
      </c>
      <c r="E299" s="8">
        <v>211000</v>
      </c>
    </row>
    <row r="300" spans="1:5" x14ac:dyDescent="0.2">
      <c r="A300" s="5" t="s">
        <v>4134</v>
      </c>
      <c r="B300" s="6">
        <v>344</v>
      </c>
      <c r="C300" s="5" t="s">
        <v>4120</v>
      </c>
      <c r="D300" s="7">
        <v>493</v>
      </c>
      <c r="E300" s="8">
        <v>211000</v>
      </c>
    </row>
    <row r="301" spans="1:5" x14ac:dyDescent="0.2">
      <c r="A301" s="5" t="s">
        <v>4134</v>
      </c>
      <c r="B301" s="6">
        <v>345</v>
      </c>
      <c r="C301" s="5" t="s">
        <v>4121</v>
      </c>
      <c r="D301" s="7">
        <v>203</v>
      </c>
      <c r="E301" s="8">
        <v>211000</v>
      </c>
    </row>
    <row r="302" spans="1:5" x14ac:dyDescent="0.2">
      <c r="A302" s="5" t="s">
        <v>4134</v>
      </c>
      <c r="B302" s="6">
        <v>346</v>
      </c>
      <c r="C302" s="5" t="s">
        <v>2171</v>
      </c>
      <c r="D302" s="7">
        <v>121</v>
      </c>
      <c r="E302" s="8">
        <v>211000</v>
      </c>
    </row>
    <row r="303" spans="1:5" x14ac:dyDescent="0.2">
      <c r="A303" s="5" t="s">
        <v>4134</v>
      </c>
      <c r="B303" s="6">
        <v>347</v>
      </c>
      <c r="C303" s="5" t="s">
        <v>4047</v>
      </c>
      <c r="D303" s="7">
        <v>58</v>
      </c>
      <c r="E303" s="8">
        <v>211000</v>
      </c>
    </row>
    <row r="304" spans="1:5" x14ac:dyDescent="0.2">
      <c r="A304" s="5" t="s">
        <v>4134</v>
      </c>
      <c r="B304" s="6">
        <v>348</v>
      </c>
      <c r="C304" s="5" t="s">
        <v>4119</v>
      </c>
      <c r="D304" s="7">
        <v>147</v>
      </c>
      <c r="E304" s="8">
        <v>211000</v>
      </c>
    </row>
    <row r="305" spans="1:5" x14ac:dyDescent="0.2">
      <c r="A305" s="5" t="s">
        <v>4134</v>
      </c>
      <c r="B305" s="6">
        <v>349</v>
      </c>
      <c r="C305" s="5" t="s">
        <v>4119</v>
      </c>
      <c r="D305" s="7">
        <v>157</v>
      </c>
      <c r="E305" s="8">
        <v>211000</v>
      </c>
    </row>
    <row r="306" spans="1:5" x14ac:dyDescent="0.2">
      <c r="A306" s="5" t="s">
        <v>4134</v>
      </c>
      <c r="B306" s="6">
        <v>351</v>
      </c>
      <c r="C306" s="5" t="s">
        <v>2171</v>
      </c>
      <c r="D306" s="7">
        <v>293</v>
      </c>
      <c r="E306" s="8">
        <v>211000</v>
      </c>
    </row>
    <row r="307" spans="1:5" x14ac:dyDescent="0.2">
      <c r="A307" s="5" t="s">
        <v>4134</v>
      </c>
      <c r="B307" s="6">
        <v>352</v>
      </c>
      <c r="C307" s="5" t="s">
        <v>4047</v>
      </c>
      <c r="D307" s="7">
        <v>105</v>
      </c>
      <c r="E307" s="8">
        <v>211000</v>
      </c>
    </row>
    <row r="308" spans="1:5" x14ac:dyDescent="0.2">
      <c r="A308" s="5" t="s">
        <v>4134</v>
      </c>
      <c r="B308" s="6">
        <v>353</v>
      </c>
      <c r="C308" s="5" t="s">
        <v>4119</v>
      </c>
      <c r="D308" s="7">
        <v>69</v>
      </c>
      <c r="E308" s="8">
        <v>211000</v>
      </c>
    </row>
    <row r="309" spans="1:5" x14ac:dyDescent="0.2">
      <c r="A309" s="5" t="s">
        <v>4134</v>
      </c>
      <c r="B309" s="6">
        <v>354</v>
      </c>
      <c r="C309" s="5" t="s">
        <v>2311</v>
      </c>
      <c r="D309" s="7">
        <v>825</v>
      </c>
      <c r="E309" s="8" t="s">
        <v>2158</v>
      </c>
    </row>
    <row r="310" spans="1:5" x14ac:dyDescent="0.2">
      <c r="A310" s="5" t="s">
        <v>4134</v>
      </c>
      <c r="B310" s="6">
        <v>355</v>
      </c>
      <c r="C310" s="5" t="s">
        <v>4107</v>
      </c>
      <c r="D310" s="7">
        <v>193</v>
      </c>
      <c r="E310" s="8">
        <v>211000</v>
      </c>
    </row>
    <row r="311" spans="1:5" x14ac:dyDescent="0.2">
      <c r="A311" s="5" t="s">
        <v>4134</v>
      </c>
      <c r="B311" s="6">
        <v>356</v>
      </c>
      <c r="C311" s="5" t="s">
        <v>4108</v>
      </c>
      <c r="D311" s="7">
        <v>166</v>
      </c>
      <c r="E311" s="8">
        <v>211000</v>
      </c>
    </row>
    <row r="312" spans="1:5" x14ac:dyDescent="0.2">
      <c r="A312" s="5" t="s">
        <v>4134</v>
      </c>
      <c r="B312" s="6">
        <v>357</v>
      </c>
      <c r="C312" s="5" t="s">
        <v>4122</v>
      </c>
      <c r="D312" s="7">
        <v>61</v>
      </c>
      <c r="E312" s="8">
        <v>211000</v>
      </c>
    </row>
    <row r="313" spans="1:5" x14ac:dyDescent="0.2">
      <c r="A313" s="5" t="s">
        <v>4134</v>
      </c>
      <c r="B313" s="6">
        <v>358</v>
      </c>
      <c r="C313" s="5" t="s">
        <v>4092</v>
      </c>
      <c r="D313" s="7">
        <v>80</v>
      </c>
      <c r="E313" s="8">
        <v>433000</v>
      </c>
    </row>
    <row r="314" spans="1:5" x14ac:dyDescent="0.2">
      <c r="A314" s="5" t="s">
        <v>4134</v>
      </c>
      <c r="B314" s="6">
        <v>359</v>
      </c>
      <c r="C314" s="5" t="s">
        <v>2593</v>
      </c>
      <c r="D314" s="7">
        <v>563</v>
      </c>
      <c r="E314" s="8" t="s">
        <v>2158</v>
      </c>
    </row>
    <row r="315" spans="1:5" x14ac:dyDescent="0.2">
      <c r="A315" s="5" t="s">
        <v>4134</v>
      </c>
      <c r="B315" s="6">
        <v>361</v>
      </c>
      <c r="C315" s="5" t="s">
        <v>2593</v>
      </c>
      <c r="D315" s="7">
        <v>1470</v>
      </c>
      <c r="E315" s="8" t="s">
        <v>2158</v>
      </c>
    </row>
    <row r="316" spans="1:5" x14ac:dyDescent="0.2">
      <c r="A316" s="5" t="s">
        <v>4134</v>
      </c>
      <c r="B316" s="6">
        <v>362</v>
      </c>
      <c r="C316" s="5" t="s">
        <v>2311</v>
      </c>
      <c r="D316" s="7">
        <v>173</v>
      </c>
      <c r="E316" s="8" t="s">
        <v>2158</v>
      </c>
    </row>
    <row r="317" spans="1:5" x14ac:dyDescent="0.2">
      <c r="A317" s="5" t="s">
        <v>4134</v>
      </c>
      <c r="B317" s="6">
        <v>363</v>
      </c>
      <c r="C317" s="5" t="s">
        <v>4082</v>
      </c>
      <c r="D317" s="7">
        <v>77</v>
      </c>
      <c r="E317" s="8">
        <v>351000</v>
      </c>
    </row>
    <row r="318" spans="1:5" x14ac:dyDescent="0.2">
      <c r="A318" s="5" t="s">
        <v>4134</v>
      </c>
      <c r="B318" s="6">
        <v>364</v>
      </c>
      <c r="C318" s="5" t="s">
        <v>4047</v>
      </c>
      <c r="D318" s="7">
        <v>121</v>
      </c>
      <c r="E318" s="8">
        <v>211000</v>
      </c>
    </row>
    <row r="319" spans="1:5" x14ac:dyDescent="0.2">
      <c r="A319" s="5" t="s">
        <v>4134</v>
      </c>
      <c r="B319" s="6">
        <v>365</v>
      </c>
      <c r="C319" s="5" t="s">
        <v>2171</v>
      </c>
      <c r="D319" s="7">
        <v>102</v>
      </c>
      <c r="E319" s="8">
        <v>211000</v>
      </c>
    </row>
    <row r="320" spans="1:5" x14ac:dyDescent="0.2">
      <c r="A320" s="5" t="s">
        <v>4134</v>
      </c>
      <c r="B320" s="6">
        <v>366</v>
      </c>
      <c r="C320" s="5" t="s">
        <v>3509</v>
      </c>
      <c r="D320" s="7">
        <v>544</v>
      </c>
      <c r="E320" s="8">
        <v>211000</v>
      </c>
    </row>
    <row r="321" spans="1:6" x14ac:dyDescent="0.2">
      <c r="A321" s="5" t="s">
        <v>4134</v>
      </c>
      <c r="B321" s="6">
        <v>367</v>
      </c>
      <c r="C321" s="5" t="s">
        <v>3509</v>
      </c>
      <c r="D321" s="7">
        <v>416</v>
      </c>
      <c r="E321" s="8">
        <v>211000</v>
      </c>
    </row>
    <row r="322" spans="1:6" x14ac:dyDescent="0.2">
      <c r="A322" s="5" t="s">
        <v>4134</v>
      </c>
      <c r="B322" s="6">
        <v>368</v>
      </c>
      <c r="C322" s="5" t="s">
        <v>3509</v>
      </c>
      <c r="D322" s="7">
        <v>880</v>
      </c>
      <c r="E322" s="8">
        <v>211000</v>
      </c>
    </row>
    <row r="323" spans="1:6" x14ac:dyDescent="0.2">
      <c r="A323" s="5" t="s">
        <v>4134</v>
      </c>
      <c r="B323" s="6" t="s">
        <v>4123</v>
      </c>
      <c r="C323" s="5" t="s">
        <v>2136</v>
      </c>
      <c r="D323" s="7">
        <v>101</v>
      </c>
      <c r="E323" s="8">
        <v>211000</v>
      </c>
    </row>
    <row r="324" spans="1:6" x14ac:dyDescent="0.2">
      <c r="A324" s="5" t="s">
        <v>4134</v>
      </c>
      <c r="B324" s="6">
        <v>369</v>
      </c>
      <c r="C324" s="5" t="s">
        <v>4122</v>
      </c>
      <c r="D324" s="7">
        <v>94</v>
      </c>
      <c r="E324" s="8">
        <v>211000</v>
      </c>
    </row>
    <row r="325" spans="1:6" x14ac:dyDescent="0.2">
      <c r="A325" s="5" t="s">
        <v>4134</v>
      </c>
      <c r="B325" s="6">
        <v>371</v>
      </c>
      <c r="C325" s="5" t="s">
        <v>4122</v>
      </c>
      <c r="D325" s="7">
        <v>73</v>
      </c>
      <c r="E325" s="8">
        <v>211000</v>
      </c>
    </row>
    <row r="326" spans="1:6" x14ac:dyDescent="0.2">
      <c r="A326" s="5" t="s">
        <v>4134</v>
      </c>
      <c r="B326" s="6">
        <v>372</v>
      </c>
      <c r="C326" s="5" t="s">
        <v>4122</v>
      </c>
      <c r="D326" s="7">
        <v>71</v>
      </c>
      <c r="E326" s="8">
        <v>211000</v>
      </c>
    </row>
    <row r="327" spans="1:6" x14ac:dyDescent="0.2">
      <c r="A327" s="5" t="s">
        <v>4134</v>
      </c>
      <c r="B327" s="6">
        <v>373</v>
      </c>
      <c r="C327" s="5" t="s">
        <v>4122</v>
      </c>
      <c r="D327" s="7">
        <v>71</v>
      </c>
      <c r="E327" s="8">
        <v>211000</v>
      </c>
    </row>
    <row r="328" spans="1:6" x14ac:dyDescent="0.2">
      <c r="A328" s="5" t="s">
        <v>4134</v>
      </c>
      <c r="B328" s="6">
        <v>374</v>
      </c>
      <c r="C328" s="5" t="s">
        <v>4122</v>
      </c>
      <c r="D328" s="7">
        <v>75</v>
      </c>
      <c r="E328" s="8">
        <v>211000</v>
      </c>
    </row>
    <row r="329" spans="1:6" x14ac:dyDescent="0.2">
      <c r="A329" s="5" t="s">
        <v>4134</v>
      </c>
      <c r="B329" s="6">
        <v>375</v>
      </c>
      <c r="C329" s="5" t="s">
        <v>4047</v>
      </c>
      <c r="D329" s="7">
        <v>258</v>
      </c>
      <c r="E329" s="8">
        <v>211000</v>
      </c>
    </row>
    <row r="330" spans="1:6" x14ac:dyDescent="0.2">
      <c r="A330" s="5" t="s">
        <v>4134</v>
      </c>
      <c r="B330" s="6" t="s">
        <v>2633</v>
      </c>
      <c r="C330" s="5" t="s">
        <v>4124</v>
      </c>
      <c r="D330" s="7">
        <v>197</v>
      </c>
      <c r="E330" s="8" t="s">
        <v>2158</v>
      </c>
    </row>
    <row r="331" spans="1:6" ht="13.5" thickBot="1" x14ac:dyDescent="0.25">
      <c r="A331" s="30" t="s">
        <v>4134</v>
      </c>
      <c r="B331" s="31" t="s">
        <v>2634</v>
      </c>
      <c r="C331" s="30" t="s">
        <v>4125</v>
      </c>
      <c r="D331" s="39">
        <v>185</v>
      </c>
      <c r="E331" s="32" t="s">
        <v>2158</v>
      </c>
    </row>
    <row r="332" spans="1:6" x14ac:dyDescent="0.2">
      <c r="D332" s="7">
        <f>SUM(D261:D331)</f>
        <v>15857</v>
      </c>
    </row>
    <row r="334" spans="1:6" x14ac:dyDescent="0.2">
      <c r="A334" s="10" t="s">
        <v>2119</v>
      </c>
      <c r="B334" s="14" t="s">
        <v>2120</v>
      </c>
      <c r="C334" s="10" t="s">
        <v>2121</v>
      </c>
      <c r="D334" s="11" t="s">
        <v>4024</v>
      </c>
      <c r="E334" s="12" t="s">
        <v>2123</v>
      </c>
      <c r="F334" s="5" t="s">
        <v>2126</v>
      </c>
    </row>
    <row r="335" spans="1:6" x14ac:dyDescent="0.2">
      <c r="A335" s="5" t="s">
        <v>4134</v>
      </c>
      <c r="B335" s="6">
        <v>401</v>
      </c>
      <c r="C335" s="5" t="s">
        <v>3825</v>
      </c>
      <c r="D335" s="7">
        <v>728</v>
      </c>
      <c r="E335" s="8" t="s">
        <v>2158</v>
      </c>
    </row>
    <row r="336" spans="1:6" x14ac:dyDescent="0.2">
      <c r="A336" s="5" t="s">
        <v>4134</v>
      </c>
      <c r="B336" s="6">
        <v>402</v>
      </c>
      <c r="C336" s="5" t="s">
        <v>2311</v>
      </c>
      <c r="D336" s="7">
        <v>438</v>
      </c>
      <c r="E336" s="8" t="s">
        <v>2158</v>
      </c>
    </row>
    <row r="337" spans="1:5" x14ac:dyDescent="0.2">
      <c r="A337" s="5" t="s">
        <v>4134</v>
      </c>
      <c r="B337" s="6">
        <v>403</v>
      </c>
      <c r="C337" s="5" t="s">
        <v>2136</v>
      </c>
      <c r="D337" s="7">
        <v>132</v>
      </c>
      <c r="E337" s="8">
        <v>203000</v>
      </c>
    </row>
    <row r="338" spans="1:5" x14ac:dyDescent="0.2">
      <c r="A338" s="5" t="s">
        <v>4134</v>
      </c>
      <c r="B338" s="6">
        <v>404</v>
      </c>
      <c r="C338" s="5" t="s">
        <v>2593</v>
      </c>
      <c r="D338" s="7">
        <v>1598</v>
      </c>
      <c r="E338" s="8" t="s">
        <v>2158</v>
      </c>
    </row>
    <row r="339" spans="1:5" x14ac:dyDescent="0.2">
      <c r="A339" s="5" t="s">
        <v>4134</v>
      </c>
      <c r="B339" s="6">
        <v>405</v>
      </c>
      <c r="C339" s="5" t="s">
        <v>2311</v>
      </c>
      <c r="D339" s="7">
        <v>810</v>
      </c>
      <c r="E339" s="8" t="s">
        <v>2158</v>
      </c>
    </row>
    <row r="340" spans="1:5" x14ac:dyDescent="0.2">
      <c r="A340" s="5" t="s">
        <v>4134</v>
      </c>
      <c r="B340" s="6">
        <v>406</v>
      </c>
      <c r="C340" s="5" t="s">
        <v>4107</v>
      </c>
      <c r="D340" s="7">
        <v>193</v>
      </c>
      <c r="E340" s="8" t="s">
        <v>2158</v>
      </c>
    </row>
    <row r="341" spans="1:5" x14ac:dyDescent="0.2">
      <c r="A341" s="5" t="s">
        <v>4134</v>
      </c>
      <c r="B341" s="6">
        <v>407</v>
      </c>
      <c r="C341" s="5" t="s">
        <v>4108</v>
      </c>
      <c r="D341" s="7">
        <v>166</v>
      </c>
      <c r="E341" s="8" t="s">
        <v>2158</v>
      </c>
    </row>
    <row r="342" spans="1:5" x14ac:dyDescent="0.2">
      <c r="A342" s="5" t="s">
        <v>4134</v>
      </c>
      <c r="B342" s="6">
        <v>408</v>
      </c>
      <c r="C342" s="5" t="s">
        <v>2593</v>
      </c>
      <c r="D342" s="7">
        <v>1006</v>
      </c>
      <c r="E342" s="8" t="s">
        <v>2158</v>
      </c>
    </row>
    <row r="343" spans="1:5" x14ac:dyDescent="0.2">
      <c r="A343" s="5" t="s">
        <v>4134</v>
      </c>
      <c r="B343" s="6">
        <v>409</v>
      </c>
      <c r="C343" s="5" t="s">
        <v>4092</v>
      </c>
      <c r="D343" s="7">
        <v>60</v>
      </c>
      <c r="E343" s="8">
        <v>433000</v>
      </c>
    </row>
    <row r="344" spans="1:5" x14ac:dyDescent="0.2">
      <c r="A344" s="5" t="s">
        <v>4134</v>
      </c>
      <c r="B344" s="6">
        <v>411</v>
      </c>
      <c r="C344" s="5" t="s">
        <v>3625</v>
      </c>
      <c r="D344" s="7">
        <v>86</v>
      </c>
      <c r="E344" s="8">
        <v>203000</v>
      </c>
    </row>
    <row r="345" spans="1:5" x14ac:dyDescent="0.2">
      <c r="A345" s="5" t="s">
        <v>4134</v>
      </c>
      <c r="B345" s="6">
        <v>412</v>
      </c>
      <c r="C345" s="5" t="s">
        <v>2516</v>
      </c>
      <c r="D345" s="7">
        <v>493</v>
      </c>
      <c r="E345" s="8">
        <v>203000</v>
      </c>
    </row>
    <row r="346" spans="1:5" x14ac:dyDescent="0.2">
      <c r="A346" s="5" t="s">
        <v>4134</v>
      </c>
      <c r="B346" s="6">
        <v>413</v>
      </c>
      <c r="C346" s="5" t="s">
        <v>4126</v>
      </c>
      <c r="D346" s="7">
        <v>48</v>
      </c>
      <c r="E346" s="8">
        <v>203000</v>
      </c>
    </row>
    <row r="347" spans="1:5" x14ac:dyDescent="0.2">
      <c r="A347" s="5" t="s">
        <v>4134</v>
      </c>
      <c r="B347" s="6">
        <v>414</v>
      </c>
      <c r="C347" s="5" t="s">
        <v>4047</v>
      </c>
      <c r="D347" s="7">
        <v>100</v>
      </c>
      <c r="E347" s="8" t="s">
        <v>2158</v>
      </c>
    </row>
    <row r="348" spans="1:5" x14ac:dyDescent="0.2">
      <c r="A348" s="5" t="s">
        <v>4134</v>
      </c>
      <c r="B348" s="6">
        <v>415</v>
      </c>
      <c r="C348" s="5" t="s">
        <v>4047</v>
      </c>
      <c r="D348" s="7">
        <v>60</v>
      </c>
      <c r="E348" s="8">
        <v>203000</v>
      </c>
    </row>
    <row r="349" spans="1:5" x14ac:dyDescent="0.2">
      <c r="A349" s="5" t="s">
        <v>4134</v>
      </c>
      <c r="B349" s="6">
        <v>416</v>
      </c>
      <c r="C349" s="5" t="s">
        <v>2136</v>
      </c>
      <c r="D349" s="7">
        <v>139</v>
      </c>
      <c r="E349" s="8">
        <v>203000</v>
      </c>
    </row>
    <row r="350" spans="1:5" x14ac:dyDescent="0.2">
      <c r="A350" s="5" t="s">
        <v>4134</v>
      </c>
      <c r="B350" s="6">
        <v>417</v>
      </c>
      <c r="C350" s="5" t="s">
        <v>4047</v>
      </c>
      <c r="D350" s="7">
        <v>102</v>
      </c>
      <c r="E350" s="8">
        <v>203000</v>
      </c>
    </row>
    <row r="351" spans="1:5" x14ac:dyDescent="0.2">
      <c r="A351" s="5" t="s">
        <v>4134</v>
      </c>
      <c r="B351" s="6">
        <v>418</v>
      </c>
      <c r="C351" s="5" t="s">
        <v>2136</v>
      </c>
      <c r="D351" s="7">
        <v>109</v>
      </c>
      <c r="E351" s="8">
        <v>203000</v>
      </c>
    </row>
    <row r="352" spans="1:5" x14ac:dyDescent="0.2">
      <c r="A352" s="5" t="s">
        <v>4134</v>
      </c>
      <c r="B352" s="6">
        <v>419</v>
      </c>
      <c r="C352" s="5" t="s">
        <v>2136</v>
      </c>
      <c r="D352" s="7">
        <v>109</v>
      </c>
      <c r="E352" s="8">
        <v>203000</v>
      </c>
    </row>
    <row r="353" spans="1:5" x14ac:dyDescent="0.2">
      <c r="A353" s="5" t="s">
        <v>4134</v>
      </c>
      <c r="B353" s="6">
        <v>421</v>
      </c>
      <c r="C353" s="5" t="s">
        <v>4047</v>
      </c>
      <c r="D353" s="7">
        <v>184</v>
      </c>
      <c r="E353" s="8">
        <v>203000</v>
      </c>
    </row>
    <row r="354" spans="1:5" x14ac:dyDescent="0.2">
      <c r="A354" s="5" t="s">
        <v>4134</v>
      </c>
      <c r="B354" s="6">
        <v>422</v>
      </c>
      <c r="C354" s="5" t="s">
        <v>2136</v>
      </c>
      <c r="D354" s="7">
        <v>123</v>
      </c>
      <c r="E354" s="8">
        <v>203000</v>
      </c>
    </row>
    <row r="355" spans="1:5" x14ac:dyDescent="0.2">
      <c r="A355" s="5" t="s">
        <v>4134</v>
      </c>
      <c r="B355" s="6">
        <v>423</v>
      </c>
      <c r="C355" s="5" t="s">
        <v>2136</v>
      </c>
      <c r="D355" s="7">
        <v>102</v>
      </c>
      <c r="E355" s="8">
        <v>203000</v>
      </c>
    </row>
    <row r="356" spans="1:5" x14ac:dyDescent="0.2">
      <c r="A356" s="5" t="s">
        <v>4134</v>
      </c>
      <c r="B356" s="6">
        <v>424</v>
      </c>
      <c r="C356" s="5" t="s">
        <v>2136</v>
      </c>
      <c r="D356" s="7">
        <v>109</v>
      </c>
      <c r="E356" s="8">
        <v>203000</v>
      </c>
    </row>
    <row r="357" spans="1:5" x14ac:dyDescent="0.2">
      <c r="A357" s="5" t="s">
        <v>4134</v>
      </c>
      <c r="B357" s="6">
        <v>425</v>
      </c>
      <c r="C357" s="5" t="s">
        <v>2136</v>
      </c>
      <c r="D357" s="7">
        <v>109</v>
      </c>
      <c r="E357" s="8">
        <v>203000</v>
      </c>
    </row>
    <row r="358" spans="1:5" x14ac:dyDescent="0.2">
      <c r="A358" s="5" t="s">
        <v>4134</v>
      </c>
      <c r="B358" s="6">
        <v>426</v>
      </c>
      <c r="C358" s="5" t="s">
        <v>2136</v>
      </c>
      <c r="D358" s="7">
        <v>115</v>
      </c>
      <c r="E358" s="8">
        <v>203000</v>
      </c>
    </row>
    <row r="359" spans="1:5" x14ac:dyDescent="0.2">
      <c r="A359" s="5" t="s">
        <v>4134</v>
      </c>
      <c r="B359" s="6">
        <v>427</v>
      </c>
      <c r="C359" s="5" t="s">
        <v>4047</v>
      </c>
      <c r="D359" s="7">
        <v>67</v>
      </c>
      <c r="E359" s="8" t="s">
        <v>2158</v>
      </c>
    </row>
    <row r="360" spans="1:5" x14ac:dyDescent="0.2">
      <c r="A360" s="5" t="s">
        <v>4134</v>
      </c>
      <c r="B360" s="6">
        <v>428</v>
      </c>
      <c r="C360" s="5" t="s">
        <v>2593</v>
      </c>
      <c r="D360" s="7">
        <v>491</v>
      </c>
      <c r="E360" s="8">
        <v>203000</v>
      </c>
    </row>
    <row r="361" spans="1:5" x14ac:dyDescent="0.2">
      <c r="A361" s="5" t="s">
        <v>4134</v>
      </c>
      <c r="B361" s="6">
        <v>429</v>
      </c>
      <c r="C361" s="5" t="s">
        <v>3896</v>
      </c>
      <c r="D361" s="7">
        <v>497</v>
      </c>
      <c r="E361" s="8">
        <v>203000</v>
      </c>
    </row>
    <row r="362" spans="1:5" x14ac:dyDescent="0.2">
      <c r="A362" s="5" t="s">
        <v>4134</v>
      </c>
      <c r="B362" s="6">
        <v>431</v>
      </c>
      <c r="C362" s="5" t="s">
        <v>2311</v>
      </c>
      <c r="D362" s="7">
        <v>195</v>
      </c>
      <c r="E362" s="8" t="s">
        <v>2158</v>
      </c>
    </row>
    <row r="363" spans="1:5" x14ac:dyDescent="0.2">
      <c r="A363" s="5" t="s">
        <v>4134</v>
      </c>
      <c r="B363" s="6">
        <v>432</v>
      </c>
      <c r="C363" s="5" t="s">
        <v>4082</v>
      </c>
      <c r="D363" s="7">
        <v>77</v>
      </c>
      <c r="E363" s="8">
        <v>351000</v>
      </c>
    </row>
    <row r="364" spans="1:5" x14ac:dyDescent="0.2">
      <c r="A364" s="5" t="s">
        <v>4134</v>
      </c>
      <c r="B364" s="6">
        <v>433</v>
      </c>
      <c r="C364" s="5" t="s">
        <v>4105</v>
      </c>
      <c r="D364" s="7">
        <v>14</v>
      </c>
      <c r="E364" s="8">
        <v>352000</v>
      </c>
    </row>
    <row r="365" spans="1:5" x14ac:dyDescent="0.2">
      <c r="A365" s="5" t="s">
        <v>4134</v>
      </c>
      <c r="B365" s="6">
        <v>434</v>
      </c>
      <c r="C365" s="5" t="s">
        <v>2311</v>
      </c>
      <c r="E365" s="8" t="s">
        <v>2158</v>
      </c>
    </row>
    <row r="366" spans="1:5" x14ac:dyDescent="0.2">
      <c r="A366" s="5" t="s">
        <v>4134</v>
      </c>
      <c r="B366" s="6">
        <v>435</v>
      </c>
      <c r="C366" s="5" t="s">
        <v>4047</v>
      </c>
      <c r="D366" s="7">
        <v>39</v>
      </c>
      <c r="E366" s="8">
        <v>203000</v>
      </c>
    </row>
    <row r="367" spans="1:5" x14ac:dyDescent="0.2">
      <c r="A367" s="5" t="s">
        <v>4134</v>
      </c>
      <c r="B367" s="6">
        <v>436</v>
      </c>
      <c r="C367" s="5" t="s">
        <v>4047</v>
      </c>
      <c r="D367" s="7">
        <v>170</v>
      </c>
      <c r="E367" s="8">
        <v>203000</v>
      </c>
    </row>
    <row r="368" spans="1:5" x14ac:dyDescent="0.2">
      <c r="A368" s="5" t="s">
        <v>4134</v>
      </c>
      <c r="B368" s="6">
        <v>437</v>
      </c>
      <c r="C368" s="5" t="s">
        <v>2136</v>
      </c>
      <c r="D368" s="7">
        <v>115</v>
      </c>
      <c r="E368" s="8">
        <v>203000</v>
      </c>
    </row>
    <row r="369" spans="1:6" x14ac:dyDescent="0.2">
      <c r="A369" s="5" t="s">
        <v>4134</v>
      </c>
      <c r="B369" s="6">
        <v>438</v>
      </c>
      <c r="C369" s="5" t="s">
        <v>2136</v>
      </c>
      <c r="D369" s="7">
        <v>129</v>
      </c>
      <c r="E369" s="8">
        <v>203000</v>
      </c>
    </row>
    <row r="370" spans="1:6" x14ac:dyDescent="0.2">
      <c r="A370" s="5" t="s">
        <v>4134</v>
      </c>
      <c r="B370" s="6">
        <v>439</v>
      </c>
      <c r="C370" s="5" t="s">
        <v>2136</v>
      </c>
      <c r="D370" s="7">
        <v>126</v>
      </c>
      <c r="E370" s="8">
        <v>203000</v>
      </c>
    </row>
    <row r="371" spans="1:6" x14ac:dyDescent="0.2">
      <c r="A371" s="5" t="s">
        <v>4134</v>
      </c>
      <c r="B371" s="6">
        <v>441</v>
      </c>
      <c r="C371" s="5" t="s">
        <v>2294</v>
      </c>
      <c r="D371" s="7">
        <v>109</v>
      </c>
      <c r="E371" s="8">
        <v>203000</v>
      </c>
    </row>
    <row r="372" spans="1:6" x14ac:dyDescent="0.2">
      <c r="A372" s="5" t="s">
        <v>4134</v>
      </c>
      <c r="B372" s="6">
        <v>442</v>
      </c>
      <c r="C372" s="5" t="s">
        <v>2136</v>
      </c>
      <c r="D372" s="7">
        <v>129</v>
      </c>
      <c r="E372" s="8">
        <v>203000</v>
      </c>
    </row>
    <row r="373" spans="1:6" x14ac:dyDescent="0.2">
      <c r="A373" s="5" t="s">
        <v>4134</v>
      </c>
      <c r="B373" s="6">
        <v>443</v>
      </c>
      <c r="C373" s="5" t="s">
        <v>2136</v>
      </c>
      <c r="D373" s="7">
        <v>177</v>
      </c>
      <c r="E373" s="8">
        <v>203000</v>
      </c>
    </row>
    <row r="374" spans="1:6" x14ac:dyDescent="0.2">
      <c r="A374" s="5" t="s">
        <v>4134</v>
      </c>
      <c r="B374" s="6">
        <v>444</v>
      </c>
      <c r="C374" s="5" t="s">
        <v>4047</v>
      </c>
      <c r="D374" s="7">
        <v>135</v>
      </c>
      <c r="E374" s="8">
        <v>203000</v>
      </c>
    </row>
    <row r="375" spans="1:6" x14ac:dyDescent="0.2">
      <c r="A375" s="5" t="s">
        <v>4134</v>
      </c>
      <c r="B375" s="6">
        <v>445</v>
      </c>
      <c r="C375" s="5" t="s">
        <v>2136</v>
      </c>
      <c r="D375" s="7">
        <v>117</v>
      </c>
      <c r="E375" s="8">
        <v>203000</v>
      </c>
    </row>
    <row r="376" spans="1:6" x14ac:dyDescent="0.2">
      <c r="A376" s="5" t="s">
        <v>4134</v>
      </c>
      <c r="B376" s="6">
        <v>446</v>
      </c>
      <c r="C376" s="5" t="s">
        <v>4103</v>
      </c>
      <c r="D376" s="7">
        <v>93</v>
      </c>
      <c r="E376" s="8">
        <v>203000</v>
      </c>
    </row>
    <row r="377" spans="1:6" x14ac:dyDescent="0.2">
      <c r="A377" s="5" t="s">
        <v>4134</v>
      </c>
      <c r="B377" s="6">
        <v>447</v>
      </c>
      <c r="C377" s="5" t="s">
        <v>3477</v>
      </c>
      <c r="D377" s="7">
        <v>271</v>
      </c>
      <c r="E377" s="8">
        <v>203000</v>
      </c>
    </row>
    <row r="378" spans="1:6" x14ac:dyDescent="0.2">
      <c r="A378" s="5" t="s">
        <v>4134</v>
      </c>
      <c r="B378" s="6">
        <v>448</v>
      </c>
      <c r="C378" s="5" t="s">
        <v>2338</v>
      </c>
      <c r="D378" s="7">
        <v>163</v>
      </c>
      <c r="E378" s="8">
        <v>203000</v>
      </c>
    </row>
    <row r="379" spans="1:6" x14ac:dyDescent="0.2">
      <c r="A379" s="5" t="s">
        <v>4134</v>
      </c>
      <c r="B379" s="6" t="s">
        <v>2748</v>
      </c>
      <c r="C379" s="5" t="s">
        <v>4124</v>
      </c>
      <c r="D379" s="7">
        <v>209</v>
      </c>
    </row>
    <row r="380" spans="1:6" ht="13.5" thickBot="1" x14ac:dyDescent="0.25">
      <c r="A380" s="30" t="s">
        <v>4134</v>
      </c>
      <c r="B380" s="31" t="s">
        <v>4127</v>
      </c>
      <c r="C380" s="30" t="s">
        <v>4125</v>
      </c>
      <c r="D380" s="39">
        <v>187</v>
      </c>
      <c r="E380" s="32"/>
    </row>
    <row r="381" spans="1:6" x14ac:dyDescent="0.2">
      <c r="C381" s="10" t="s">
        <v>4128</v>
      </c>
      <c r="D381" s="7">
        <f>SUM(D335:D380)</f>
        <v>10629</v>
      </c>
    </row>
    <row r="383" spans="1:6" x14ac:dyDescent="0.2">
      <c r="A383" s="10" t="s">
        <v>2119</v>
      </c>
      <c r="B383" s="14" t="s">
        <v>2120</v>
      </c>
      <c r="C383" s="10" t="s">
        <v>2121</v>
      </c>
      <c r="D383" s="11" t="s">
        <v>4129</v>
      </c>
      <c r="E383" s="12" t="s">
        <v>2123</v>
      </c>
      <c r="F383" s="5" t="s">
        <v>2126</v>
      </c>
    </row>
    <row r="384" spans="1:6" x14ac:dyDescent="0.2">
      <c r="A384" s="5" t="s">
        <v>4134</v>
      </c>
      <c r="B384" s="6">
        <v>501</v>
      </c>
      <c r="C384" s="5" t="s">
        <v>3825</v>
      </c>
      <c r="D384" s="7">
        <v>437</v>
      </c>
      <c r="E384" s="8" t="s">
        <v>2158</v>
      </c>
    </row>
    <row r="385" spans="1:5" x14ac:dyDescent="0.2">
      <c r="A385" s="5" t="s">
        <v>4134</v>
      </c>
      <c r="B385" s="6" t="s">
        <v>4500</v>
      </c>
      <c r="C385" s="5" t="s">
        <v>3930</v>
      </c>
      <c r="D385" s="7">
        <v>319</v>
      </c>
      <c r="E385" s="8" t="s">
        <v>2158</v>
      </c>
    </row>
    <row r="386" spans="1:5" x14ac:dyDescent="0.2">
      <c r="A386" s="5" t="s">
        <v>4134</v>
      </c>
      <c r="B386" s="6" t="s">
        <v>4501</v>
      </c>
      <c r="C386" s="5" t="s">
        <v>4102</v>
      </c>
      <c r="D386" s="7">
        <v>86</v>
      </c>
      <c r="E386" s="8">
        <v>200000</v>
      </c>
    </row>
    <row r="387" spans="1:5" x14ac:dyDescent="0.2">
      <c r="A387" s="5" t="s">
        <v>4134</v>
      </c>
      <c r="B387" s="6">
        <v>502</v>
      </c>
      <c r="C387" s="5" t="s">
        <v>4047</v>
      </c>
      <c r="D387" s="7">
        <v>114</v>
      </c>
      <c r="E387" s="8">
        <v>200000</v>
      </c>
    </row>
    <row r="388" spans="1:5" x14ac:dyDescent="0.2">
      <c r="A388" s="5" t="s">
        <v>4134</v>
      </c>
      <c r="B388" s="6">
        <v>503</v>
      </c>
      <c r="C388" s="5" t="s">
        <v>2134</v>
      </c>
      <c r="D388" s="7">
        <v>552</v>
      </c>
      <c r="E388" s="8">
        <v>200000</v>
      </c>
    </row>
    <row r="389" spans="1:5" x14ac:dyDescent="0.2">
      <c r="A389" s="5" t="s">
        <v>4134</v>
      </c>
      <c r="B389" s="6">
        <v>504</v>
      </c>
      <c r="C389" s="5" t="s">
        <v>2338</v>
      </c>
      <c r="D389" s="7">
        <v>169</v>
      </c>
      <c r="E389" s="8">
        <v>200000</v>
      </c>
    </row>
    <row r="390" spans="1:5" x14ac:dyDescent="0.2">
      <c r="A390" s="5" t="s">
        <v>4134</v>
      </c>
      <c r="B390" s="6">
        <v>505</v>
      </c>
      <c r="C390" s="5" t="s">
        <v>3743</v>
      </c>
      <c r="D390" s="7">
        <v>73</v>
      </c>
      <c r="E390" s="8">
        <v>200000</v>
      </c>
    </row>
    <row r="391" spans="1:5" x14ac:dyDescent="0.2">
      <c r="A391" s="5" t="s">
        <v>4134</v>
      </c>
      <c r="B391" s="6">
        <v>506</v>
      </c>
      <c r="C391" s="5" t="s">
        <v>2314</v>
      </c>
      <c r="D391" s="7">
        <v>101</v>
      </c>
      <c r="E391" s="8">
        <v>200000</v>
      </c>
    </row>
    <row r="392" spans="1:5" x14ac:dyDescent="0.2">
      <c r="A392" s="5" t="s">
        <v>4134</v>
      </c>
      <c r="B392" s="6">
        <v>507</v>
      </c>
      <c r="C392" s="5" t="s">
        <v>2311</v>
      </c>
      <c r="D392" s="7">
        <v>1004</v>
      </c>
      <c r="E392" s="8" t="s">
        <v>2158</v>
      </c>
    </row>
    <row r="393" spans="1:5" x14ac:dyDescent="0.2">
      <c r="A393" s="5" t="s">
        <v>4134</v>
      </c>
      <c r="B393" s="6">
        <v>508</v>
      </c>
      <c r="C393" s="5" t="s">
        <v>4047</v>
      </c>
      <c r="D393" s="7">
        <v>90</v>
      </c>
      <c r="E393" s="8">
        <v>200000</v>
      </c>
    </row>
    <row r="394" spans="1:5" x14ac:dyDescent="0.2">
      <c r="A394" s="5" t="s">
        <v>4134</v>
      </c>
      <c r="B394" s="6">
        <v>509</v>
      </c>
      <c r="C394" s="5" t="s">
        <v>4047</v>
      </c>
      <c r="D394" s="7">
        <v>325</v>
      </c>
      <c r="E394" s="8">
        <v>200000</v>
      </c>
    </row>
    <row r="395" spans="1:5" x14ac:dyDescent="0.2">
      <c r="A395" s="5" t="s">
        <v>4134</v>
      </c>
      <c r="B395" s="6">
        <v>511</v>
      </c>
      <c r="C395" s="5" t="s">
        <v>2593</v>
      </c>
      <c r="D395" s="7">
        <v>519</v>
      </c>
      <c r="E395" s="8">
        <v>200000</v>
      </c>
    </row>
    <row r="396" spans="1:5" x14ac:dyDescent="0.2">
      <c r="A396" s="5" t="s">
        <v>4134</v>
      </c>
      <c r="B396" s="6">
        <v>512</v>
      </c>
      <c r="C396" s="5" t="s">
        <v>4130</v>
      </c>
      <c r="D396" s="7">
        <v>371</v>
      </c>
      <c r="E396" s="8">
        <v>200000</v>
      </c>
    </row>
    <row r="397" spans="1:5" x14ac:dyDescent="0.2">
      <c r="A397" s="5" t="s">
        <v>4134</v>
      </c>
      <c r="B397" s="6">
        <v>513</v>
      </c>
      <c r="C397" s="5" t="s">
        <v>3896</v>
      </c>
      <c r="D397" s="7">
        <v>524</v>
      </c>
      <c r="E397" s="8">
        <v>200000</v>
      </c>
    </row>
    <row r="398" spans="1:5" x14ac:dyDescent="0.2">
      <c r="A398" s="5" t="s">
        <v>4134</v>
      </c>
      <c r="B398" s="6">
        <v>514</v>
      </c>
      <c r="C398" s="5" t="s">
        <v>2136</v>
      </c>
      <c r="D398" s="7">
        <v>80</v>
      </c>
      <c r="E398" s="8">
        <v>200000</v>
      </c>
    </row>
    <row r="399" spans="1:5" x14ac:dyDescent="0.2">
      <c r="A399" s="5" t="s">
        <v>4134</v>
      </c>
      <c r="B399" s="6">
        <v>515</v>
      </c>
      <c r="C399" s="5" t="s">
        <v>2171</v>
      </c>
      <c r="D399" s="7">
        <v>180</v>
      </c>
      <c r="E399" s="8">
        <v>200000</v>
      </c>
    </row>
    <row r="400" spans="1:5" x14ac:dyDescent="0.2">
      <c r="A400" s="5" t="s">
        <v>4134</v>
      </c>
      <c r="B400" s="6">
        <v>516</v>
      </c>
      <c r="C400" s="5" t="s">
        <v>4047</v>
      </c>
      <c r="D400" s="7">
        <v>89</v>
      </c>
      <c r="E400" s="8">
        <v>200000</v>
      </c>
    </row>
    <row r="401" spans="1:5" x14ac:dyDescent="0.2">
      <c r="A401" s="5" t="s">
        <v>4134</v>
      </c>
      <c r="B401" s="6">
        <v>517</v>
      </c>
      <c r="C401" s="5" t="s">
        <v>4131</v>
      </c>
      <c r="D401" s="7">
        <v>193</v>
      </c>
      <c r="E401" s="8">
        <v>200000</v>
      </c>
    </row>
    <row r="402" spans="1:5" x14ac:dyDescent="0.2">
      <c r="A402" s="5" t="s">
        <v>4134</v>
      </c>
      <c r="B402" s="6">
        <v>518</v>
      </c>
      <c r="C402" s="5" t="s">
        <v>3509</v>
      </c>
      <c r="D402" s="7">
        <v>464</v>
      </c>
      <c r="E402" s="8">
        <v>200000</v>
      </c>
    </row>
    <row r="403" spans="1:5" x14ac:dyDescent="0.2">
      <c r="A403" s="5" t="s">
        <v>4134</v>
      </c>
      <c r="B403" s="6">
        <v>519</v>
      </c>
      <c r="C403" s="5" t="s">
        <v>4132</v>
      </c>
      <c r="D403" s="7">
        <v>166</v>
      </c>
      <c r="E403" s="8">
        <v>200000</v>
      </c>
    </row>
    <row r="404" spans="1:5" x14ac:dyDescent="0.2">
      <c r="A404" s="5" t="s">
        <v>4134</v>
      </c>
      <c r="B404" s="6">
        <v>521</v>
      </c>
      <c r="C404" s="5" t="s">
        <v>4092</v>
      </c>
      <c r="D404" s="7">
        <v>60</v>
      </c>
      <c r="E404" s="8">
        <v>433000</v>
      </c>
    </row>
    <row r="405" spans="1:5" x14ac:dyDescent="0.2">
      <c r="A405" s="5" t="s">
        <v>4134</v>
      </c>
      <c r="B405" s="6">
        <v>522</v>
      </c>
      <c r="C405" s="5" t="s">
        <v>2593</v>
      </c>
      <c r="D405" s="7">
        <v>491</v>
      </c>
      <c r="E405" s="8" t="s">
        <v>2158</v>
      </c>
    </row>
    <row r="406" spans="1:5" x14ac:dyDescent="0.2">
      <c r="A406" s="5" t="s">
        <v>4134</v>
      </c>
      <c r="B406" s="6">
        <v>523</v>
      </c>
      <c r="C406" s="5" t="s">
        <v>2593</v>
      </c>
      <c r="D406" s="7">
        <v>589</v>
      </c>
      <c r="E406" s="8" t="s">
        <v>2158</v>
      </c>
    </row>
    <row r="407" spans="1:5" x14ac:dyDescent="0.2">
      <c r="A407" s="5" t="s">
        <v>4134</v>
      </c>
      <c r="B407" s="6">
        <v>524</v>
      </c>
      <c r="C407" s="5" t="s">
        <v>3509</v>
      </c>
      <c r="D407" s="7">
        <v>766</v>
      </c>
      <c r="E407" s="8">
        <v>200000</v>
      </c>
    </row>
    <row r="408" spans="1:5" x14ac:dyDescent="0.2">
      <c r="A408" s="5" t="s">
        <v>4134</v>
      </c>
      <c r="B408" s="6">
        <v>525</v>
      </c>
      <c r="C408" s="5" t="s">
        <v>3625</v>
      </c>
      <c r="D408" s="7">
        <v>100</v>
      </c>
      <c r="E408" s="8">
        <v>200000</v>
      </c>
    </row>
    <row r="409" spans="1:5" x14ac:dyDescent="0.2">
      <c r="A409" s="5" t="s">
        <v>4134</v>
      </c>
      <c r="B409" s="6">
        <v>526</v>
      </c>
      <c r="C409" s="5" t="s">
        <v>3625</v>
      </c>
      <c r="D409" s="7">
        <v>104</v>
      </c>
      <c r="E409" s="8">
        <v>200000</v>
      </c>
    </row>
    <row r="410" spans="1:5" x14ac:dyDescent="0.2">
      <c r="A410" s="5" t="s">
        <v>4134</v>
      </c>
      <c r="B410" s="6">
        <v>527</v>
      </c>
      <c r="C410" s="5" t="s">
        <v>2311</v>
      </c>
      <c r="E410" s="8" t="s">
        <v>3925</v>
      </c>
    </row>
    <row r="411" spans="1:5" x14ac:dyDescent="0.2">
      <c r="A411" s="5" t="s">
        <v>4134</v>
      </c>
      <c r="B411" s="6">
        <v>528</v>
      </c>
      <c r="C411" s="5" t="s">
        <v>4082</v>
      </c>
      <c r="D411" s="7">
        <v>77</v>
      </c>
      <c r="E411" s="8">
        <v>351000</v>
      </c>
    </row>
    <row r="412" spans="1:5" x14ac:dyDescent="0.2">
      <c r="A412" s="5" t="s">
        <v>4134</v>
      </c>
      <c r="B412" s="6">
        <v>529</v>
      </c>
      <c r="C412" s="5" t="s">
        <v>4105</v>
      </c>
      <c r="D412" s="7">
        <v>14</v>
      </c>
      <c r="E412" s="8">
        <v>352000</v>
      </c>
    </row>
    <row r="413" spans="1:5" x14ac:dyDescent="0.2">
      <c r="A413" s="5" t="s">
        <v>4134</v>
      </c>
      <c r="B413" s="6">
        <v>531</v>
      </c>
      <c r="C413" s="5" t="s">
        <v>2311</v>
      </c>
      <c r="D413" s="7">
        <v>66</v>
      </c>
      <c r="E413" s="8" t="s">
        <v>2158</v>
      </c>
    </row>
    <row r="414" spans="1:5" x14ac:dyDescent="0.2">
      <c r="A414" s="5" t="s">
        <v>4134</v>
      </c>
      <c r="B414" s="6">
        <v>532</v>
      </c>
      <c r="C414" s="5" t="s">
        <v>4047</v>
      </c>
      <c r="D414" s="7">
        <v>31</v>
      </c>
      <c r="E414" s="8">
        <v>200000</v>
      </c>
    </row>
    <row r="415" spans="1:5" x14ac:dyDescent="0.2">
      <c r="A415" s="5" t="s">
        <v>4134</v>
      </c>
      <c r="B415" s="6">
        <v>533</v>
      </c>
      <c r="C415" s="5" t="s">
        <v>4047</v>
      </c>
      <c r="D415" s="7">
        <v>170</v>
      </c>
      <c r="E415" s="8">
        <v>200000</v>
      </c>
    </row>
    <row r="416" spans="1:5" x14ac:dyDescent="0.2">
      <c r="A416" s="5" t="s">
        <v>4134</v>
      </c>
      <c r="B416" s="6">
        <v>534</v>
      </c>
      <c r="C416" s="5" t="s">
        <v>2136</v>
      </c>
      <c r="D416" s="7">
        <v>138</v>
      </c>
      <c r="E416" s="8">
        <v>200000</v>
      </c>
    </row>
    <row r="417" spans="1:6" x14ac:dyDescent="0.2">
      <c r="A417" s="5" t="s">
        <v>4134</v>
      </c>
      <c r="B417" s="6">
        <v>535</v>
      </c>
      <c r="C417" s="5" t="s">
        <v>2136</v>
      </c>
      <c r="D417" s="7">
        <v>151</v>
      </c>
      <c r="E417" s="8">
        <v>200000</v>
      </c>
    </row>
    <row r="418" spans="1:6" x14ac:dyDescent="0.2">
      <c r="A418" s="5" t="s">
        <v>4134</v>
      </c>
      <c r="B418" s="6">
        <v>536</v>
      </c>
      <c r="C418" s="5" t="s">
        <v>2136</v>
      </c>
      <c r="D418" s="7">
        <v>128</v>
      </c>
      <c r="E418" s="8">
        <v>200000</v>
      </c>
    </row>
    <row r="419" spans="1:6" x14ac:dyDescent="0.2">
      <c r="A419" s="5" t="s">
        <v>4134</v>
      </c>
      <c r="B419" s="6">
        <v>537</v>
      </c>
      <c r="C419" s="5" t="s">
        <v>2136</v>
      </c>
      <c r="D419" s="7">
        <v>128</v>
      </c>
      <c r="E419" s="8">
        <v>200000</v>
      </c>
    </row>
    <row r="420" spans="1:6" x14ac:dyDescent="0.2">
      <c r="A420" s="5" t="s">
        <v>4134</v>
      </c>
      <c r="B420" s="6">
        <v>538</v>
      </c>
      <c r="C420" s="5" t="s">
        <v>2136</v>
      </c>
      <c r="D420" s="7">
        <v>141</v>
      </c>
      <c r="E420" s="8">
        <v>200000</v>
      </c>
    </row>
    <row r="421" spans="1:6" x14ac:dyDescent="0.2">
      <c r="A421" s="5" t="s">
        <v>4134</v>
      </c>
      <c r="B421" s="6">
        <v>539</v>
      </c>
      <c r="C421" s="5" t="s">
        <v>2136</v>
      </c>
      <c r="D421" s="7">
        <v>151</v>
      </c>
      <c r="E421" s="8">
        <v>200000</v>
      </c>
    </row>
    <row r="422" spans="1:6" x14ac:dyDescent="0.2">
      <c r="A422" s="5" t="s">
        <v>4134</v>
      </c>
      <c r="B422" s="6">
        <v>541</v>
      </c>
      <c r="C422" s="5" t="s">
        <v>2136</v>
      </c>
      <c r="D422" s="7">
        <v>195</v>
      </c>
      <c r="E422" s="8">
        <v>200000</v>
      </c>
    </row>
    <row r="423" spans="1:6" x14ac:dyDescent="0.2">
      <c r="A423" s="5" t="s">
        <v>4134</v>
      </c>
      <c r="B423" s="6">
        <v>542</v>
      </c>
      <c r="C423" s="5" t="s">
        <v>4047</v>
      </c>
      <c r="D423" s="7">
        <v>107</v>
      </c>
      <c r="E423" s="8">
        <v>200000</v>
      </c>
    </row>
    <row r="424" spans="1:6" x14ac:dyDescent="0.2">
      <c r="A424" s="5" t="s">
        <v>4134</v>
      </c>
      <c r="B424" s="6">
        <v>543</v>
      </c>
      <c r="C424" s="5" t="s">
        <v>2136</v>
      </c>
      <c r="D424" s="7">
        <v>103</v>
      </c>
      <c r="E424" s="8">
        <v>200000</v>
      </c>
    </row>
    <row r="425" spans="1:6" x14ac:dyDescent="0.2">
      <c r="A425" s="5" t="s">
        <v>4134</v>
      </c>
      <c r="B425" s="6">
        <v>544</v>
      </c>
      <c r="C425" s="5" t="s">
        <v>2136</v>
      </c>
      <c r="D425" s="7">
        <v>94</v>
      </c>
      <c r="E425" s="8">
        <v>200000</v>
      </c>
    </row>
    <row r="426" spans="1:6" x14ac:dyDescent="0.2">
      <c r="A426" s="5" t="s">
        <v>4134</v>
      </c>
      <c r="B426" s="6">
        <v>545</v>
      </c>
      <c r="C426" s="5" t="s">
        <v>2136</v>
      </c>
      <c r="D426" s="7">
        <v>320</v>
      </c>
      <c r="E426" s="8">
        <v>200000</v>
      </c>
    </row>
    <row r="427" spans="1:6" x14ac:dyDescent="0.2">
      <c r="A427" s="5" t="s">
        <v>4134</v>
      </c>
      <c r="B427" s="6">
        <v>546</v>
      </c>
      <c r="C427" s="5" t="s">
        <v>2136</v>
      </c>
      <c r="D427" s="7">
        <v>189</v>
      </c>
      <c r="E427" s="8">
        <v>200000</v>
      </c>
    </row>
    <row r="428" spans="1:6" x14ac:dyDescent="0.2">
      <c r="A428" s="5" t="s">
        <v>4134</v>
      </c>
      <c r="B428" s="6" t="s">
        <v>2785</v>
      </c>
      <c r="C428" s="5" t="s">
        <v>4088</v>
      </c>
      <c r="D428" s="7">
        <v>217</v>
      </c>
      <c r="E428" s="8" t="s">
        <v>2158</v>
      </c>
    </row>
    <row r="429" spans="1:6" ht="13.5" thickBot="1" x14ac:dyDescent="0.25">
      <c r="A429" s="30" t="s">
        <v>4134</v>
      </c>
      <c r="B429" s="31" t="s">
        <v>2786</v>
      </c>
      <c r="C429" s="30" t="s">
        <v>4089</v>
      </c>
      <c r="D429" s="39">
        <v>188</v>
      </c>
      <c r="E429" s="32" t="s">
        <v>2158</v>
      </c>
    </row>
    <row r="430" spans="1:6" x14ac:dyDescent="0.2">
      <c r="C430" s="10" t="s">
        <v>4133</v>
      </c>
      <c r="D430" s="7">
        <f>SUM(D384:D429)</f>
        <v>10574</v>
      </c>
    </row>
    <row r="431" spans="1:6" x14ac:dyDescent="0.2">
      <c r="C431" s="10"/>
    </row>
    <row r="432" spans="1:6" x14ac:dyDescent="0.2">
      <c r="A432" s="10" t="s">
        <v>2119</v>
      </c>
      <c r="B432" s="14" t="s">
        <v>2120</v>
      </c>
      <c r="C432" s="10" t="s">
        <v>2121</v>
      </c>
      <c r="D432" s="11" t="s">
        <v>4129</v>
      </c>
      <c r="E432" s="12" t="s">
        <v>2123</v>
      </c>
      <c r="F432" s="5" t="s">
        <v>2126</v>
      </c>
    </row>
    <row r="433" spans="1:5" x14ac:dyDescent="0.2">
      <c r="A433" s="17" t="s">
        <v>4134</v>
      </c>
      <c r="B433" s="27" t="s">
        <v>2842</v>
      </c>
      <c r="C433" s="17" t="s">
        <v>2853</v>
      </c>
      <c r="D433" s="16">
        <v>881</v>
      </c>
      <c r="E433" s="81">
        <v>211000</v>
      </c>
    </row>
    <row r="434" spans="1:5" x14ac:dyDescent="0.2">
      <c r="A434" s="17" t="s">
        <v>4134</v>
      </c>
      <c r="B434" s="27" t="s">
        <v>2844</v>
      </c>
      <c r="C434" s="17" t="s">
        <v>3398</v>
      </c>
      <c r="D434" s="16">
        <v>108</v>
      </c>
      <c r="E434" s="81">
        <v>215000</v>
      </c>
    </row>
    <row r="435" spans="1:5" ht="13.5" thickBot="1" x14ac:dyDescent="0.25">
      <c r="A435" s="56" t="s">
        <v>4134</v>
      </c>
      <c r="B435" s="57" t="s">
        <v>2946</v>
      </c>
      <c r="C435" s="56" t="s">
        <v>4261</v>
      </c>
      <c r="D435" s="71">
        <v>189</v>
      </c>
      <c r="E435" s="32" t="s">
        <v>2158</v>
      </c>
    </row>
    <row r="436" spans="1:5" x14ac:dyDescent="0.2">
      <c r="B436" s="27"/>
      <c r="C436" s="10" t="s">
        <v>2854</v>
      </c>
      <c r="D436" s="16">
        <f>SUM(D433:D435)</f>
        <v>1178</v>
      </c>
      <c r="E436" s="81"/>
    </row>
    <row r="437" spans="1:5" x14ac:dyDescent="0.2">
      <c r="C437" s="10" t="s">
        <v>569</v>
      </c>
      <c r="D437" s="16">
        <f>SUM(D430, D436, D381,D332, D258, D184, D90)</f>
        <v>94281</v>
      </c>
    </row>
  </sheetData>
  <phoneticPr fontId="0" type="noConversion"/>
  <printOptions gridLines="1"/>
  <pageMargins left="1.25" right="0.5" top="1.01" bottom="0.94" header="0.5" footer="0.5"/>
  <pageSetup scale="58" fitToHeight="5" orientation="portrait" r:id="rId1"/>
  <headerFooter alignWithMargins="0">
    <oddHeader>&amp;LAttachment E&amp;CCREIGHTON UNIVERSITY 
&amp;A SQ. FT.</oddHeader>
    <oddFooter>Page &amp;P&amp;R&amp;A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F49"/>
  <sheetViews>
    <sheetView topLeftCell="A8" workbookViewId="0"/>
  </sheetViews>
  <sheetFormatPr defaultRowHeight="12.75" x14ac:dyDescent="0.2"/>
  <cols>
    <col min="1" max="1" width="12.7109375" style="40" customWidth="1"/>
    <col min="2" max="2" width="9.7109375" style="40" customWidth="1"/>
    <col min="3" max="3" width="21.7109375" style="40" customWidth="1"/>
    <col min="4" max="4" width="11.7109375" style="13" customWidth="1"/>
    <col min="5" max="5" width="9.7109375" style="13" customWidth="1"/>
    <col min="6" max="6" width="30.7109375" style="40" customWidth="1"/>
  </cols>
  <sheetData>
    <row r="1" spans="1:6" x14ac:dyDescent="0.2">
      <c r="A1" s="2" t="s">
        <v>2119</v>
      </c>
      <c r="B1" s="2" t="s">
        <v>2120</v>
      </c>
      <c r="C1" s="2" t="s">
        <v>2121</v>
      </c>
      <c r="D1" s="3" t="s">
        <v>2122</v>
      </c>
      <c r="E1" s="2" t="s">
        <v>2123</v>
      </c>
      <c r="F1" s="4" t="s">
        <v>2126</v>
      </c>
    </row>
    <row r="2" spans="1:6" x14ac:dyDescent="0.2">
      <c r="A2" s="40" t="s">
        <v>4212</v>
      </c>
      <c r="B2" s="40">
        <v>100</v>
      </c>
      <c r="C2" s="40" t="s">
        <v>2299</v>
      </c>
      <c r="D2" s="13">
        <v>87</v>
      </c>
      <c r="E2" s="13">
        <v>701400</v>
      </c>
    </row>
    <row r="3" spans="1:6" x14ac:dyDescent="0.2">
      <c r="A3" s="40" t="s">
        <v>4212</v>
      </c>
      <c r="B3" s="40">
        <v>101</v>
      </c>
      <c r="C3" s="40" t="s">
        <v>2279</v>
      </c>
      <c r="D3" s="13">
        <v>23</v>
      </c>
      <c r="E3" s="13">
        <v>701400</v>
      </c>
    </row>
    <row r="4" spans="1:6" x14ac:dyDescent="0.2">
      <c r="A4" s="40" t="s">
        <v>4212</v>
      </c>
      <c r="B4" s="40">
        <v>102</v>
      </c>
      <c r="C4" s="40" t="s">
        <v>3665</v>
      </c>
      <c r="D4" s="13">
        <v>304</v>
      </c>
      <c r="E4" s="13">
        <v>701400</v>
      </c>
    </row>
    <row r="5" spans="1:6" x14ac:dyDescent="0.2">
      <c r="A5" s="40" t="s">
        <v>4212</v>
      </c>
      <c r="B5" s="40">
        <v>103</v>
      </c>
      <c r="C5" s="40" t="s">
        <v>2136</v>
      </c>
      <c r="D5" s="13">
        <v>150</v>
      </c>
      <c r="E5" s="13">
        <v>701400</v>
      </c>
    </row>
    <row r="6" spans="1:6" x14ac:dyDescent="0.2">
      <c r="A6" s="40" t="s">
        <v>4212</v>
      </c>
      <c r="B6" s="40" t="s">
        <v>3406</v>
      </c>
      <c r="C6" s="40" t="s">
        <v>2279</v>
      </c>
      <c r="D6" s="13">
        <v>41</v>
      </c>
      <c r="E6" s="13">
        <v>701400</v>
      </c>
    </row>
    <row r="7" spans="1:6" x14ac:dyDescent="0.2">
      <c r="A7" s="40" t="s">
        <v>4212</v>
      </c>
      <c r="B7" s="40">
        <v>104</v>
      </c>
      <c r="C7" s="40" t="s">
        <v>2136</v>
      </c>
      <c r="D7" s="13">
        <v>120</v>
      </c>
      <c r="E7" s="13">
        <v>701400</v>
      </c>
    </row>
    <row r="8" spans="1:6" x14ac:dyDescent="0.2">
      <c r="A8" s="40" t="s">
        <v>4212</v>
      </c>
      <c r="B8" s="40">
        <v>105</v>
      </c>
      <c r="C8" s="40" t="s">
        <v>2136</v>
      </c>
      <c r="D8" s="13">
        <v>120</v>
      </c>
      <c r="E8" s="13">
        <v>701400</v>
      </c>
    </row>
    <row r="9" spans="1:6" x14ac:dyDescent="0.2">
      <c r="A9" s="40" t="s">
        <v>4212</v>
      </c>
      <c r="B9" s="40">
        <v>106</v>
      </c>
      <c r="C9" s="40" t="s">
        <v>2145</v>
      </c>
      <c r="D9" s="13">
        <v>44</v>
      </c>
      <c r="E9" s="13">
        <v>701400</v>
      </c>
    </row>
    <row r="10" spans="1:6" x14ac:dyDescent="0.2">
      <c r="A10" s="40" t="s">
        <v>4212</v>
      </c>
      <c r="B10" s="40">
        <v>107</v>
      </c>
      <c r="C10" s="40" t="s">
        <v>2316</v>
      </c>
      <c r="D10" s="13">
        <v>44</v>
      </c>
      <c r="E10" s="13">
        <v>701400</v>
      </c>
    </row>
    <row r="11" spans="1:6" x14ac:dyDescent="0.2">
      <c r="A11" s="40" t="s">
        <v>4212</v>
      </c>
      <c r="B11" s="40">
        <v>108</v>
      </c>
      <c r="C11" s="40" t="s">
        <v>4213</v>
      </c>
      <c r="D11" s="13">
        <v>27</v>
      </c>
      <c r="E11" s="13">
        <v>352000</v>
      </c>
    </row>
    <row r="12" spans="1:6" x14ac:dyDescent="0.2">
      <c r="A12" s="40" t="s">
        <v>4212</v>
      </c>
      <c r="B12" s="40">
        <v>109</v>
      </c>
      <c r="C12" s="40" t="s">
        <v>2314</v>
      </c>
      <c r="D12" s="13">
        <v>100</v>
      </c>
      <c r="E12" s="13">
        <v>701400</v>
      </c>
    </row>
    <row r="13" spans="1:6" x14ac:dyDescent="0.2">
      <c r="A13" s="40" t="s">
        <v>4212</v>
      </c>
      <c r="B13" s="40" t="s">
        <v>3014</v>
      </c>
      <c r="C13" s="40" t="s">
        <v>2279</v>
      </c>
      <c r="D13" s="13">
        <v>53</v>
      </c>
      <c r="E13" s="13">
        <v>701400</v>
      </c>
    </row>
    <row r="14" spans="1:6" x14ac:dyDescent="0.2">
      <c r="A14" s="40" t="s">
        <v>4212</v>
      </c>
      <c r="B14" s="40">
        <v>110</v>
      </c>
      <c r="C14" s="40" t="s">
        <v>2136</v>
      </c>
      <c r="D14" s="13">
        <v>120</v>
      </c>
      <c r="E14" s="13">
        <v>701400</v>
      </c>
    </row>
    <row r="15" spans="1:6" x14ac:dyDescent="0.2">
      <c r="A15" s="40" t="s">
        <v>4212</v>
      </c>
      <c r="B15" s="40">
        <v>111</v>
      </c>
      <c r="C15" s="40" t="s">
        <v>2136</v>
      </c>
      <c r="D15" s="13">
        <v>120</v>
      </c>
      <c r="E15" s="13">
        <v>701400</v>
      </c>
    </row>
    <row r="16" spans="1:6" x14ac:dyDescent="0.2">
      <c r="A16" s="40" t="s">
        <v>4212</v>
      </c>
      <c r="B16" s="40">
        <v>112</v>
      </c>
      <c r="C16" s="40" t="s">
        <v>2136</v>
      </c>
      <c r="D16" s="13">
        <v>137</v>
      </c>
      <c r="E16" s="13">
        <v>701400</v>
      </c>
    </row>
    <row r="17" spans="1:6" x14ac:dyDescent="0.2">
      <c r="A17" s="40" t="s">
        <v>4212</v>
      </c>
      <c r="B17" s="40">
        <v>113</v>
      </c>
      <c r="C17" s="40" t="s">
        <v>2136</v>
      </c>
      <c r="D17" s="13">
        <v>189</v>
      </c>
      <c r="E17" s="13">
        <v>701400</v>
      </c>
    </row>
    <row r="18" spans="1:6" x14ac:dyDescent="0.2">
      <c r="A18" s="40" t="s">
        <v>4212</v>
      </c>
      <c r="B18" s="40" t="s">
        <v>2162</v>
      </c>
      <c r="C18" s="40" t="s">
        <v>2279</v>
      </c>
      <c r="D18" s="13">
        <v>2</v>
      </c>
      <c r="E18" s="13">
        <v>701400</v>
      </c>
    </row>
    <row r="19" spans="1:6" x14ac:dyDescent="0.2">
      <c r="A19" s="40" t="s">
        <v>4212</v>
      </c>
      <c r="B19" s="40">
        <v>114</v>
      </c>
      <c r="C19" s="40" t="s">
        <v>2136</v>
      </c>
      <c r="D19" s="13">
        <v>107</v>
      </c>
      <c r="E19" s="13">
        <v>701400</v>
      </c>
    </row>
    <row r="20" spans="1:6" x14ac:dyDescent="0.2">
      <c r="A20" s="40" t="s">
        <v>4212</v>
      </c>
      <c r="B20" s="40">
        <v>115</v>
      </c>
      <c r="C20" s="40" t="s">
        <v>2338</v>
      </c>
      <c r="D20" s="13">
        <v>55</v>
      </c>
      <c r="E20" s="13">
        <v>701400</v>
      </c>
    </row>
    <row r="21" spans="1:6" x14ac:dyDescent="0.2">
      <c r="A21" s="40" t="s">
        <v>4212</v>
      </c>
      <c r="B21" s="40">
        <v>116</v>
      </c>
      <c r="C21" s="40" t="s">
        <v>2134</v>
      </c>
      <c r="D21" s="13">
        <v>584</v>
      </c>
      <c r="E21" s="13">
        <v>701400</v>
      </c>
    </row>
    <row r="22" spans="1:6" x14ac:dyDescent="0.2">
      <c r="A22" s="40" t="s">
        <v>4212</v>
      </c>
      <c r="B22" s="40">
        <v>117</v>
      </c>
      <c r="C22" s="40" t="s">
        <v>2279</v>
      </c>
      <c r="D22" s="13">
        <v>11</v>
      </c>
      <c r="E22" s="13">
        <v>701400</v>
      </c>
    </row>
    <row r="23" spans="1:6" x14ac:dyDescent="0.2">
      <c r="A23" s="40" t="s">
        <v>4212</v>
      </c>
      <c r="B23" s="40">
        <v>118</v>
      </c>
      <c r="C23" s="40" t="s">
        <v>2311</v>
      </c>
      <c r="D23" s="13">
        <v>168</v>
      </c>
      <c r="E23" s="13">
        <v>701400</v>
      </c>
    </row>
    <row r="24" spans="1:6" x14ac:dyDescent="0.2">
      <c r="A24" s="40" t="s">
        <v>4212</v>
      </c>
      <c r="B24" s="40">
        <v>119</v>
      </c>
      <c r="C24" s="40" t="s">
        <v>2311</v>
      </c>
      <c r="D24" s="13">
        <v>111</v>
      </c>
      <c r="E24" s="13">
        <v>701400</v>
      </c>
    </row>
    <row r="25" spans="1:6" x14ac:dyDescent="0.2">
      <c r="A25" s="40" t="s">
        <v>4212</v>
      </c>
      <c r="B25" s="40">
        <v>120</v>
      </c>
      <c r="C25" s="40" t="s">
        <v>2311</v>
      </c>
      <c r="D25" s="13">
        <v>124</v>
      </c>
      <c r="E25" s="13">
        <v>701400</v>
      </c>
    </row>
    <row r="26" spans="1:6" x14ac:dyDescent="0.2">
      <c r="A26" s="40" t="s">
        <v>4212</v>
      </c>
      <c r="B26" s="40">
        <v>121</v>
      </c>
      <c r="C26" s="40" t="s">
        <v>2311</v>
      </c>
      <c r="D26" s="13">
        <v>153</v>
      </c>
      <c r="E26" s="13">
        <v>701400</v>
      </c>
    </row>
    <row r="27" spans="1:6" x14ac:dyDescent="0.2">
      <c r="A27" s="42" t="s">
        <v>4212</v>
      </c>
      <c r="B27" s="42" t="s">
        <v>2833</v>
      </c>
      <c r="C27" s="42" t="s">
        <v>2160</v>
      </c>
      <c r="D27" s="43">
        <v>90</v>
      </c>
      <c r="E27" s="43">
        <v>701400</v>
      </c>
      <c r="F27" s="42"/>
    </row>
    <row r="28" spans="1:6" x14ac:dyDescent="0.2">
      <c r="C28" s="41" t="s">
        <v>2401</v>
      </c>
      <c r="D28" s="29">
        <f>SUM(D2:D27)</f>
        <v>3084</v>
      </c>
      <c r="E28" s="29"/>
    </row>
    <row r="29" spans="1:6" x14ac:dyDescent="0.2">
      <c r="C29" s="41"/>
      <c r="D29" s="29"/>
      <c r="E29" s="29"/>
    </row>
    <row r="30" spans="1:6" x14ac:dyDescent="0.2">
      <c r="A30" s="2" t="s">
        <v>2119</v>
      </c>
      <c r="B30" s="2" t="s">
        <v>2120</v>
      </c>
      <c r="C30" s="2" t="s">
        <v>2121</v>
      </c>
      <c r="D30" s="3" t="s">
        <v>2122</v>
      </c>
      <c r="E30" s="2" t="s">
        <v>2123</v>
      </c>
      <c r="F30" s="4" t="s">
        <v>2126</v>
      </c>
    </row>
    <row r="31" spans="1:6" x14ac:dyDescent="0.2">
      <c r="A31" s="40" t="s">
        <v>4212</v>
      </c>
      <c r="B31" s="40">
        <v>200</v>
      </c>
      <c r="C31" s="40" t="s">
        <v>2311</v>
      </c>
      <c r="D31" s="13">
        <v>117</v>
      </c>
      <c r="E31" s="13">
        <v>701400</v>
      </c>
    </row>
    <row r="32" spans="1:6" x14ac:dyDescent="0.2">
      <c r="A32" s="40" t="s">
        <v>4212</v>
      </c>
      <c r="B32" s="40">
        <v>201</v>
      </c>
      <c r="C32" s="40" t="s">
        <v>2136</v>
      </c>
      <c r="D32" s="13">
        <v>234</v>
      </c>
      <c r="E32" s="13">
        <v>701400</v>
      </c>
    </row>
    <row r="33" spans="1:6" x14ac:dyDescent="0.2">
      <c r="A33" s="40" t="s">
        <v>4212</v>
      </c>
      <c r="B33" s="40">
        <v>202</v>
      </c>
      <c r="C33" s="40" t="s">
        <v>2136</v>
      </c>
      <c r="D33" s="13">
        <v>120</v>
      </c>
      <c r="E33" s="13">
        <v>701400</v>
      </c>
    </row>
    <row r="34" spans="1:6" x14ac:dyDescent="0.2">
      <c r="A34" s="40" t="s">
        <v>4212</v>
      </c>
      <c r="B34" s="40">
        <v>203</v>
      </c>
      <c r="C34" s="40" t="s">
        <v>2136</v>
      </c>
      <c r="D34" s="13">
        <v>120</v>
      </c>
      <c r="E34" s="13">
        <v>701400</v>
      </c>
    </row>
    <row r="35" spans="1:6" x14ac:dyDescent="0.2">
      <c r="A35" s="40" t="s">
        <v>4212</v>
      </c>
      <c r="B35" s="40">
        <v>204</v>
      </c>
      <c r="C35" s="40" t="s">
        <v>2364</v>
      </c>
      <c r="D35" s="13">
        <v>44</v>
      </c>
      <c r="E35" s="13">
        <v>701400</v>
      </c>
    </row>
    <row r="36" spans="1:6" x14ac:dyDescent="0.2">
      <c r="A36" s="40" t="s">
        <v>4212</v>
      </c>
      <c r="B36" s="40">
        <v>205</v>
      </c>
      <c r="C36" s="40" t="s">
        <v>2156</v>
      </c>
      <c r="D36" s="13">
        <v>44</v>
      </c>
      <c r="E36" s="13">
        <v>701400</v>
      </c>
    </row>
    <row r="37" spans="1:6" x14ac:dyDescent="0.2">
      <c r="A37" s="40" t="s">
        <v>4212</v>
      </c>
      <c r="B37" s="40">
        <v>206</v>
      </c>
      <c r="C37" s="40" t="s">
        <v>4214</v>
      </c>
      <c r="D37" s="13">
        <v>27</v>
      </c>
      <c r="E37" s="13">
        <v>352000</v>
      </c>
    </row>
    <row r="38" spans="1:6" x14ac:dyDescent="0.2">
      <c r="A38" s="40" t="s">
        <v>4212</v>
      </c>
      <c r="B38" s="40">
        <v>207</v>
      </c>
      <c r="C38" s="40" t="s">
        <v>2314</v>
      </c>
      <c r="D38" s="13">
        <v>100</v>
      </c>
      <c r="E38" s="13">
        <v>701400</v>
      </c>
    </row>
    <row r="39" spans="1:6" x14ac:dyDescent="0.2">
      <c r="A39" s="40" t="s">
        <v>4212</v>
      </c>
      <c r="B39" s="40">
        <v>208</v>
      </c>
      <c r="C39" s="40" t="s">
        <v>2136</v>
      </c>
      <c r="D39" s="13">
        <v>120</v>
      </c>
      <c r="E39" s="13">
        <v>701400</v>
      </c>
    </row>
    <row r="40" spans="1:6" x14ac:dyDescent="0.2">
      <c r="A40" s="40" t="s">
        <v>4212</v>
      </c>
      <c r="B40" s="40">
        <v>209</v>
      </c>
      <c r="C40" s="40" t="s">
        <v>2136</v>
      </c>
      <c r="D40" s="13">
        <v>120</v>
      </c>
      <c r="E40" s="13">
        <v>701400</v>
      </c>
    </row>
    <row r="41" spans="1:6" x14ac:dyDescent="0.2">
      <c r="A41" s="40" t="s">
        <v>4212</v>
      </c>
      <c r="B41" s="40">
        <v>210</v>
      </c>
      <c r="C41" s="40" t="s">
        <v>2136</v>
      </c>
      <c r="D41" s="13">
        <v>120</v>
      </c>
      <c r="E41" s="13">
        <v>701400</v>
      </c>
    </row>
    <row r="42" spans="1:6" x14ac:dyDescent="0.2">
      <c r="A42" s="40" t="s">
        <v>4212</v>
      </c>
      <c r="B42" s="40">
        <v>211</v>
      </c>
      <c r="C42" s="40" t="s">
        <v>2136</v>
      </c>
      <c r="D42" s="13">
        <v>234</v>
      </c>
      <c r="E42" s="13">
        <v>701400</v>
      </c>
    </row>
    <row r="43" spans="1:6" x14ac:dyDescent="0.2">
      <c r="A43" s="40" t="s">
        <v>4212</v>
      </c>
      <c r="B43" s="40">
        <v>212</v>
      </c>
      <c r="C43" s="40" t="s">
        <v>2311</v>
      </c>
      <c r="D43" s="13">
        <v>117</v>
      </c>
      <c r="E43" s="13">
        <v>701400</v>
      </c>
    </row>
    <row r="44" spans="1:6" x14ac:dyDescent="0.2">
      <c r="A44" s="40" t="s">
        <v>4212</v>
      </c>
      <c r="B44" s="40">
        <v>213</v>
      </c>
      <c r="C44" s="40" t="s">
        <v>2311</v>
      </c>
      <c r="D44" s="13">
        <v>124</v>
      </c>
      <c r="E44" s="13">
        <v>701400</v>
      </c>
    </row>
    <row r="45" spans="1:6" x14ac:dyDescent="0.2">
      <c r="A45" s="42" t="s">
        <v>4212</v>
      </c>
      <c r="B45" s="42" t="s">
        <v>2533</v>
      </c>
      <c r="C45" s="42" t="s">
        <v>2160</v>
      </c>
      <c r="D45" s="43">
        <v>151</v>
      </c>
      <c r="E45" s="43">
        <v>701400</v>
      </c>
      <c r="F45" s="42"/>
    </row>
    <row r="46" spans="1:6" x14ac:dyDescent="0.2">
      <c r="C46" s="41" t="s">
        <v>2401</v>
      </c>
      <c r="D46" s="29">
        <f>SUM(D31:D45)</f>
        <v>1792</v>
      </c>
      <c r="E46" s="29"/>
    </row>
    <row r="48" spans="1:6" x14ac:dyDescent="0.2">
      <c r="C48" s="41"/>
      <c r="D48" s="29"/>
      <c r="E48" s="29"/>
    </row>
    <row r="49" spans="3:4" x14ac:dyDescent="0.2">
      <c r="C49" s="41" t="s">
        <v>2801</v>
      </c>
      <c r="D49" s="29">
        <f>SUM(D28+D46)</f>
        <v>4876</v>
      </c>
    </row>
  </sheetData>
  <phoneticPr fontId="0" type="noConversion"/>
  <pageMargins left="0.75" right="0.75" top="1" bottom="1" header="0.5" footer="0.5"/>
  <pageSetup paperSize="3" orientation="portrait" r:id="rId1"/>
  <headerFooter alignWithMargins="0">
    <oddHeader>&amp;LAttachment E&amp;CCREIGHTON UNIVERSITY 
&amp;A SQ. FT.</oddHeader>
    <oddFooter>Page &amp;P&amp;R&amp;A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pageSetUpPr fitToPage="1"/>
  </sheetPr>
  <dimension ref="A1:J154"/>
  <sheetViews>
    <sheetView workbookViewId="0"/>
  </sheetViews>
  <sheetFormatPr defaultRowHeight="12.75" x14ac:dyDescent="0.2"/>
  <cols>
    <col min="1" max="1" width="12.7109375" style="5" customWidth="1"/>
    <col min="2" max="2" width="9.7109375" style="6" customWidth="1"/>
    <col min="3" max="3" width="21.7109375" style="5" customWidth="1"/>
    <col min="4" max="4" width="11.7109375" style="7" customWidth="1"/>
    <col min="5" max="5" width="9.7109375" style="8" customWidth="1"/>
    <col min="6" max="6" width="30.7109375" style="5" customWidth="1"/>
    <col min="7" max="7" width="1.7109375" style="5" customWidth="1"/>
    <col min="8" max="8" width="16.7109375" style="5" customWidth="1"/>
    <col min="9" max="9" width="4.7109375" style="5" customWidth="1"/>
    <col min="10" max="10" width="8.7109375" style="5" customWidth="1"/>
  </cols>
  <sheetData>
    <row r="1" spans="1:6" x14ac:dyDescent="0.2">
      <c r="A1" s="24" t="s">
        <v>2119</v>
      </c>
      <c r="B1" s="54" t="s">
        <v>2120</v>
      </c>
      <c r="C1" s="24" t="s">
        <v>2121</v>
      </c>
      <c r="D1" s="25" t="s">
        <v>2122</v>
      </c>
      <c r="E1" s="26" t="s">
        <v>2123</v>
      </c>
      <c r="F1" s="5" t="s">
        <v>2126</v>
      </c>
    </row>
    <row r="2" spans="1:6" ht="13.15" customHeight="1" x14ac:dyDescent="0.2">
      <c r="A2" s="5" t="s">
        <v>4455</v>
      </c>
      <c r="B2" s="6">
        <v>100</v>
      </c>
      <c r="C2" s="5" t="s">
        <v>2843</v>
      </c>
      <c r="D2" s="7">
        <v>92</v>
      </c>
      <c r="E2" s="8" t="s">
        <v>2158</v>
      </c>
    </row>
    <row r="3" spans="1:6" ht="13.15" customHeight="1" x14ac:dyDescent="0.2">
      <c r="A3" s="5" t="s">
        <v>4455</v>
      </c>
      <c r="B3" s="6" t="s">
        <v>3731</v>
      </c>
      <c r="C3" s="5" t="s">
        <v>2843</v>
      </c>
      <c r="D3" s="7">
        <v>162</v>
      </c>
      <c r="E3" s="8" t="s">
        <v>2158</v>
      </c>
    </row>
    <row r="4" spans="1:6" ht="13.15" customHeight="1" x14ac:dyDescent="0.2">
      <c r="A4" s="5" t="s">
        <v>4455</v>
      </c>
      <c r="B4" s="6" t="s">
        <v>4290</v>
      </c>
      <c r="C4" s="5" t="s">
        <v>2311</v>
      </c>
      <c r="D4" s="7">
        <v>196</v>
      </c>
      <c r="E4" s="8" t="s">
        <v>2158</v>
      </c>
    </row>
    <row r="5" spans="1:6" ht="13.15" customHeight="1" x14ac:dyDescent="0.2">
      <c r="A5" s="5" t="s">
        <v>4455</v>
      </c>
      <c r="B5" s="6" t="s">
        <v>2133</v>
      </c>
      <c r="C5" s="5" t="s">
        <v>2277</v>
      </c>
      <c r="D5" s="7">
        <v>26</v>
      </c>
      <c r="E5" s="8" t="s">
        <v>4456</v>
      </c>
    </row>
    <row r="6" spans="1:6" ht="13.15" customHeight="1" x14ac:dyDescent="0.2">
      <c r="A6" s="5" t="s">
        <v>4455</v>
      </c>
      <c r="B6" s="6" t="s">
        <v>2135</v>
      </c>
      <c r="C6" s="5" t="s">
        <v>3779</v>
      </c>
      <c r="D6" s="7">
        <v>179</v>
      </c>
      <c r="E6" s="8" t="s">
        <v>4456</v>
      </c>
    </row>
    <row r="7" spans="1:6" ht="13.15" customHeight="1" x14ac:dyDescent="0.2">
      <c r="A7" s="5" t="s">
        <v>4455</v>
      </c>
      <c r="B7" s="6" t="s">
        <v>2138</v>
      </c>
      <c r="C7" s="5" t="s">
        <v>3776</v>
      </c>
      <c r="D7" s="7">
        <v>162</v>
      </c>
      <c r="E7" s="8" t="s">
        <v>4457</v>
      </c>
    </row>
    <row r="8" spans="1:6" ht="13.15" customHeight="1" x14ac:dyDescent="0.2">
      <c r="A8" s="5" t="s">
        <v>4455</v>
      </c>
      <c r="B8" s="6">
        <v>104</v>
      </c>
      <c r="C8" s="5" t="s">
        <v>2843</v>
      </c>
      <c r="D8" s="7">
        <v>224</v>
      </c>
      <c r="E8" s="8" t="s">
        <v>2158</v>
      </c>
    </row>
    <row r="9" spans="1:6" ht="13.15" customHeight="1" x14ac:dyDescent="0.2">
      <c r="A9" s="5" t="s">
        <v>4455</v>
      </c>
      <c r="B9" s="6" t="s">
        <v>3826</v>
      </c>
      <c r="C9" s="5" t="s">
        <v>4458</v>
      </c>
      <c r="D9" s="7">
        <v>148</v>
      </c>
      <c r="E9" s="8" t="s">
        <v>2158</v>
      </c>
    </row>
    <row r="10" spans="1:6" ht="13.15" customHeight="1" x14ac:dyDescent="0.2">
      <c r="A10" s="5" t="s">
        <v>4455</v>
      </c>
      <c r="B10" s="6" t="s">
        <v>4459</v>
      </c>
      <c r="C10" s="5" t="s">
        <v>2272</v>
      </c>
      <c r="D10" s="7">
        <v>161</v>
      </c>
      <c r="E10" s="8" t="s">
        <v>2158</v>
      </c>
    </row>
    <row r="11" spans="1:6" ht="13.15" customHeight="1" x14ac:dyDescent="0.2">
      <c r="A11" s="5" t="s">
        <v>4455</v>
      </c>
      <c r="B11" s="6" t="s">
        <v>4460</v>
      </c>
      <c r="C11" s="5" t="s">
        <v>2272</v>
      </c>
      <c r="D11" s="7">
        <v>189</v>
      </c>
      <c r="E11" s="8" t="s">
        <v>2158</v>
      </c>
    </row>
    <row r="12" spans="1:6" ht="13.15" customHeight="1" x14ac:dyDescent="0.2">
      <c r="A12" s="5" t="s">
        <v>4455</v>
      </c>
      <c r="B12" s="6" t="s">
        <v>4465</v>
      </c>
      <c r="C12" s="5" t="s">
        <v>2272</v>
      </c>
      <c r="D12" s="7">
        <v>70</v>
      </c>
      <c r="E12" s="8" t="s">
        <v>2158</v>
      </c>
    </row>
    <row r="13" spans="1:6" ht="13.15" customHeight="1" x14ac:dyDescent="0.2">
      <c r="A13" s="5" t="s">
        <v>4455</v>
      </c>
      <c r="B13" s="6" t="s">
        <v>2142</v>
      </c>
      <c r="C13" s="5" t="s">
        <v>2136</v>
      </c>
      <c r="D13" s="7">
        <v>115</v>
      </c>
      <c r="E13" s="8">
        <v>216000</v>
      </c>
    </row>
    <row r="14" spans="1:6" ht="13.15" customHeight="1" x14ac:dyDescent="0.2">
      <c r="A14" s="5" t="s">
        <v>4455</v>
      </c>
      <c r="B14" s="6">
        <v>106</v>
      </c>
      <c r="C14" s="5" t="s">
        <v>2136</v>
      </c>
      <c r="D14" s="7">
        <v>207</v>
      </c>
      <c r="E14" s="8">
        <v>216000</v>
      </c>
    </row>
    <row r="15" spans="1:6" ht="13.15" customHeight="1" x14ac:dyDescent="0.2">
      <c r="A15" s="5" t="s">
        <v>4455</v>
      </c>
      <c r="B15" s="6">
        <v>107</v>
      </c>
      <c r="C15" s="5" t="s">
        <v>2136</v>
      </c>
      <c r="D15" s="7">
        <v>188</v>
      </c>
      <c r="E15" s="8" t="s">
        <v>2158</v>
      </c>
    </row>
    <row r="16" spans="1:6" ht="13.15" customHeight="1" x14ac:dyDescent="0.2">
      <c r="A16" s="5" t="s">
        <v>4455</v>
      </c>
      <c r="B16" s="6">
        <v>108</v>
      </c>
      <c r="C16" s="5" t="s">
        <v>2136</v>
      </c>
      <c r="D16" s="7">
        <v>149</v>
      </c>
      <c r="E16" s="8">
        <v>216000</v>
      </c>
    </row>
    <row r="17" spans="1:5" ht="13.15" customHeight="1" x14ac:dyDescent="0.2">
      <c r="A17" s="5" t="s">
        <v>4455</v>
      </c>
      <c r="B17" s="6">
        <v>109</v>
      </c>
      <c r="C17" s="5" t="s">
        <v>2136</v>
      </c>
      <c r="D17" s="7">
        <v>133</v>
      </c>
      <c r="E17" s="8">
        <v>216000</v>
      </c>
    </row>
    <row r="18" spans="1:5" ht="13.15" customHeight="1" x14ac:dyDescent="0.2">
      <c r="A18" s="5" t="s">
        <v>4455</v>
      </c>
      <c r="B18" s="6">
        <v>110</v>
      </c>
      <c r="C18" s="5" t="s">
        <v>2136</v>
      </c>
      <c r="D18" s="7">
        <v>136</v>
      </c>
      <c r="E18" s="8">
        <v>216000</v>
      </c>
    </row>
    <row r="19" spans="1:5" ht="13.15" customHeight="1" x14ac:dyDescent="0.2">
      <c r="A19" s="5" t="s">
        <v>4455</v>
      </c>
      <c r="B19" s="6">
        <v>111</v>
      </c>
      <c r="C19" s="5" t="s">
        <v>2136</v>
      </c>
      <c r="D19" s="7">
        <v>138</v>
      </c>
      <c r="E19" s="8">
        <v>216000</v>
      </c>
    </row>
    <row r="20" spans="1:5" ht="13.15" customHeight="1" x14ac:dyDescent="0.2">
      <c r="A20" s="5" t="s">
        <v>4455</v>
      </c>
      <c r="B20" s="6">
        <v>112</v>
      </c>
      <c r="C20" s="5" t="s">
        <v>2136</v>
      </c>
      <c r="D20" s="7">
        <v>149</v>
      </c>
      <c r="E20" s="8">
        <v>216000</v>
      </c>
    </row>
    <row r="21" spans="1:5" ht="13.15" customHeight="1" x14ac:dyDescent="0.2">
      <c r="A21" s="5" t="s">
        <v>4455</v>
      </c>
      <c r="B21" s="6">
        <v>113</v>
      </c>
      <c r="C21" s="5" t="s">
        <v>2136</v>
      </c>
      <c r="D21" s="7">
        <v>118</v>
      </c>
      <c r="E21" s="8">
        <v>216000</v>
      </c>
    </row>
    <row r="22" spans="1:5" ht="13.15" customHeight="1" x14ac:dyDescent="0.2">
      <c r="A22" s="5" t="s">
        <v>4455</v>
      </c>
      <c r="B22" s="6">
        <v>114</v>
      </c>
      <c r="C22" s="5" t="s">
        <v>2136</v>
      </c>
      <c r="D22" s="7">
        <v>125</v>
      </c>
      <c r="E22" s="8">
        <v>217000</v>
      </c>
    </row>
    <row r="23" spans="1:5" ht="13.15" customHeight="1" x14ac:dyDescent="0.2">
      <c r="A23" s="5" t="s">
        <v>4455</v>
      </c>
      <c r="B23" s="6">
        <v>115</v>
      </c>
      <c r="C23" s="5" t="s">
        <v>2136</v>
      </c>
      <c r="D23" s="7">
        <v>140</v>
      </c>
      <c r="E23" s="8">
        <v>217000</v>
      </c>
    </row>
    <row r="24" spans="1:5" ht="13.15" customHeight="1" x14ac:dyDescent="0.2">
      <c r="A24" s="5" t="s">
        <v>4455</v>
      </c>
      <c r="B24" s="6">
        <v>116</v>
      </c>
      <c r="C24" s="5" t="s">
        <v>2136</v>
      </c>
      <c r="D24" s="7">
        <v>119</v>
      </c>
      <c r="E24" s="8">
        <v>216000</v>
      </c>
    </row>
    <row r="25" spans="1:5" ht="13.15" customHeight="1" x14ac:dyDescent="0.2">
      <c r="A25" s="5" t="s">
        <v>4455</v>
      </c>
      <c r="B25" s="6">
        <v>117</v>
      </c>
      <c r="C25" s="5" t="s">
        <v>2136</v>
      </c>
      <c r="D25" s="7">
        <v>121</v>
      </c>
      <c r="E25" s="8">
        <v>216000</v>
      </c>
    </row>
    <row r="26" spans="1:5" ht="13.15" customHeight="1" x14ac:dyDescent="0.2">
      <c r="A26" s="5" t="s">
        <v>4455</v>
      </c>
      <c r="B26" s="6">
        <v>118</v>
      </c>
      <c r="C26" s="5" t="s">
        <v>2279</v>
      </c>
      <c r="D26" s="7">
        <v>24</v>
      </c>
      <c r="E26" s="8" t="s">
        <v>2158</v>
      </c>
    </row>
    <row r="27" spans="1:5" ht="13.15" customHeight="1" x14ac:dyDescent="0.2">
      <c r="A27" s="5" t="s">
        <v>4455</v>
      </c>
      <c r="B27" s="6">
        <v>119</v>
      </c>
      <c r="C27" s="5" t="s">
        <v>2136</v>
      </c>
      <c r="D27" s="7">
        <v>134</v>
      </c>
      <c r="E27" s="8">
        <v>217000</v>
      </c>
    </row>
    <row r="28" spans="1:5" ht="13.15" customHeight="1" x14ac:dyDescent="0.2">
      <c r="A28" s="5" t="s">
        <v>4455</v>
      </c>
      <c r="B28" s="6">
        <v>120</v>
      </c>
      <c r="C28" s="5" t="s">
        <v>2136</v>
      </c>
      <c r="D28" s="7">
        <v>114</v>
      </c>
      <c r="E28" s="8">
        <v>217000</v>
      </c>
    </row>
    <row r="29" spans="1:5" ht="13.15" customHeight="1" x14ac:dyDescent="0.2">
      <c r="A29" s="5" t="s">
        <v>4455</v>
      </c>
      <c r="B29" s="6">
        <v>121</v>
      </c>
      <c r="C29" s="5" t="s">
        <v>2338</v>
      </c>
      <c r="D29" s="7">
        <v>120</v>
      </c>
      <c r="E29" s="8">
        <v>217000</v>
      </c>
    </row>
    <row r="30" spans="1:5" ht="13.15" customHeight="1" x14ac:dyDescent="0.2">
      <c r="A30" s="5" t="s">
        <v>4455</v>
      </c>
      <c r="B30" s="6">
        <v>122</v>
      </c>
      <c r="C30" s="5" t="s">
        <v>3421</v>
      </c>
      <c r="D30" s="7">
        <v>129</v>
      </c>
      <c r="E30" s="8">
        <v>217000</v>
      </c>
    </row>
    <row r="31" spans="1:5" ht="13.15" customHeight="1" x14ac:dyDescent="0.2">
      <c r="A31" s="5" t="s">
        <v>4455</v>
      </c>
      <c r="B31" s="6">
        <v>123</v>
      </c>
      <c r="C31" s="5" t="s">
        <v>3984</v>
      </c>
      <c r="D31" s="7">
        <v>69</v>
      </c>
      <c r="E31" s="8">
        <v>217000</v>
      </c>
    </row>
    <row r="32" spans="1:5" ht="13.15" customHeight="1" x14ac:dyDescent="0.2">
      <c r="A32" s="5" t="s">
        <v>4455</v>
      </c>
      <c r="B32" s="6" t="s">
        <v>2310</v>
      </c>
      <c r="C32" s="5" t="s">
        <v>2136</v>
      </c>
      <c r="D32" s="7">
        <v>133</v>
      </c>
      <c r="E32" s="8" t="s">
        <v>4456</v>
      </c>
    </row>
    <row r="33" spans="1:5" ht="13.15" customHeight="1" x14ac:dyDescent="0.2">
      <c r="A33" s="5" t="s">
        <v>4455</v>
      </c>
      <c r="B33" s="6" t="s">
        <v>2313</v>
      </c>
      <c r="C33" s="5" t="s">
        <v>2136</v>
      </c>
      <c r="D33" s="7">
        <v>130</v>
      </c>
      <c r="E33" s="8" t="s">
        <v>4456</v>
      </c>
    </row>
    <row r="34" spans="1:5" ht="13.15" customHeight="1" x14ac:dyDescent="0.2">
      <c r="A34" s="5" t="s">
        <v>4455</v>
      </c>
      <c r="B34" s="6" t="s">
        <v>2320</v>
      </c>
      <c r="C34" s="5" t="s">
        <v>2136</v>
      </c>
      <c r="D34" s="7">
        <v>133</v>
      </c>
      <c r="E34" s="8" t="s">
        <v>4456</v>
      </c>
    </row>
    <row r="35" spans="1:5" ht="13.15" customHeight="1" x14ac:dyDescent="0.2">
      <c r="A35" s="5" t="s">
        <v>4455</v>
      </c>
      <c r="B35" s="6" t="s">
        <v>2323</v>
      </c>
      <c r="C35" s="5" t="s">
        <v>2136</v>
      </c>
      <c r="D35" s="7">
        <v>92</v>
      </c>
      <c r="E35" s="8" t="s">
        <v>4456</v>
      </c>
    </row>
    <row r="36" spans="1:5" ht="13.15" customHeight="1" x14ac:dyDescent="0.2">
      <c r="A36" s="5" t="s">
        <v>4455</v>
      </c>
      <c r="B36" s="6" t="s">
        <v>2328</v>
      </c>
      <c r="C36" s="5" t="s">
        <v>2136</v>
      </c>
      <c r="D36" s="7">
        <v>130</v>
      </c>
      <c r="E36" s="8" t="s">
        <v>4456</v>
      </c>
    </row>
    <row r="37" spans="1:5" ht="13.15" customHeight="1" x14ac:dyDescent="0.2">
      <c r="A37" s="5" t="s">
        <v>4455</v>
      </c>
      <c r="B37" s="6" t="s">
        <v>2330</v>
      </c>
      <c r="C37" s="5" t="s">
        <v>2136</v>
      </c>
      <c r="D37" s="7">
        <v>123</v>
      </c>
      <c r="E37" s="8" t="s">
        <v>4456</v>
      </c>
    </row>
    <row r="38" spans="1:5" ht="13.15" customHeight="1" x14ac:dyDescent="0.2">
      <c r="A38" s="5" t="s">
        <v>4455</v>
      </c>
      <c r="B38" s="6">
        <v>130</v>
      </c>
      <c r="C38" s="5" t="s">
        <v>2136</v>
      </c>
      <c r="D38" s="7">
        <v>162</v>
      </c>
      <c r="E38" s="8">
        <v>217000</v>
      </c>
    </row>
    <row r="39" spans="1:5" ht="13.15" customHeight="1" x14ac:dyDescent="0.2">
      <c r="A39" s="5" t="s">
        <v>4455</v>
      </c>
      <c r="B39" s="6">
        <v>131</v>
      </c>
      <c r="C39" s="5" t="s">
        <v>2136</v>
      </c>
      <c r="D39" s="7">
        <v>108</v>
      </c>
      <c r="E39" s="8">
        <v>217000</v>
      </c>
    </row>
    <row r="40" spans="1:5" ht="13.15" customHeight="1" x14ac:dyDescent="0.2">
      <c r="A40" s="5" t="s">
        <v>4455</v>
      </c>
      <c r="B40" s="6">
        <v>132</v>
      </c>
      <c r="C40" s="5" t="s">
        <v>2136</v>
      </c>
      <c r="D40" s="7">
        <v>95</v>
      </c>
      <c r="E40" s="8">
        <v>217000</v>
      </c>
    </row>
    <row r="41" spans="1:5" ht="13.15" customHeight="1" x14ac:dyDescent="0.2">
      <c r="A41" s="5" t="s">
        <v>4455</v>
      </c>
      <c r="B41" s="6">
        <v>133</v>
      </c>
      <c r="C41" s="5" t="s">
        <v>2136</v>
      </c>
      <c r="D41" s="7">
        <v>106</v>
      </c>
      <c r="E41" s="8">
        <v>217000</v>
      </c>
    </row>
    <row r="42" spans="1:5" ht="13.15" customHeight="1" x14ac:dyDescent="0.2">
      <c r="A42" s="5" t="s">
        <v>4455</v>
      </c>
      <c r="B42" s="6">
        <v>134</v>
      </c>
      <c r="C42" s="5" t="s">
        <v>2136</v>
      </c>
      <c r="D42" s="7">
        <v>99</v>
      </c>
      <c r="E42" s="8">
        <v>217000</v>
      </c>
    </row>
    <row r="43" spans="1:5" ht="13.15" customHeight="1" x14ac:dyDescent="0.2">
      <c r="A43" s="5" t="s">
        <v>4455</v>
      </c>
      <c r="B43" s="6">
        <v>135</v>
      </c>
      <c r="C43" s="5" t="s">
        <v>2136</v>
      </c>
      <c r="D43" s="7">
        <v>193</v>
      </c>
      <c r="E43" s="8">
        <v>217000</v>
      </c>
    </row>
    <row r="44" spans="1:5" ht="13.15" customHeight="1" x14ac:dyDescent="0.2">
      <c r="A44" s="5" t="s">
        <v>4455</v>
      </c>
      <c r="B44" s="6">
        <v>136</v>
      </c>
      <c r="C44" s="5" t="s">
        <v>2136</v>
      </c>
      <c r="D44" s="7">
        <v>126</v>
      </c>
      <c r="E44" s="8">
        <v>217000</v>
      </c>
    </row>
    <row r="45" spans="1:5" ht="13.15" customHeight="1" x14ac:dyDescent="0.2">
      <c r="A45" s="5" t="s">
        <v>4455</v>
      </c>
      <c r="B45" s="6">
        <v>137</v>
      </c>
      <c r="C45" s="5" t="s">
        <v>2136</v>
      </c>
      <c r="D45" s="7">
        <v>129</v>
      </c>
      <c r="E45" s="8">
        <v>217000</v>
      </c>
    </row>
    <row r="46" spans="1:5" ht="13.15" customHeight="1" x14ac:dyDescent="0.2">
      <c r="A46" s="5" t="s">
        <v>4455</v>
      </c>
      <c r="B46" s="6">
        <v>138</v>
      </c>
      <c r="C46" s="5" t="s">
        <v>2136</v>
      </c>
      <c r="D46" s="7">
        <v>98</v>
      </c>
      <c r="E46" s="8">
        <v>217000</v>
      </c>
    </row>
    <row r="47" spans="1:5" ht="13.15" customHeight="1" x14ac:dyDescent="0.2">
      <c r="A47" s="5" t="s">
        <v>4455</v>
      </c>
      <c r="B47" s="6">
        <v>139</v>
      </c>
      <c r="C47" s="5" t="s">
        <v>2136</v>
      </c>
      <c r="D47" s="7">
        <v>96</v>
      </c>
      <c r="E47" s="8">
        <v>217000</v>
      </c>
    </row>
    <row r="48" spans="1:5" ht="13.15" customHeight="1" x14ac:dyDescent="0.2">
      <c r="A48" s="5" t="s">
        <v>4455</v>
      </c>
      <c r="B48" s="6">
        <v>140</v>
      </c>
      <c r="C48" s="5" t="s">
        <v>2136</v>
      </c>
      <c r="D48" s="7">
        <v>151</v>
      </c>
      <c r="E48" s="8">
        <v>230000</v>
      </c>
    </row>
    <row r="49" spans="1:6" ht="13.15" customHeight="1" x14ac:dyDescent="0.2">
      <c r="A49" s="5" t="s">
        <v>4455</v>
      </c>
      <c r="B49" s="6">
        <v>141</v>
      </c>
      <c r="C49" s="5" t="s">
        <v>2136</v>
      </c>
      <c r="D49" s="7">
        <v>199</v>
      </c>
      <c r="E49" s="8">
        <v>217000</v>
      </c>
    </row>
    <row r="50" spans="1:6" ht="13.15" customHeight="1" x14ac:dyDescent="0.2">
      <c r="A50" s="5" t="s">
        <v>4455</v>
      </c>
      <c r="B50" s="6">
        <v>142</v>
      </c>
      <c r="C50" s="5" t="s">
        <v>2171</v>
      </c>
      <c r="D50" s="7">
        <v>12</v>
      </c>
      <c r="E50" s="8">
        <v>217000</v>
      </c>
    </row>
    <row r="51" spans="1:6" ht="13.15" customHeight="1" x14ac:dyDescent="0.2">
      <c r="A51" s="5" t="s">
        <v>4455</v>
      </c>
      <c r="B51" s="6">
        <v>143</v>
      </c>
      <c r="C51" s="5" t="s">
        <v>4458</v>
      </c>
      <c r="D51" s="7">
        <v>171</v>
      </c>
      <c r="E51" s="8">
        <v>217000</v>
      </c>
    </row>
    <row r="52" spans="1:6" ht="13.15" customHeight="1" x14ac:dyDescent="0.2">
      <c r="A52" s="5" t="s">
        <v>4455</v>
      </c>
      <c r="B52" s="6">
        <v>144</v>
      </c>
      <c r="C52" s="5" t="s">
        <v>2311</v>
      </c>
      <c r="D52" s="7">
        <v>150</v>
      </c>
      <c r="E52" s="8" t="s">
        <v>2158</v>
      </c>
    </row>
    <row r="53" spans="1:6" ht="13.15" customHeight="1" x14ac:dyDescent="0.2">
      <c r="A53" s="5" t="s">
        <v>4455</v>
      </c>
      <c r="B53" s="6">
        <v>145</v>
      </c>
      <c r="C53" s="5" t="s">
        <v>2311</v>
      </c>
      <c r="D53" s="7">
        <v>112</v>
      </c>
      <c r="E53" s="8" t="s">
        <v>2158</v>
      </c>
    </row>
    <row r="54" spans="1:6" ht="13.15" customHeight="1" x14ac:dyDescent="0.2">
      <c r="A54" s="5" t="s">
        <v>4455</v>
      </c>
      <c r="B54" s="6">
        <v>146</v>
      </c>
      <c r="C54" s="5" t="s">
        <v>2311</v>
      </c>
      <c r="D54" s="7">
        <v>49</v>
      </c>
      <c r="E54" s="8" t="s">
        <v>2158</v>
      </c>
    </row>
    <row r="55" spans="1:6" ht="13.15" customHeight="1" x14ac:dyDescent="0.2">
      <c r="A55" s="5" t="s">
        <v>4455</v>
      </c>
      <c r="B55" s="6">
        <v>147</v>
      </c>
      <c r="C55" s="5" t="s">
        <v>2311</v>
      </c>
      <c r="D55" s="7">
        <v>191</v>
      </c>
      <c r="E55" s="8" t="s">
        <v>2158</v>
      </c>
    </row>
    <row r="56" spans="1:6" ht="13.15" customHeight="1" x14ac:dyDescent="0.2">
      <c r="A56" s="5" t="s">
        <v>4455</v>
      </c>
      <c r="B56" s="6" t="s">
        <v>2833</v>
      </c>
      <c r="C56" s="5" t="s">
        <v>2160</v>
      </c>
      <c r="D56" s="7">
        <v>378</v>
      </c>
      <c r="E56" s="8" t="s">
        <v>2158</v>
      </c>
    </row>
    <row r="57" spans="1:6" ht="13.15" customHeight="1" x14ac:dyDescent="0.2">
      <c r="A57" s="5" t="s">
        <v>4455</v>
      </c>
      <c r="B57" s="6" t="s">
        <v>2396</v>
      </c>
      <c r="C57" s="5" t="s">
        <v>2160</v>
      </c>
      <c r="D57" s="7">
        <v>370</v>
      </c>
      <c r="E57" s="8" t="s">
        <v>2158</v>
      </c>
    </row>
    <row r="58" spans="1:6" ht="13.15" customHeight="1" x14ac:dyDescent="0.2">
      <c r="A58" s="22" t="s">
        <v>4455</v>
      </c>
      <c r="B58" s="23" t="s">
        <v>4466</v>
      </c>
      <c r="C58" s="22" t="s">
        <v>2393</v>
      </c>
      <c r="D58" s="46">
        <v>44</v>
      </c>
      <c r="E58" s="47" t="s">
        <v>2158</v>
      </c>
      <c r="F58" s="22"/>
    </row>
    <row r="59" spans="1:6" ht="13.15" customHeight="1" x14ac:dyDescent="0.2">
      <c r="C59" s="10" t="s">
        <v>2401</v>
      </c>
      <c r="D59" s="11">
        <f>SUM(D2:D58)</f>
        <v>7817</v>
      </c>
      <c r="E59" s="12"/>
    </row>
    <row r="60" spans="1:6" ht="13.15" customHeight="1" x14ac:dyDescent="0.2"/>
    <row r="61" spans="1:6" ht="13.15" customHeight="1" x14ac:dyDescent="0.2">
      <c r="A61" s="5" t="s">
        <v>4455</v>
      </c>
      <c r="B61" s="6" t="s">
        <v>2402</v>
      </c>
      <c r="C61" s="5" t="s">
        <v>2311</v>
      </c>
      <c r="D61" s="7">
        <v>661</v>
      </c>
      <c r="E61" s="8" t="s">
        <v>2158</v>
      </c>
    </row>
    <row r="62" spans="1:6" ht="13.15" customHeight="1" x14ac:dyDescent="0.2">
      <c r="A62" s="5" t="s">
        <v>4455</v>
      </c>
      <c r="B62" s="6" t="s">
        <v>2405</v>
      </c>
      <c r="C62" s="5" t="s">
        <v>2171</v>
      </c>
      <c r="D62" s="7">
        <v>30</v>
      </c>
      <c r="E62" s="8">
        <v>352000</v>
      </c>
    </row>
    <row r="63" spans="1:6" ht="13.15" customHeight="1" x14ac:dyDescent="0.2">
      <c r="A63" s="5" t="s">
        <v>4455</v>
      </c>
      <c r="B63" s="6" t="s">
        <v>2407</v>
      </c>
      <c r="C63" s="5" t="s">
        <v>2367</v>
      </c>
      <c r="D63" s="7">
        <v>5</v>
      </c>
      <c r="E63" s="8">
        <v>352000</v>
      </c>
    </row>
    <row r="64" spans="1:6" ht="13.15" customHeight="1" x14ac:dyDescent="0.2">
      <c r="A64" s="5" t="s">
        <v>4455</v>
      </c>
      <c r="B64" s="6" t="s">
        <v>2410</v>
      </c>
      <c r="C64" s="5" t="s">
        <v>2156</v>
      </c>
      <c r="D64" s="7">
        <v>160</v>
      </c>
      <c r="E64" s="8" t="s">
        <v>2158</v>
      </c>
    </row>
    <row r="65" spans="1:5" ht="13.15" customHeight="1" x14ac:dyDescent="0.2">
      <c r="A65" s="5" t="s">
        <v>4455</v>
      </c>
      <c r="B65" s="6" t="s">
        <v>2413</v>
      </c>
      <c r="C65" s="5" t="s">
        <v>2364</v>
      </c>
      <c r="D65" s="7">
        <v>211</v>
      </c>
      <c r="E65" s="8" t="s">
        <v>2158</v>
      </c>
    </row>
    <row r="66" spans="1:5" ht="13.15" customHeight="1" x14ac:dyDescent="0.2">
      <c r="A66" s="5" t="s">
        <v>4455</v>
      </c>
      <c r="B66" s="6" t="s">
        <v>2415</v>
      </c>
      <c r="C66" s="5" t="s">
        <v>2338</v>
      </c>
      <c r="D66" s="7">
        <v>245</v>
      </c>
      <c r="E66" s="8" t="s">
        <v>2318</v>
      </c>
    </row>
    <row r="67" spans="1:5" ht="13.15" customHeight="1" x14ac:dyDescent="0.2">
      <c r="A67" s="5" t="s">
        <v>4455</v>
      </c>
      <c r="B67" s="6" t="s">
        <v>2418</v>
      </c>
      <c r="C67" s="5" t="s">
        <v>2136</v>
      </c>
      <c r="D67" s="7">
        <v>130</v>
      </c>
      <c r="E67" s="8">
        <v>229000</v>
      </c>
    </row>
    <row r="68" spans="1:5" ht="13.15" customHeight="1" x14ac:dyDescent="0.2">
      <c r="A68" s="5" t="s">
        <v>4455</v>
      </c>
      <c r="B68" s="6" t="s">
        <v>2423</v>
      </c>
      <c r="C68" s="5" t="s">
        <v>2136</v>
      </c>
      <c r="D68" s="7">
        <v>214</v>
      </c>
      <c r="E68" s="8">
        <v>229000</v>
      </c>
    </row>
    <row r="69" spans="1:5" ht="13.15" customHeight="1" x14ac:dyDescent="0.2">
      <c r="A69" s="5" t="s">
        <v>4455</v>
      </c>
      <c r="B69" s="6" t="s">
        <v>2426</v>
      </c>
      <c r="C69" s="5" t="s">
        <v>2136</v>
      </c>
      <c r="D69" s="7">
        <v>131</v>
      </c>
      <c r="E69" s="8">
        <v>229000</v>
      </c>
    </row>
    <row r="70" spans="1:5" ht="13.15" customHeight="1" x14ac:dyDescent="0.2">
      <c r="A70" s="5" t="s">
        <v>4455</v>
      </c>
      <c r="B70" s="6" t="s">
        <v>2428</v>
      </c>
      <c r="C70" s="5" t="s">
        <v>2136</v>
      </c>
      <c r="D70" s="7">
        <v>146</v>
      </c>
      <c r="E70" s="8">
        <v>229000</v>
      </c>
    </row>
    <row r="71" spans="1:5" ht="13.15" customHeight="1" x14ac:dyDescent="0.2">
      <c r="A71" s="5" t="s">
        <v>4455</v>
      </c>
      <c r="B71" s="6" t="s">
        <v>2430</v>
      </c>
      <c r="C71" s="5" t="s">
        <v>2136</v>
      </c>
      <c r="D71" s="7">
        <v>101</v>
      </c>
      <c r="E71" s="8" t="s">
        <v>4467</v>
      </c>
    </row>
    <row r="72" spans="1:5" ht="13.15" customHeight="1" x14ac:dyDescent="0.2">
      <c r="A72" s="5" t="s">
        <v>4455</v>
      </c>
      <c r="B72" s="6" t="s">
        <v>2432</v>
      </c>
      <c r="C72" s="5" t="s">
        <v>2136</v>
      </c>
      <c r="D72" s="7">
        <v>120</v>
      </c>
      <c r="E72" s="8">
        <v>229000</v>
      </c>
    </row>
    <row r="73" spans="1:5" ht="13.15" customHeight="1" x14ac:dyDescent="0.2">
      <c r="A73" s="5" t="s">
        <v>4455</v>
      </c>
      <c r="B73" s="6" t="s">
        <v>2437</v>
      </c>
      <c r="C73" s="5" t="s">
        <v>2593</v>
      </c>
      <c r="D73" s="7">
        <v>735</v>
      </c>
      <c r="E73" s="8" t="s">
        <v>4467</v>
      </c>
    </row>
    <row r="74" spans="1:5" ht="13.15" customHeight="1" x14ac:dyDescent="0.2">
      <c r="A74" s="5" t="s">
        <v>4455</v>
      </c>
      <c r="B74" s="6" t="s">
        <v>2439</v>
      </c>
      <c r="C74" s="5" t="s">
        <v>2136</v>
      </c>
      <c r="D74" s="7">
        <v>72</v>
      </c>
      <c r="E74" s="8">
        <v>236000</v>
      </c>
    </row>
    <row r="75" spans="1:5" ht="13.15" customHeight="1" x14ac:dyDescent="0.2">
      <c r="A75" s="5" t="s">
        <v>4455</v>
      </c>
      <c r="B75" s="6" t="s">
        <v>2440</v>
      </c>
      <c r="C75" s="5" t="s">
        <v>2136</v>
      </c>
      <c r="D75" s="7">
        <v>108</v>
      </c>
      <c r="E75" s="8" t="s">
        <v>4467</v>
      </c>
    </row>
    <row r="76" spans="1:5" ht="13.15" customHeight="1" x14ac:dyDescent="0.2">
      <c r="A76" s="5" t="s">
        <v>4455</v>
      </c>
      <c r="B76" s="6" t="s">
        <v>2442</v>
      </c>
      <c r="C76" s="5" t="s">
        <v>4468</v>
      </c>
      <c r="D76" s="7">
        <v>1229</v>
      </c>
      <c r="E76" s="8" t="s">
        <v>4467</v>
      </c>
    </row>
    <row r="77" spans="1:5" ht="13.15" customHeight="1" x14ac:dyDescent="0.2">
      <c r="A77" s="5" t="s">
        <v>4455</v>
      </c>
      <c r="B77" s="6" t="s">
        <v>2443</v>
      </c>
      <c r="C77" s="5" t="s">
        <v>4469</v>
      </c>
      <c r="D77" s="7">
        <v>328</v>
      </c>
      <c r="E77" s="8">
        <v>229000</v>
      </c>
    </row>
    <row r="78" spans="1:5" ht="13.15" customHeight="1" x14ac:dyDescent="0.2">
      <c r="A78" s="5" t="s">
        <v>4455</v>
      </c>
      <c r="B78" s="6" t="s">
        <v>2445</v>
      </c>
      <c r="C78" s="5" t="s">
        <v>4470</v>
      </c>
      <c r="D78" s="7">
        <v>40</v>
      </c>
      <c r="E78" s="8" t="s">
        <v>4467</v>
      </c>
    </row>
    <row r="79" spans="1:5" ht="13.15" customHeight="1" x14ac:dyDescent="0.2">
      <c r="A79" s="5" t="s">
        <v>4455</v>
      </c>
      <c r="B79" s="6" t="s">
        <v>2447</v>
      </c>
      <c r="C79" s="5" t="s">
        <v>2171</v>
      </c>
      <c r="D79" s="7">
        <v>28</v>
      </c>
      <c r="E79" s="8" t="s">
        <v>2994</v>
      </c>
    </row>
    <row r="80" spans="1:5" ht="13.15" customHeight="1" x14ac:dyDescent="0.2">
      <c r="A80" s="5" t="s">
        <v>4455</v>
      </c>
      <c r="B80" s="6" t="s">
        <v>3348</v>
      </c>
      <c r="C80" s="5" t="s">
        <v>2136</v>
      </c>
      <c r="D80" s="7">
        <v>127</v>
      </c>
      <c r="E80" s="8" t="s">
        <v>2994</v>
      </c>
    </row>
    <row r="81" spans="1:5" ht="13.15" customHeight="1" x14ac:dyDescent="0.2">
      <c r="A81" s="5" t="s">
        <v>4455</v>
      </c>
      <c r="B81" s="6" t="s">
        <v>2473</v>
      </c>
      <c r="C81" s="5" t="s">
        <v>2136</v>
      </c>
      <c r="D81" s="7">
        <v>129</v>
      </c>
      <c r="E81" s="8">
        <v>205000</v>
      </c>
    </row>
    <row r="82" spans="1:5" ht="13.15" customHeight="1" x14ac:dyDescent="0.2">
      <c r="A82" s="5" t="s">
        <v>4455</v>
      </c>
      <c r="B82" s="6" t="s">
        <v>2478</v>
      </c>
      <c r="C82" s="5" t="s">
        <v>2136</v>
      </c>
      <c r="D82" s="7">
        <v>132</v>
      </c>
      <c r="E82" s="8" t="s">
        <v>2994</v>
      </c>
    </row>
    <row r="83" spans="1:5" ht="13.15" customHeight="1" x14ac:dyDescent="0.2">
      <c r="A83" s="5" t="s">
        <v>4455</v>
      </c>
      <c r="B83" s="6" t="s">
        <v>2480</v>
      </c>
      <c r="C83" s="5" t="s">
        <v>2136</v>
      </c>
      <c r="D83" s="7">
        <v>122</v>
      </c>
      <c r="E83" s="8" t="s">
        <v>2994</v>
      </c>
    </row>
    <row r="84" spans="1:5" ht="13.15" customHeight="1" x14ac:dyDescent="0.2">
      <c r="A84" s="5" t="s">
        <v>4455</v>
      </c>
      <c r="B84" s="6" t="s">
        <v>2481</v>
      </c>
      <c r="C84" s="5" t="s">
        <v>2136</v>
      </c>
      <c r="D84" s="7">
        <v>111</v>
      </c>
      <c r="E84" s="8" t="s">
        <v>2994</v>
      </c>
    </row>
    <row r="85" spans="1:5" ht="13.15" customHeight="1" x14ac:dyDescent="0.2">
      <c r="A85" s="5" t="s">
        <v>4455</v>
      </c>
      <c r="B85" s="6" t="s">
        <v>2482</v>
      </c>
      <c r="C85" s="5" t="s">
        <v>2136</v>
      </c>
      <c r="D85" s="7">
        <v>122</v>
      </c>
      <c r="E85" s="8" t="s">
        <v>2994</v>
      </c>
    </row>
    <row r="86" spans="1:5" ht="13.15" customHeight="1" x14ac:dyDescent="0.2">
      <c r="A86" s="5" t="s">
        <v>4455</v>
      </c>
      <c r="B86" s="6" t="s">
        <v>2483</v>
      </c>
      <c r="C86" s="5" t="s">
        <v>2136</v>
      </c>
      <c r="D86" s="7">
        <v>140</v>
      </c>
      <c r="E86" s="8" t="s">
        <v>2994</v>
      </c>
    </row>
    <row r="87" spans="1:5" ht="13.15" customHeight="1" x14ac:dyDescent="0.2">
      <c r="A87" s="5" t="s">
        <v>4455</v>
      </c>
      <c r="B87" s="6">
        <v>226</v>
      </c>
      <c r="C87" s="5" t="s">
        <v>2136</v>
      </c>
      <c r="D87" s="7">
        <v>140</v>
      </c>
      <c r="E87" s="8">
        <v>205000</v>
      </c>
    </row>
    <row r="88" spans="1:5" ht="13.15" customHeight="1" x14ac:dyDescent="0.2">
      <c r="A88" s="5" t="s">
        <v>4455</v>
      </c>
      <c r="B88" s="6">
        <v>227</v>
      </c>
      <c r="C88" s="5" t="s">
        <v>2136</v>
      </c>
      <c r="D88" s="7">
        <v>119</v>
      </c>
      <c r="E88" s="8">
        <v>205000</v>
      </c>
    </row>
    <row r="89" spans="1:5" ht="13.15" customHeight="1" x14ac:dyDescent="0.2">
      <c r="A89" s="5" t="s">
        <v>4455</v>
      </c>
      <c r="B89" s="6">
        <v>228</v>
      </c>
      <c r="C89" s="5" t="s">
        <v>2136</v>
      </c>
      <c r="D89" s="7">
        <v>215</v>
      </c>
      <c r="E89" s="8">
        <v>205000</v>
      </c>
    </row>
    <row r="90" spans="1:5" ht="13.15" customHeight="1" x14ac:dyDescent="0.2">
      <c r="A90" s="5" t="s">
        <v>4455</v>
      </c>
      <c r="B90" s="6">
        <v>229</v>
      </c>
      <c r="C90" s="5" t="s">
        <v>2136</v>
      </c>
      <c r="D90" s="7">
        <v>249</v>
      </c>
      <c r="E90" s="8">
        <v>205000</v>
      </c>
    </row>
    <row r="91" spans="1:5" ht="13.15" customHeight="1" x14ac:dyDescent="0.2">
      <c r="A91" s="5" t="s">
        <v>4455</v>
      </c>
      <c r="B91" s="6">
        <v>230</v>
      </c>
      <c r="C91" s="5" t="s">
        <v>2593</v>
      </c>
      <c r="D91" s="7">
        <v>239</v>
      </c>
      <c r="E91" s="8">
        <v>205000</v>
      </c>
    </row>
    <row r="92" spans="1:5" ht="13.15" customHeight="1" x14ac:dyDescent="0.2">
      <c r="A92" s="5" t="s">
        <v>4455</v>
      </c>
      <c r="B92" s="6">
        <v>231</v>
      </c>
      <c r="C92" s="5" t="s">
        <v>2136</v>
      </c>
      <c r="D92" s="7">
        <v>132</v>
      </c>
      <c r="E92" s="8">
        <v>205000</v>
      </c>
    </row>
    <row r="93" spans="1:5" ht="13.15" customHeight="1" x14ac:dyDescent="0.2">
      <c r="A93" s="5" t="s">
        <v>4455</v>
      </c>
      <c r="B93" s="6">
        <v>232</v>
      </c>
      <c r="C93" s="5" t="s">
        <v>2136</v>
      </c>
      <c r="D93" s="7">
        <v>152</v>
      </c>
      <c r="E93" s="8">
        <v>205000</v>
      </c>
    </row>
    <row r="94" spans="1:5" ht="13.15" customHeight="1" x14ac:dyDescent="0.2">
      <c r="A94" s="5" t="s">
        <v>4455</v>
      </c>
      <c r="B94" s="6">
        <v>233</v>
      </c>
      <c r="C94" s="5" t="s">
        <v>2136</v>
      </c>
      <c r="D94" s="7">
        <v>196</v>
      </c>
      <c r="E94" s="8">
        <v>205000</v>
      </c>
    </row>
    <row r="95" spans="1:5" ht="13.15" customHeight="1" x14ac:dyDescent="0.2">
      <c r="A95" s="5" t="s">
        <v>4455</v>
      </c>
      <c r="B95" s="6">
        <v>235</v>
      </c>
      <c r="C95" s="5" t="s">
        <v>2311</v>
      </c>
      <c r="D95" s="7">
        <v>172</v>
      </c>
      <c r="E95" s="8" t="s">
        <v>2158</v>
      </c>
    </row>
    <row r="96" spans="1:5" ht="13.15" customHeight="1" x14ac:dyDescent="0.2">
      <c r="A96" s="5" t="s">
        <v>4455</v>
      </c>
      <c r="B96" s="6">
        <v>236</v>
      </c>
      <c r="C96" s="5" t="s">
        <v>2311</v>
      </c>
      <c r="D96" s="7">
        <v>104</v>
      </c>
      <c r="E96" s="8" t="s">
        <v>2158</v>
      </c>
    </row>
    <row r="97" spans="1:6" ht="13.15" customHeight="1" x14ac:dyDescent="0.2">
      <c r="A97" s="5" t="s">
        <v>4455</v>
      </c>
      <c r="B97" s="6">
        <v>237</v>
      </c>
      <c r="C97" s="5" t="s">
        <v>2311</v>
      </c>
      <c r="D97" s="7">
        <v>49</v>
      </c>
      <c r="E97" s="8" t="s">
        <v>2158</v>
      </c>
    </row>
    <row r="98" spans="1:6" ht="13.15" customHeight="1" x14ac:dyDescent="0.2">
      <c r="A98" s="5" t="s">
        <v>4455</v>
      </c>
      <c r="B98" s="6">
        <v>238</v>
      </c>
      <c r="C98" s="5" t="s">
        <v>2311</v>
      </c>
      <c r="D98" s="7">
        <v>170</v>
      </c>
      <c r="E98" s="8" t="s">
        <v>2158</v>
      </c>
    </row>
    <row r="99" spans="1:6" ht="13.15" customHeight="1" x14ac:dyDescent="0.2">
      <c r="A99" s="5" t="s">
        <v>4455</v>
      </c>
      <c r="B99" s="6" t="s">
        <v>2533</v>
      </c>
      <c r="C99" s="5" t="s">
        <v>2160</v>
      </c>
      <c r="D99" s="7">
        <v>371</v>
      </c>
      <c r="E99" s="8" t="s">
        <v>2158</v>
      </c>
    </row>
    <row r="100" spans="1:6" ht="13.15" customHeight="1" x14ac:dyDescent="0.2">
      <c r="A100" s="22" t="s">
        <v>4455</v>
      </c>
      <c r="B100" s="23" t="s">
        <v>4449</v>
      </c>
      <c r="C100" s="22" t="s">
        <v>2393</v>
      </c>
      <c r="D100" s="46">
        <v>37</v>
      </c>
      <c r="E100" s="47" t="s">
        <v>2158</v>
      </c>
      <c r="F100" s="22"/>
    </row>
    <row r="101" spans="1:6" ht="13.15" customHeight="1" x14ac:dyDescent="0.2">
      <c r="C101" s="10" t="s">
        <v>2401</v>
      </c>
      <c r="D101" s="11">
        <f>SUM(D61:D100)</f>
        <v>7922</v>
      </c>
      <c r="E101" s="12"/>
    </row>
    <row r="102" spans="1:6" ht="13.15" customHeight="1" x14ac:dyDescent="0.2"/>
    <row r="103" spans="1:6" ht="13.15" customHeight="1" x14ac:dyDescent="0.2">
      <c r="A103" s="5" t="s">
        <v>4455</v>
      </c>
      <c r="B103" s="6">
        <v>300</v>
      </c>
      <c r="C103" s="5" t="s">
        <v>2311</v>
      </c>
      <c r="D103" s="7">
        <v>369</v>
      </c>
      <c r="E103" s="8" t="s">
        <v>2158</v>
      </c>
    </row>
    <row r="104" spans="1:6" ht="13.15" customHeight="1" x14ac:dyDescent="0.2">
      <c r="A104" s="5" t="s">
        <v>4455</v>
      </c>
      <c r="B104" s="6" t="s">
        <v>2540</v>
      </c>
      <c r="C104" s="5" t="s">
        <v>2311</v>
      </c>
      <c r="D104" s="7">
        <v>48</v>
      </c>
      <c r="E104" s="8" t="s">
        <v>2158</v>
      </c>
    </row>
    <row r="105" spans="1:6" ht="13.15" customHeight="1" x14ac:dyDescent="0.2">
      <c r="A105" s="5" t="s">
        <v>4455</v>
      </c>
      <c r="B105" s="6">
        <v>301</v>
      </c>
      <c r="C105" s="5" t="s">
        <v>2593</v>
      </c>
      <c r="D105" s="7">
        <v>1028</v>
      </c>
      <c r="E105" s="8" t="s">
        <v>4467</v>
      </c>
    </row>
    <row r="106" spans="1:6" ht="13.15" customHeight="1" x14ac:dyDescent="0.2">
      <c r="A106" s="5" t="s">
        <v>4455</v>
      </c>
      <c r="B106" s="6">
        <v>302</v>
      </c>
      <c r="C106" s="5" t="s">
        <v>2593</v>
      </c>
      <c r="D106" s="7">
        <v>567</v>
      </c>
      <c r="E106" s="8" t="s">
        <v>4467</v>
      </c>
    </row>
    <row r="107" spans="1:6" ht="13.15" customHeight="1" x14ac:dyDescent="0.2">
      <c r="A107" s="5" t="s">
        <v>4455</v>
      </c>
      <c r="B107" s="6">
        <v>303</v>
      </c>
      <c r="C107" s="5" t="s">
        <v>2516</v>
      </c>
      <c r="D107" s="7">
        <v>177</v>
      </c>
      <c r="E107" s="8" t="s">
        <v>4467</v>
      </c>
    </row>
    <row r="108" spans="1:6" ht="13.15" customHeight="1" x14ac:dyDescent="0.2">
      <c r="A108" s="5" t="s">
        <v>4455</v>
      </c>
      <c r="B108" s="6">
        <v>304</v>
      </c>
      <c r="C108" s="5" t="s">
        <v>2136</v>
      </c>
      <c r="D108" s="7">
        <v>534</v>
      </c>
      <c r="E108" s="8">
        <v>202000</v>
      </c>
    </row>
    <row r="109" spans="1:6" ht="13.15" customHeight="1" x14ac:dyDescent="0.2">
      <c r="A109" s="5" t="s">
        <v>4455</v>
      </c>
      <c r="B109" s="6" t="s">
        <v>2551</v>
      </c>
      <c r="C109" s="5" t="s">
        <v>2171</v>
      </c>
      <c r="D109" s="7">
        <v>52</v>
      </c>
      <c r="E109" s="8" t="s">
        <v>4467</v>
      </c>
    </row>
    <row r="110" spans="1:6" ht="13.15" customHeight="1" x14ac:dyDescent="0.2">
      <c r="A110" s="5" t="s">
        <v>4455</v>
      </c>
      <c r="B110" s="6" t="s">
        <v>2553</v>
      </c>
      <c r="C110" s="5" t="s">
        <v>2593</v>
      </c>
      <c r="D110" s="7">
        <v>796</v>
      </c>
      <c r="E110" s="8" t="s">
        <v>2158</v>
      </c>
    </row>
    <row r="111" spans="1:6" ht="13.15" customHeight="1" x14ac:dyDescent="0.2">
      <c r="A111" s="5" t="s">
        <v>4455</v>
      </c>
      <c r="B111" s="6" t="s">
        <v>2557</v>
      </c>
      <c r="C111" s="5" t="s">
        <v>2516</v>
      </c>
      <c r="D111" s="7">
        <v>242</v>
      </c>
      <c r="E111" s="8" t="s">
        <v>4467</v>
      </c>
    </row>
    <row r="112" spans="1:6" ht="13.15" customHeight="1" x14ac:dyDescent="0.2">
      <c r="A112" s="5" t="s">
        <v>4455</v>
      </c>
      <c r="B112" s="6" t="s">
        <v>2560</v>
      </c>
      <c r="C112" s="5" t="s">
        <v>2593</v>
      </c>
      <c r="D112" s="7">
        <v>776</v>
      </c>
      <c r="E112" s="8" t="s">
        <v>4467</v>
      </c>
    </row>
    <row r="113" spans="1:8" ht="13.15" customHeight="1" x14ac:dyDescent="0.2">
      <c r="A113" s="5" t="s">
        <v>4455</v>
      </c>
      <c r="B113" s="6">
        <v>309</v>
      </c>
      <c r="C113" s="5" t="s">
        <v>4471</v>
      </c>
      <c r="D113" s="7">
        <v>53</v>
      </c>
      <c r="E113" s="8" t="s">
        <v>4467</v>
      </c>
    </row>
    <row r="114" spans="1:8" ht="13.15" customHeight="1" x14ac:dyDescent="0.2">
      <c r="A114" s="5" t="s">
        <v>4455</v>
      </c>
      <c r="B114" s="6">
        <v>310</v>
      </c>
      <c r="C114" s="5" t="s">
        <v>3776</v>
      </c>
      <c r="D114" s="7">
        <v>206</v>
      </c>
      <c r="E114" s="8" t="s">
        <v>4467</v>
      </c>
    </row>
    <row r="115" spans="1:8" ht="13.15" customHeight="1" x14ac:dyDescent="0.2">
      <c r="A115" s="5" t="s">
        <v>4455</v>
      </c>
      <c r="B115" s="6" t="s">
        <v>2565</v>
      </c>
      <c r="C115" s="5" t="s">
        <v>4472</v>
      </c>
      <c r="D115" s="7">
        <v>13</v>
      </c>
      <c r="E115" s="8" t="s">
        <v>4467</v>
      </c>
      <c r="H115" s="9"/>
    </row>
    <row r="116" spans="1:8" ht="13.15" customHeight="1" x14ac:dyDescent="0.2">
      <c r="A116" s="5" t="s">
        <v>4455</v>
      </c>
      <c r="B116" s="6" t="s">
        <v>2566</v>
      </c>
      <c r="C116" s="5" t="s">
        <v>2145</v>
      </c>
      <c r="D116" s="7">
        <v>193</v>
      </c>
      <c r="E116" s="8" t="s">
        <v>4467</v>
      </c>
    </row>
    <row r="117" spans="1:8" ht="13.15" customHeight="1" x14ac:dyDescent="0.2">
      <c r="A117" s="5" t="s">
        <v>4455</v>
      </c>
      <c r="B117" s="6" t="s">
        <v>2569</v>
      </c>
      <c r="C117" s="5" t="s">
        <v>3984</v>
      </c>
      <c r="D117" s="7">
        <v>126</v>
      </c>
      <c r="E117" s="8" t="s">
        <v>4467</v>
      </c>
    </row>
    <row r="118" spans="1:8" ht="13.15" customHeight="1" x14ac:dyDescent="0.2">
      <c r="A118" s="5" t="s">
        <v>4455</v>
      </c>
      <c r="B118" s="6" t="s">
        <v>2572</v>
      </c>
      <c r="C118" s="5" t="s">
        <v>2367</v>
      </c>
      <c r="D118" s="7">
        <v>39</v>
      </c>
      <c r="E118" s="8" t="s">
        <v>4467</v>
      </c>
    </row>
    <row r="119" spans="1:8" ht="13.15" customHeight="1" x14ac:dyDescent="0.2">
      <c r="A119" s="5" t="s">
        <v>4455</v>
      </c>
      <c r="B119" s="6" t="s">
        <v>2573</v>
      </c>
      <c r="C119" s="5" t="s">
        <v>2593</v>
      </c>
      <c r="D119" s="7">
        <v>421</v>
      </c>
      <c r="E119" s="8" t="s">
        <v>4467</v>
      </c>
    </row>
    <row r="120" spans="1:8" ht="13.15" customHeight="1" x14ac:dyDescent="0.2">
      <c r="A120" s="5" t="s">
        <v>4455</v>
      </c>
      <c r="B120" s="6" t="s">
        <v>2575</v>
      </c>
      <c r="C120" s="5" t="s">
        <v>2593</v>
      </c>
      <c r="D120" s="7">
        <v>522</v>
      </c>
      <c r="E120" s="8" t="s">
        <v>4467</v>
      </c>
    </row>
    <row r="121" spans="1:8" ht="13.15" customHeight="1" x14ac:dyDescent="0.2">
      <c r="A121" s="5" t="s">
        <v>4455</v>
      </c>
      <c r="B121" s="6" t="s">
        <v>2577</v>
      </c>
      <c r="C121" s="5" t="s">
        <v>2593</v>
      </c>
      <c r="D121" s="7">
        <v>672</v>
      </c>
      <c r="E121" s="8" t="s">
        <v>4467</v>
      </c>
    </row>
    <row r="122" spans="1:8" ht="13.15" customHeight="1" x14ac:dyDescent="0.2">
      <c r="A122" s="5" t="s">
        <v>4455</v>
      </c>
      <c r="B122" s="6" t="s">
        <v>2579</v>
      </c>
      <c r="C122" s="5" t="s">
        <v>2384</v>
      </c>
      <c r="D122" s="7">
        <v>256</v>
      </c>
      <c r="E122" s="8" t="s">
        <v>2158</v>
      </c>
    </row>
    <row r="123" spans="1:8" ht="13.15" customHeight="1" x14ac:dyDescent="0.2">
      <c r="A123" s="5" t="s">
        <v>4455</v>
      </c>
      <c r="B123" s="6">
        <v>318</v>
      </c>
      <c r="C123" s="5" t="s">
        <v>2311</v>
      </c>
      <c r="D123" s="7">
        <v>122</v>
      </c>
      <c r="E123" s="8" t="s">
        <v>2158</v>
      </c>
    </row>
    <row r="124" spans="1:8" ht="13.15" customHeight="1" x14ac:dyDescent="0.2">
      <c r="A124" s="5" t="s">
        <v>4455</v>
      </c>
      <c r="B124" s="6">
        <v>319</v>
      </c>
      <c r="C124" s="5" t="s">
        <v>2384</v>
      </c>
      <c r="D124" s="7">
        <v>430</v>
      </c>
      <c r="E124" s="8" t="s">
        <v>2158</v>
      </c>
    </row>
    <row r="125" spans="1:8" ht="13.15" customHeight="1" x14ac:dyDescent="0.2">
      <c r="A125" s="5" t="s">
        <v>4455</v>
      </c>
      <c r="B125" s="6" t="s">
        <v>2633</v>
      </c>
      <c r="C125" s="5" t="s">
        <v>2160</v>
      </c>
      <c r="D125" s="7">
        <v>361</v>
      </c>
      <c r="E125" s="8" t="s">
        <v>2158</v>
      </c>
    </row>
    <row r="126" spans="1:8" ht="13.15" customHeight="1" x14ac:dyDescent="0.2">
      <c r="A126" s="22" t="s">
        <v>4455</v>
      </c>
      <c r="B126" s="23" t="s">
        <v>4451</v>
      </c>
      <c r="C126" s="22" t="s">
        <v>2393</v>
      </c>
      <c r="D126" s="46">
        <v>32</v>
      </c>
      <c r="E126" s="8" t="s">
        <v>2158</v>
      </c>
      <c r="F126" s="22"/>
    </row>
    <row r="127" spans="1:8" ht="13.15" customHeight="1" x14ac:dyDescent="0.2">
      <c r="C127" s="10" t="s">
        <v>2401</v>
      </c>
      <c r="D127" s="11">
        <f>SUM(D103:D126)</f>
        <v>8035</v>
      </c>
      <c r="E127" s="12"/>
    </row>
    <row r="128" spans="1:8" ht="13.15" customHeight="1" x14ac:dyDescent="0.2"/>
    <row r="129" spans="1:8" ht="13.15" customHeight="1" x14ac:dyDescent="0.2">
      <c r="A129" s="5" t="s">
        <v>4455</v>
      </c>
      <c r="B129" s="6" t="s">
        <v>3745</v>
      </c>
      <c r="C129" s="5" t="s">
        <v>2593</v>
      </c>
      <c r="D129" s="7">
        <v>753</v>
      </c>
      <c r="E129" s="8" t="s">
        <v>4467</v>
      </c>
    </row>
    <row r="130" spans="1:8" ht="13.15" customHeight="1" x14ac:dyDescent="0.2">
      <c r="A130" s="5" t="s">
        <v>4455</v>
      </c>
      <c r="B130" s="6" t="s">
        <v>3746</v>
      </c>
      <c r="C130" s="5" t="s">
        <v>2136</v>
      </c>
      <c r="D130" s="7">
        <v>142</v>
      </c>
      <c r="E130" s="8" t="s">
        <v>4457</v>
      </c>
    </row>
    <row r="131" spans="1:8" ht="13.15" customHeight="1" x14ac:dyDescent="0.2">
      <c r="A131" s="5" t="s">
        <v>4455</v>
      </c>
      <c r="B131" s="6" t="s">
        <v>3747</v>
      </c>
      <c r="C131" s="5" t="s">
        <v>2171</v>
      </c>
      <c r="D131" s="7">
        <v>73</v>
      </c>
      <c r="E131" s="8">
        <v>223000</v>
      </c>
    </row>
    <row r="132" spans="1:8" ht="13.15" customHeight="1" x14ac:dyDescent="0.2">
      <c r="A132" s="5" t="s">
        <v>4455</v>
      </c>
      <c r="B132" s="6" t="s">
        <v>3749</v>
      </c>
      <c r="C132" s="5" t="s">
        <v>3869</v>
      </c>
      <c r="D132" s="7">
        <v>79</v>
      </c>
      <c r="E132" s="8">
        <v>351100</v>
      </c>
    </row>
    <row r="133" spans="1:8" ht="13.15" customHeight="1" x14ac:dyDescent="0.2">
      <c r="A133" s="5" t="s">
        <v>4455</v>
      </c>
      <c r="B133" s="6" t="s">
        <v>3758</v>
      </c>
      <c r="C133" s="5" t="s">
        <v>2367</v>
      </c>
      <c r="D133" s="7">
        <v>264</v>
      </c>
      <c r="E133" s="8">
        <v>352000</v>
      </c>
    </row>
    <row r="134" spans="1:8" ht="13.15" customHeight="1" x14ac:dyDescent="0.2">
      <c r="A134" s="5" t="s">
        <v>4455</v>
      </c>
      <c r="B134" s="6" t="s">
        <v>3759</v>
      </c>
      <c r="C134" s="5" t="s">
        <v>2136</v>
      </c>
      <c r="D134" s="7">
        <v>110</v>
      </c>
      <c r="E134" s="8" t="s">
        <v>4467</v>
      </c>
    </row>
    <row r="135" spans="1:8" ht="13.15" customHeight="1" x14ac:dyDescent="0.2">
      <c r="A135" s="5" t="s">
        <v>4455</v>
      </c>
      <c r="B135" s="6" t="s">
        <v>4473</v>
      </c>
      <c r="C135" s="5" t="s">
        <v>2136</v>
      </c>
      <c r="D135" s="7">
        <v>223</v>
      </c>
      <c r="E135" s="8" t="s">
        <v>4467</v>
      </c>
    </row>
    <row r="136" spans="1:8" ht="13.15" customHeight="1" x14ac:dyDescent="0.2">
      <c r="A136" s="5" t="s">
        <v>4455</v>
      </c>
      <c r="B136" s="6" t="s">
        <v>3760</v>
      </c>
      <c r="C136" s="5" t="s">
        <v>2316</v>
      </c>
      <c r="D136" s="7">
        <v>151</v>
      </c>
      <c r="E136" s="8" t="s">
        <v>2158</v>
      </c>
    </row>
    <row r="137" spans="1:8" ht="13.15" customHeight="1" x14ac:dyDescent="0.2">
      <c r="A137" s="5" t="s">
        <v>4455</v>
      </c>
      <c r="B137" s="6" t="s">
        <v>4474</v>
      </c>
      <c r="C137" s="5" t="s">
        <v>2367</v>
      </c>
      <c r="D137" s="7">
        <v>23</v>
      </c>
      <c r="E137" s="8">
        <v>352000</v>
      </c>
    </row>
    <row r="138" spans="1:8" ht="13.15" customHeight="1" x14ac:dyDescent="0.2">
      <c r="A138" s="5" t="s">
        <v>4455</v>
      </c>
      <c r="B138" s="6" t="s">
        <v>4475</v>
      </c>
      <c r="C138" s="5" t="s">
        <v>2145</v>
      </c>
      <c r="D138" s="7">
        <v>191</v>
      </c>
      <c r="E138" s="8" t="s">
        <v>2158</v>
      </c>
    </row>
    <row r="139" spans="1:8" ht="13.15" customHeight="1" x14ac:dyDescent="0.2">
      <c r="A139" s="5" t="s">
        <v>4455</v>
      </c>
      <c r="B139" s="6" t="s">
        <v>4476</v>
      </c>
      <c r="C139" s="5" t="s">
        <v>4477</v>
      </c>
      <c r="D139" s="7">
        <v>61</v>
      </c>
      <c r="E139" s="8">
        <v>351100</v>
      </c>
    </row>
    <row r="140" spans="1:8" ht="13.15" customHeight="1" x14ac:dyDescent="0.2">
      <c r="A140" s="5" t="s">
        <v>4455</v>
      </c>
      <c r="B140" s="6" t="s">
        <v>4478</v>
      </c>
      <c r="C140" s="5" t="s">
        <v>2171</v>
      </c>
      <c r="D140" s="7">
        <v>178</v>
      </c>
      <c r="E140" s="8" t="s">
        <v>4467</v>
      </c>
    </row>
    <row r="141" spans="1:8" ht="13.15" customHeight="1" x14ac:dyDescent="0.2">
      <c r="A141" s="5" t="s">
        <v>4455</v>
      </c>
      <c r="B141" s="6" t="s">
        <v>4479</v>
      </c>
      <c r="C141" s="5" t="s">
        <v>2279</v>
      </c>
      <c r="D141" s="7">
        <v>7</v>
      </c>
      <c r="E141" s="8" t="s">
        <v>4467</v>
      </c>
    </row>
    <row r="142" spans="1:8" ht="13.15" customHeight="1" x14ac:dyDescent="0.2">
      <c r="A142" s="5" t="s">
        <v>4455</v>
      </c>
      <c r="B142" s="6" t="s">
        <v>3761</v>
      </c>
      <c r="C142" s="5" t="s">
        <v>2311</v>
      </c>
      <c r="D142" s="7">
        <v>248</v>
      </c>
      <c r="E142" s="8" t="s">
        <v>2158</v>
      </c>
    </row>
    <row r="143" spans="1:8" ht="13.15" customHeight="1" x14ac:dyDescent="0.2">
      <c r="A143" s="5" t="s">
        <v>4455</v>
      </c>
      <c r="B143" s="6" t="s">
        <v>4480</v>
      </c>
      <c r="C143" s="5" t="s">
        <v>2593</v>
      </c>
      <c r="D143" s="7">
        <v>750</v>
      </c>
      <c r="E143" s="8" t="s">
        <v>4467</v>
      </c>
    </row>
    <row r="144" spans="1:8" ht="13.15" customHeight="1" x14ac:dyDescent="0.2">
      <c r="A144" s="5" t="s">
        <v>4455</v>
      </c>
      <c r="B144" s="6" t="s">
        <v>4481</v>
      </c>
      <c r="C144" s="5" t="s">
        <v>2593</v>
      </c>
      <c r="D144" s="7">
        <v>750</v>
      </c>
      <c r="E144" s="8" t="s">
        <v>4467</v>
      </c>
      <c r="H144" s="9"/>
    </row>
    <row r="145" spans="1:6" ht="13.15" customHeight="1" x14ac:dyDescent="0.2">
      <c r="A145" s="5" t="s">
        <v>4455</v>
      </c>
      <c r="B145" s="6" t="s">
        <v>3762</v>
      </c>
      <c r="C145" s="5" t="s">
        <v>2593</v>
      </c>
      <c r="D145" s="7">
        <v>755</v>
      </c>
      <c r="E145" s="8" t="s">
        <v>4467</v>
      </c>
    </row>
    <row r="146" spans="1:6" ht="13.15" customHeight="1" x14ac:dyDescent="0.2">
      <c r="A146" s="5" t="s">
        <v>4455</v>
      </c>
      <c r="B146" s="6" t="s">
        <v>3763</v>
      </c>
      <c r="C146" s="5" t="s">
        <v>2171</v>
      </c>
      <c r="D146" s="7">
        <v>85</v>
      </c>
      <c r="E146" s="8" t="s">
        <v>4467</v>
      </c>
    </row>
    <row r="147" spans="1:6" ht="13.15" customHeight="1" x14ac:dyDescent="0.2">
      <c r="A147" s="5" t="s">
        <v>4455</v>
      </c>
      <c r="B147" s="6" t="s">
        <v>3766</v>
      </c>
      <c r="C147" s="5" t="s">
        <v>2593</v>
      </c>
      <c r="D147" s="7">
        <v>803</v>
      </c>
      <c r="E147" s="8" t="s">
        <v>4467</v>
      </c>
    </row>
    <row r="148" spans="1:6" ht="13.15" customHeight="1" x14ac:dyDescent="0.2">
      <c r="A148" s="5" t="s">
        <v>4455</v>
      </c>
      <c r="B148" s="6" t="s">
        <v>3768</v>
      </c>
      <c r="C148" s="5" t="s">
        <v>2593</v>
      </c>
      <c r="D148" s="7">
        <v>753</v>
      </c>
      <c r="E148" s="8" t="s">
        <v>4467</v>
      </c>
    </row>
    <row r="149" spans="1:6" ht="13.15" customHeight="1" x14ac:dyDescent="0.2">
      <c r="A149" s="5" t="s">
        <v>4455</v>
      </c>
      <c r="B149" s="6" t="s">
        <v>3769</v>
      </c>
      <c r="C149" s="5" t="s">
        <v>2311</v>
      </c>
      <c r="D149" s="7">
        <v>1095</v>
      </c>
      <c r="E149" s="8" t="s">
        <v>2158</v>
      </c>
    </row>
    <row r="150" spans="1:6" ht="13.15" customHeight="1" x14ac:dyDescent="0.2">
      <c r="A150" s="5" t="s">
        <v>4455</v>
      </c>
      <c r="B150" s="6" t="s">
        <v>3770</v>
      </c>
      <c r="C150" s="5" t="s">
        <v>2299</v>
      </c>
      <c r="D150" s="7">
        <v>78</v>
      </c>
      <c r="E150" s="8" t="s">
        <v>2158</v>
      </c>
    </row>
    <row r="151" spans="1:6" ht="13.15" customHeight="1" x14ac:dyDescent="0.2">
      <c r="A151" s="22" t="s">
        <v>4455</v>
      </c>
      <c r="B151" s="23" t="s">
        <v>4482</v>
      </c>
      <c r="C151" s="22" t="s">
        <v>4483</v>
      </c>
      <c r="D151" s="46">
        <v>172</v>
      </c>
      <c r="E151" s="47">
        <v>351100</v>
      </c>
      <c r="F151" s="22"/>
    </row>
    <row r="152" spans="1:6" ht="13.15" customHeight="1" x14ac:dyDescent="0.2">
      <c r="A152" s="18"/>
      <c r="B152" s="19"/>
      <c r="C152" s="51" t="s">
        <v>2401</v>
      </c>
      <c r="D152" s="52">
        <f>SUM(D129:D151)</f>
        <v>7744</v>
      </c>
      <c r="E152" s="53"/>
      <c r="F152" s="18"/>
    </row>
    <row r="153" spans="1:6" ht="13.15" customHeight="1" x14ac:dyDescent="0.2">
      <c r="C153" s="10" t="s">
        <v>4191</v>
      </c>
      <c r="D153" s="11">
        <f>SUM(D152,D127,D101,D59)</f>
        <v>31518</v>
      </c>
      <c r="E153" s="12"/>
    </row>
    <row r="154" spans="1:6" ht="13.15" customHeight="1" x14ac:dyDescent="0.2">
      <c r="C154" s="10" t="s">
        <v>2801</v>
      </c>
      <c r="D154" s="11">
        <f>SUM(D153,D128,D102,D60)</f>
        <v>31518</v>
      </c>
    </row>
  </sheetData>
  <phoneticPr fontId="0" type="noConversion"/>
  <printOptions gridLines="1"/>
  <pageMargins left="1.25" right="0.5" top="1.01" bottom="0.94" header="0.5" footer="0.5"/>
  <pageSetup fitToHeight="5" orientation="portrait" r:id="rId1"/>
  <headerFooter alignWithMargins="0">
    <oddHeader>&amp;LAttachment E&amp;CCREIGHTON UNIVERSITY 
&amp;A SQ. FT.</oddHeader>
    <oddFooter>Page &amp;P&amp;R&amp;A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/>
  <dimension ref="A1:F383"/>
  <sheetViews>
    <sheetView workbookViewId="0"/>
  </sheetViews>
  <sheetFormatPr defaultRowHeight="12.75" x14ac:dyDescent="0.2"/>
  <cols>
    <col min="1" max="1" width="12.7109375" style="5" customWidth="1"/>
    <col min="2" max="2" width="9.7109375" style="6" customWidth="1"/>
    <col min="3" max="3" width="21.7109375" style="5" customWidth="1"/>
    <col min="4" max="4" width="11.7109375" style="6" customWidth="1"/>
    <col min="5" max="5" width="9.7109375" style="8" customWidth="1"/>
    <col min="6" max="6" width="30.7109375" style="5" customWidth="1"/>
  </cols>
  <sheetData>
    <row r="1" spans="1:6" ht="13.5" thickBot="1" x14ac:dyDescent="0.25">
      <c r="A1" s="33" t="s">
        <v>2119</v>
      </c>
      <c r="B1" s="34" t="s">
        <v>2120</v>
      </c>
      <c r="C1" s="33" t="s">
        <v>2121</v>
      </c>
      <c r="D1" s="34" t="s">
        <v>2122</v>
      </c>
      <c r="E1" s="35" t="s">
        <v>2123</v>
      </c>
      <c r="F1" s="33" t="s">
        <v>2126</v>
      </c>
    </row>
    <row r="2" spans="1:6" x14ac:dyDescent="0.2">
      <c r="A2" s="5" t="s">
        <v>4484</v>
      </c>
      <c r="B2" s="6">
        <v>100</v>
      </c>
      <c r="C2" s="5" t="s">
        <v>2384</v>
      </c>
      <c r="E2" s="8">
        <v>509160</v>
      </c>
    </row>
    <row r="3" spans="1:6" x14ac:dyDescent="0.2">
      <c r="A3" s="5" t="s">
        <v>4484</v>
      </c>
      <c r="B3" s="6">
        <v>101</v>
      </c>
      <c r="C3" s="5" t="s">
        <v>2136</v>
      </c>
      <c r="D3" s="6">
        <v>186</v>
      </c>
      <c r="E3" s="8">
        <v>509160</v>
      </c>
    </row>
    <row r="4" spans="1:6" x14ac:dyDescent="0.2">
      <c r="A4" s="5" t="s">
        <v>4484</v>
      </c>
      <c r="B4" s="6">
        <v>102</v>
      </c>
      <c r="C4" s="5" t="s">
        <v>2136</v>
      </c>
      <c r="D4" s="6">
        <v>227</v>
      </c>
      <c r="E4" s="8">
        <v>509160</v>
      </c>
    </row>
    <row r="5" spans="1:6" x14ac:dyDescent="0.2">
      <c r="A5" s="5" t="s">
        <v>4484</v>
      </c>
      <c r="B5" s="6">
        <v>103</v>
      </c>
      <c r="C5" s="5" t="s">
        <v>2136</v>
      </c>
      <c r="D5" s="6">
        <v>99</v>
      </c>
      <c r="E5" s="8">
        <v>509160</v>
      </c>
    </row>
    <row r="6" spans="1:6" x14ac:dyDescent="0.2">
      <c r="A6" s="5" t="s">
        <v>4484</v>
      </c>
      <c r="B6" s="6">
        <v>104</v>
      </c>
      <c r="C6" s="5" t="s">
        <v>2448</v>
      </c>
      <c r="D6" s="6">
        <v>158</v>
      </c>
      <c r="E6" s="8">
        <v>509160</v>
      </c>
    </row>
    <row r="7" spans="1:6" x14ac:dyDescent="0.2">
      <c r="A7" s="5" t="s">
        <v>4484</v>
      </c>
      <c r="B7" s="6">
        <v>105</v>
      </c>
      <c r="C7" s="5" t="s">
        <v>2136</v>
      </c>
      <c r="D7" s="6">
        <v>135</v>
      </c>
      <c r="E7" s="8">
        <v>509160</v>
      </c>
    </row>
    <row r="8" spans="1:6" x14ac:dyDescent="0.2">
      <c r="A8" s="5" t="s">
        <v>4484</v>
      </c>
      <c r="B8" s="6">
        <v>106</v>
      </c>
      <c r="C8" s="5" t="s">
        <v>2277</v>
      </c>
      <c r="D8" s="6">
        <v>25</v>
      </c>
      <c r="E8" s="8">
        <v>509160</v>
      </c>
    </row>
    <row r="9" spans="1:6" x14ac:dyDescent="0.2">
      <c r="A9" s="5" t="s">
        <v>4484</v>
      </c>
      <c r="B9" s="6">
        <v>107</v>
      </c>
      <c r="C9" s="5" t="s">
        <v>2279</v>
      </c>
      <c r="D9" s="6">
        <v>12</v>
      </c>
      <c r="E9" s="8">
        <v>509160</v>
      </c>
    </row>
    <row r="10" spans="1:6" x14ac:dyDescent="0.2">
      <c r="A10" s="5" t="s">
        <v>4484</v>
      </c>
      <c r="B10" s="6">
        <v>108</v>
      </c>
      <c r="C10" s="5" t="s">
        <v>2136</v>
      </c>
      <c r="D10" s="6">
        <v>154</v>
      </c>
      <c r="E10" s="8">
        <v>509160</v>
      </c>
    </row>
    <row r="11" spans="1:6" x14ac:dyDescent="0.2">
      <c r="A11" s="5" t="s">
        <v>4484</v>
      </c>
      <c r="B11" s="6">
        <v>109</v>
      </c>
      <c r="C11" s="5" t="s">
        <v>2277</v>
      </c>
      <c r="D11" s="6">
        <v>14</v>
      </c>
      <c r="E11" s="8">
        <v>509160</v>
      </c>
    </row>
    <row r="12" spans="1:6" x14ac:dyDescent="0.2">
      <c r="A12" s="5" t="s">
        <v>4484</v>
      </c>
      <c r="B12" s="6">
        <v>110</v>
      </c>
      <c r="C12" s="5" t="s">
        <v>2136</v>
      </c>
      <c r="D12" s="6">
        <v>211</v>
      </c>
      <c r="E12" s="8">
        <v>509160</v>
      </c>
    </row>
    <row r="13" spans="1:6" x14ac:dyDescent="0.2">
      <c r="A13" s="5" t="s">
        <v>4484</v>
      </c>
      <c r="B13" s="6">
        <v>111</v>
      </c>
      <c r="C13" s="5" t="s">
        <v>2171</v>
      </c>
      <c r="D13" s="6">
        <v>19</v>
      </c>
      <c r="E13" s="8">
        <v>509160</v>
      </c>
    </row>
    <row r="14" spans="1:6" x14ac:dyDescent="0.2">
      <c r="A14" s="5" t="s">
        <v>4484</v>
      </c>
      <c r="B14" s="6">
        <v>112</v>
      </c>
      <c r="C14" s="5" t="s">
        <v>2136</v>
      </c>
      <c r="D14" s="6">
        <v>78</v>
      </c>
      <c r="E14" s="8">
        <v>509160</v>
      </c>
    </row>
    <row r="15" spans="1:6" x14ac:dyDescent="0.2">
      <c r="A15" s="5" t="s">
        <v>4484</v>
      </c>
      <c r="B15" s="6">
        <v>113</v>
      </c>
      <c r="C15" s="5" t="s">
        <v>2136</v>
      </c>
      <c r="D15" s="6">
        <v>76</v>
      </c>
      <c r="E15" s="8">
        <v>509160</v>
      </c>
    </row>
    <row r="16" spans="1:6" x14ac:dyDescent="0.2">
      <c r="A16" s="5" t="s">
        <v>4484</v>
      </c>
      <c r="B16" s="6">
        <v>114</v>
      </c>
      <c r="C16" s="5" t="s">
        <v>2136</v>
      </c>
      <c r="D16" s="6">
        <v>76</v>
      </c>
      <c r="E16" s="8">
        <v>509160</v>
      </c>
    </row>
    <row r="17" spans="1:6" x14ac:dyDescent="0.2">
      <c r="A17" s="5" t="s">
        <v>4484</v>
      </c>
      <c r="B17" s="6">
        <v>115</v>
      </c>
      <c r="C17" s="5" t="s">
        <v>2171</v>
      </c>
      <c r="D17" s="6">
        <v>78</v>
      </c>
      <c r="E17" s="8">
        <v>509160</v>
      </c>
    </row>
    <row r="18" spans="1:6" x14ac:dyDescent="0.2">
      <c r="A18" s="5" t="s">
        <v>4484</v>
      </c>
      <c r="B18" s="6">
        <v>116</v>
      </c>
      <c r="C18" s="5" t="s">
        <v>2279</v>
      </c>
      <c r="D18" s="6">
        <v>34</v>
      </c>
      <c r="E18" s="8">
        <v>509160</v>
      </c>
    </row>
    <row r="19" spans="1:6" x14ac:dyDescent="0.2">
      <c r="A19" s="5" t="s">
        <v>4484</v>
      </c>
      <c r="B19" s="6" t="s">
        <v>4485</v>
      </c>
      <c r="C19" s="5" t="s">
        <v>2277</v>
      </c>
      <c r="D19" s="6">
        <v>31</v>
      </c>
      <c r="E19" s="8">
        <v>509160</v>
      </c>
    </row>
    <row r="20" spans="1:6" x14ac:dyDescent="0.2">
      <c r="A20" s="5" t="s">
        <v>4484</v>
      </c>
      <c r="B20" s="6">
        <v>117</v>
      </c>
      <c r="C20" s="5" t="s">
        <v>2136</v>
      </c>
      <c r="D20" s="6">
        <v>245</v>
      </c>
      <c r="E20" s="8">
        <v>509160</v>
      </c>
    </row>
    <row r="21" spans="1:6" x14ac:dyDescent="0.2">
      <c r="A21" s="5" t="s">
        <v>4484</v>
      </c>
      <c r="B21" s="6" t="s">
        <v>4486</v>
      </c>
      <c r="C21" s="5" t="s">
        <v>2136</v>
      </c>
      <c r="D21" s="6">
        <v>205</v>
      </c>
      <c r="E21" s="8">
        <v>509160</v>
      </c>
    </row>
    <row r="22" spans="1:6" x14ac:dyDescent="0.2">
      <c r="A22" s="5" t="s">
        <v>4484</v>
      </c>
      <c r="B22" s="6">
        <v>118</v>
      </c>
      <c r="C22" s="5" t="s">
        <v>4487</v>
      </c>
      <c r="D22" s="6">
        <v>971</v>
      </c>
      <c r="E22" s="8">
        <v>509160</v>
      </c>
    </row>
    <row r="23" spans="1:6" x14ac:dyDescent="0.2">
      <c r="A23" s="5" t="s">
        <v>4484</v>
      </c>
      <c r="B23" s="6">
        <v>119</v>
      </c>
      <c r="C23" s="5" t="s">
        <v>2311</v>
      </c>
      <c r="D23" s="6">
        <v>156</v>
      </c>
      <c r="E23" s="8">
        <v>509160</v>
      </c>
    </row>
    <row r="24" spans="1:6" x14ac:dyDescent="0.2">
      <c r="A24" s="5" t="s">
        <v>4484</v>
      </c>
      <c r="B24" s="6">
        <v>120</v>
      </c>
      <c r="C24" s="5" t="s">
        <v>2593</v>
      </c>
      <c r="D24" s="6">
        <v>546</v>
      </c>
      <c r="E24" s="8">
        <v>509160</v>
      </c>
    </row>
    <row r="25" spans="1:6" x14ac:dyDescent="0.2">
      <c r="A25" s="5" t="s">
        <v>4484</v>
      </c>
      <c r="B25" s="6">
        <v>121</v>
      </c>
      <c r="C25" s="5" t="s">
        <v>2145</v>
      </c>
      <c r="D25" s="6">
        <v>28</v>
      </c>
      <c r="E25" s="8">
        <v>509160</v>
      </c>
    </row>
    <row r="26" spans="1:6" x14ac:dyDescent="0.2">
      <c r="A26" s="5" t="s">
        <v>4484</v>
      </c>
      <c r="B26" s="6">
        <v>122</v>
      </c>
      <c r="C26" s="5" t="s">
        <v>2316</v>
      </c>
      <c r="D26" s="6">
        <v>36</v>
      </c>
      <c r="E26" s="8">
        <v>509160</v>
      </c>
    </row>
    <row r="27" spans="1:6" x14ac:dyDescent="0.2">
      <c r="A27" s="5" t="s">
        <v>4484</v>
      </c>
      <c r="B27" s="6">
        <v>123</v>
      </c>
      <c r="C27" s="5" t="s">
        <v>3930</v>
      </c>
      <c r="D27" s="6">
        <v>95</v>
      </c>
      <c r="E27" s="8">
        <v>509160</v>
      </c>
    </row>
    <row r="28" spans="1:6" x14ac:dyDescent="0.2">
      <c r="A28" s="5" t="s">
        <v>4484</v>
      </c>
      <c r="B28" s="6">
        <v>124</v>
      </c>
      <c r="C28" s="5" t="s">
        <v>4222</v>
      </c>
      <c r="D28" s="6">
        <v>319</v>
      </c>
      <c r="E28" s="8">
        <v>509160</v>
      </c>
    </row>
    <row r="29" spans="1:6" x14ac:dyDescent="0.2">
      <c r="A29" s="5" t="s">
        <v>4484</v>
      </c>
      <c r="B29" s="6">
        <v>125</v>
      </c>
      <c r="C29" s="5" t="s">
        <v>2272</v>
      </c>
      <c r="D29" s="6">
        <v>184</v>
      </c>
      <c r="E29" s="8">
        <v>509160</v>
      </c>
    </row>
    <row r="30" spans="1:6" x14ac:dyDescent="0.2">
      <c r="A30" s="5" t="s">
        <v>4484</v>
      </c>
      <c r="B30" s="6" t="s">
        <v>4488</v>
      </c>
      <c r="C30" s="5" t="s">
        <v>4489</v>
      </c>
      <c r="D30" s="6">
        <v>63</v>
      </c>
      <c r="E30" s="8">
        <v>509160</v>
      </c>
    </row>
    <row r="31" spans="1:6" x14ac:dyDescent="0.2">
      <c r="A31" s="5" t="s">
        <v>4484</v>
      </c>
      <c r="B31" s="6" t="s">
        <v>2833</v>
      </c>
      <c r="C31" s="5" t="s">
        <v>2160</v>
      </c>
      <c r="D31" s="6">
        <v>83</v>
      </c>
      <c r="E31" s="8">
        <v>509160</v>
      </c>
    </row>
    <row r="32" spans="1:6" ht="13.5" thickBot="1" x14ac:dyDescent="0.25">
      <c r="A32" s="30" t="s">
        <v>4484</v>
      </c>
      <c r="B32" s="31" t="s">
        <v>2396</v>
      </c>
      <c r="C32" s="30" t="s">
        <v>2160</v>
      </c>
      <c r="D32" s="31">
        <v>105</v>
      </c>
      <c r="E32" s="32">
        <v>509160</v>
      </c>
      <c r="F32" s="30"/>
    </row>
    <row r="33" spans="1:5" x14ac:dyDescent="0.2">
      <c r="C33" s="10" t="s">
        <v>2401</v>
      </c>
      <c r="D33" s="14">
        <f>SUM(D2:D32)</f>
        <v>4649</v>
      </c>
      <c r="E33" s="12"/>
    </row>
    <row r="35" spans="1:5" x14ac:dyDescent="0.2">
      <c r="A35" s="5" t="s">
        <v>4484</v>
      </c>
      <c r="B35" s="6">
        <v>200</v>
      </c>
      <c r="C35" s="5" t="s">
        <v>2311</v>
      </c>
      <c r="D35" s="6">
        <v>368</v>
      </c>
      <c r="E35" s="8">
        <v>509160</v>
      </c>
    </row>
    <row r="36" spans="1:5" x14ac:dyDescent="0.2">
      <c r="A36" s="5" t="s">
        <v>4484</v>
      </c>
      <c r="B36" s="6">
        <v>201</v>
      </c>
      <c r="C36" s="5" t="s">
        <v>4226</v>
      </c>
      <c r="D36" s="6">
        <v>440</v>
      </c>
      <c r="E36" s="8">
        <v>509160</v>
      </c>
    </row>
    <row r="37" spans="1:5" x14ac:dyDescent="0.2">
      <c r="A37" s="5" t="s">
        <v>4484</v>
      </c>
      <c r="B37" s="6" t="s">
        <v>3881</v>
      </c>
      <c r="C37" s="5" t="s">
        <v>2657</v>
      </c>
      <c r="D37" s="6">
        <v>162</v>
      </c>
      <c r="E37" s="8">
        <v>509160</v>
      </c>
    </row>
    <row r="38" spans="1:5" x14ac:dyDescent="0.2">
      <c r="A38" s="5" t="s">
        <v>4484</v>
      </c>
      <c r="B38" s="6" t="s">
        <v>4490</v>
      </c>
      <c r="C38" s="5" t="s">
        <v>2277</v>
      </c>
      <c r="D38" s="6">
        <v>41</v>
      </c>
      <c r="E38" s="8">
        <v>509160</v>
      </c>
    </row>
    <row r="39" spans="1:5" x14ac:dyDescent="0.2">
      <c r="A39" s="5" t="s">
        <v>4484</v>
      </c>
      <c r="B39" s="6">
        <v>202</v>
      </c>
      <c r="C39" s="5" t="s">
        <v>4226</v>
      </c>
      <c r="D39" s="6">
        <v>442</v>
      </c>
      <c r="E39" s="8">
        <v>509160</v>
      </c>
    </row>
    <row r="40" spans="1:5" x14ac:dyDescent="0.2">
      <c r="A40" s="5" t="s">
        <v>4484</v>
      </c>
      <c r="B40" s="6" t="s">
        <v>2408</v>
      </c>
      <c r="C40" s="5" t="s">
        <v>2657</v>
      </c>
      <c r="D40" s="6">
        <v>169</v>
      </c>
      <c r="E40" s="8">
        <v>509160</v>
      </c>
    </row>
    <row r="41" spans="1:5" x14ac:dyDescent="0.2">
      <c r="A41" s="5" t="s">
        <v>4484</v>
      </c>
      <c r="B41" s="6" t="s">
        <v>2409</v>
      </c>
      <c r="C41" s="5" t="s">
        <v>2277</v>
      </c>
      <c r="D41" s="6">
        <v>41</v>
      </c>
      <c r="E41" s="8">
        <v>509160</v>
      </c>
    </row>
    <row r="42" spans="1:5" x14ac:dyDescent="0.2">
      <c r="A42" s="5" t="s">
        <v>4484</v>
      </c>
      <c r="B42" s="6">
        <v>203</v>
      </c>
      <c r="C42" s="5" t="s">
        <v>4491</v>
      </c>
      <c r="D42" s="6">
        <v>310</v>
      </c>
      <c r="E42" s="8">
        <v>509160</v>
      </c>
    </row>
    <row r="43" spans="1:5" x14ac:dyDescent="0.2">
      <c r="A43" s="5" t="s">
        <v>4484</v>
      </c>
      <c r="B43" s="6" t="s">
        <v>2411</v>
      </c>
      <c r="C43" s="5" t="s">
        <v>2657</v>
      </c>
      <c r="D43" s="6">
        <v>152</v>
      </c>
      <c r="E43" s="8">
        <v>509160</v>
      </c>
    </row>
    <row r="44" spans="1:5" x14ac:dyDescent="0.2">
      <c r="A44" s="5" t="s">
        <v>4484</v>
      </c>
      <c r="B44" s="6" t="s">
        <v>2412</v>
      </c>
      <c r="C44" s="5" t="s">
        <v>2277</v>
      </c>
      <c r="D44" s="6">
        <v>46</v>
      </c>
      <c r="E44" s="8">
        <v>509160</v>
      </c>
    </row>
    <row r="45" spans="1:5" x14ac:dyDescent="0.2">
      <c r="A45" s="5" t="s">
        <v>4484</v>
      </c>
      <c r="B45" s="6">
        <v>204</v>
      </c>
      <c r="C45" s="5" t="s">
        <v>3880</v>
      </c>
      <c r="D45" s="6">
        <v>390</v>
      </c>
      <c r="E45" s="8">
        <v>509160</v>
      </c>
    </row>
    <row r="46" spans="1:5" x14ac:dyDescent="0.2">
      <c r="A46" s="5" t="s">
        <v>4484</v>
      </c>
      <c r="B46" s="6" t="s">
        <v>2414</v>
      </c>
      <c r="C46" s="5" t="s">
        <v>2277</v>
      </c>
      <c r="D46" s="6">
        <v>41</v>
      </c>
      <c r="E46" s="8">
        <v>509160</v>
      </c>
    </row>
    <row r="47" spans="1:5" x14ac:dyDescent="0.2">
      <c r="A47" s="5" t="s">
        <v>4484</v>
      </c>
      <c r="B47" s="6">
        <v>205</v>
      </c>
      <c r="C47" s="5" t="s">
        <v>3880</v>
      </c>
      <c r="D47" s="6">
        <v>309</v>
      </c>
      <c r="E47" s="8">
        <v>509160</v>
      </c>
    </row>
    <row r="48" spans="1:5" x14ac:dyDescent="0.2">
      <c r="A48" s="5" t="s">
        <v>4484</v>
      </c>
      <c r="B48" s="6" t="s">
        <v>2417</v>
      </c>
      <c r="C48" s="5" t="s">
        <v>2657</v>
      </c>
      <c r="D48" s="6">
        <v>152</v>
      </c>
      <c r="E48" s="8">
        <v>509160</v>
      </c>
    </row>
    <row r="49" spans="1:6" x14ac:dyDescent="0.2">
      <c r="A49" s="5" t="s">
        <v>4484</v>
      </c>
      <c r="B49" s="6" t="s">
        <v>3494</v>
      </c>
      <c r="C49" s="5" t="s">
        <v>2277</v>
      </c>
      <c r="D49" s="6">
        <v>46</v>
      </c>
      <c r="E49" s="8">
        <v>509160</v>
      </c>
    </row>
    <row r="50" spans="1:6" x14ac:dyDescent="0.2">
      <c r="A50" s="5" t="s">
        <v>4484</v>
      </c>
      <c r="B50" s="6">
        <v>206</v>
      </c>
      <c r="C50" s="5" t="s">
        <v>3880</v>
      </c>
      <c r="D50" s="6">
        <v>390</v>
      </c>
      <c r="E50" s="8">
        <v>509160</v>
      </c>
    </row>
    <row r="51" spans="1:6" x14ac:dyDescent="0.2">
      <c r="A51" s="5" t="s">
        <v>4484</v>
      </c>
      <c r="B51" s="6" t="s">
        <v>2419</v>
      </c>
      <c r="C51" s="5" t="s">
        <v>2277</v>
      </c>
      <c r="D51" s="6">
        <v>41</v>
      </c>
      <c r="E51" s="8">
        <v>509160</v>
      </c>
    </row>
    <row r="52" spans="1:6" x14ac:dyDescent="0.2">
      <c r="A52" s="5" t="s">
        <v>4484</v>
      </c>
      <c r="B52" s="6">
        <v>207</v>
      </c>
      <c r="C52" s="5" t="s">
        <v>3880</v>
      </c>
      <c r="D52" s="6">
        <v>440</v>
      </c>
      <c r="E52" s="8">
        <v>509160</v>
      </c>
    </row>
    <row r="53" spans="1:6" x14ac:dyDescent="0.2">
      <c r="A53" s="5" t="s">
        <v>4484</v>
      </c>
      <c r="B53" s="6" t="s">
        <v>2424</v>
      </c>
      <c r="C53" s="5" t="s">
        <v>2657</v>
      </c>
      <c r="D53" s="6">
        <v>162</v>
      </c>
      <c r="E53" s="8">
        <v>509160</v>
      </c>
    </row>
    <row r="54" spans="1:6" x14ac:dyDescent="0.2">
      <c r="A54" s="5" t="s">
        <v>4484</v>
      </c>
      <c r="B54" s="6" t="s">
        <v>3932</v>
      </c>
      <c r="C54" s="5" t="s">
        <v>2277</v>
      </c>
      <c r="D54" s="6">
        <v>41</v>
      </c>
      <c r="E54" s="8">
        <v>509160</v>
      </c>
    </row>
    <row r="55" spans="1:6" x14ac:dyDescent="0.2">
      <c r="A55" s="5" t="s">
        <v>4484</v>
      </c>
      <c r="B55" s="6">
        <v>208</v>
      </c>
      <c r="C55" s="5" t="s">
        <v>3880</v>
      </c>
      <c r="D55" s="6">
        <v>442</v>
      </c>
      <c r="E55" s="8">
        <v>509160</v>
      </c>
    </row>
    <row r="56" spans="1:6" x14ac:dyDescent="0.2">
      <c r="A56" s="5" t="s">
        <v>4484</v>
      </c>
      <c r="B56" s="6" t="s">
        <v>2427</v>
      </c>
      <c r="C56" s="5" t="s">
        <v>2657</v>
      </c>
      <c r="D56" s="6">
        <v>169</v>
      </c>
      <c r="E56" s="8">
        <v>509160</v>
      </c>
    </row>
    <row r="57" spans="1:6" x14ac:dyDescent="0.2">
      <c r="A57" s="18" t="s">
        <v>4484</v>
      </c>
      <c r="B57" s="19" t="s">
        <v>3504</v>
      </c>
      <c r="C57" s="18" t="s">
        <v>2277</v>
      </c>
      <c r="D57" s="19">
        <v>41</v>
      </c>
      <c r="E57" s="8">
        <v>509160</v>
      </c>
    </row>
    <row r="58" spans="1:6" x14ac:dyDescent="0.2">
      <c r="A58" s="5" t="s">
        <v>4484</v>
      </c>
      <c r="B58" s="6" t="s">
        <v>2117</v>
      </c>
      <c r="C58" s="5" t="s">
        <v>2393</v>
      </c>
      <c r="D58" s="6">
        <v>69</v>
      </c>
      <c r="E58" s="8">
        <v>509160</v>
      </c>
    </row>
    <row r="59" spans="1:6" x14ac:dyDescent="0.2">
      <c r="A59" s="5" t="s">
        <v>4484</v>
      </c>
      <c r="B59" s="6" t="s">
        <v>2533</v>
      </c>
      <c r="C59" s="5" t="s">
        <v>2160</v>
      </c>
      <c r="D59" s="6">
        <v>98</v>
      </c>
      <c r="E59" s="8">
        <v>509160</v>
      </c>
    </row>
    <row r="60" spans="1:6" ht="13.5" thickBot="1" x14ac:dyDescent="0.25">
      <c r="A60" s="30" t="s">
        <v>4484</v>
      </c>
      <c r="B60" s="31" t="s">
        <v>2534</v>
      </c>
      <c r="C60" s="30" t="s">
        <v>2160</v>
      </c>
      <c r="D60" s="31">
        <v>95</v>
      </c>
      <c r="E60" s="32">
        <v>509160</v>
      </c>
      <c r="F60" s="30"/>
    </row>
    <row r="61" spans="1:6" x14ac:dyDescent="0.2">
      <c r="C61" s="10" t="s">
        <v>2401</v>
      </c>
      <c r="D61" s="14">
        <f>SUM(D35:D60)</f>
        <v>5097</v>
      </c>
      <c r="E61" s="12"/>
    </row>
    <row r="63" spans="1:6" x14ac:dyDescent="0.2">
      <c r="A63" s="5" t="s">
        <v>4484</v>
      </c>
      <c r="B63" s="6">
        <v>300</v>
      </c>
      <c r="C63" s="5" t="s">
        <v>2311</v>
      </c>
      <c r="D63" s="6">
        <v>368</v>
      </c>
      <c r="E63" s="8">
        <v>509160</v>
      </c>
    </row>
    <row r="64" spans="1:6" x14ac:dyDescent="0.2">
      <c r="A64" s="5" t="s">
        <v>4484</v>
      </c>
      <c r="B64" s="6">
        <v>301</v>
      </c>
      <c r="C64" s="5" t="s">
        <v>4226</v>
      </c>
      <c r="D64" s="6">
        <v>440</v>
      </c>
      <c r="E64" s="8">
        <v>509160</v>
      </c>
    </row>
    <row r="65" spans="1:5" x14ac:dyDescent="0.2">
      <c r="A65" s="5" t="s">
        <v>4484</v>
      </c>
      <c r="B65" s="6" t="s">
        <v>2542</v>
      </c>
      <c r="C65" s="5" t="s">
        <v>2657</v>
      </c>
      <c r="D65" s="6">
        <v>162</v>
      </c>
      <c r="E65" s="8">
        <v>509160</v>
      </c>
    </row>
    <row r="66" spans="1:5" x14ac:dyDescent="0.2">
      <c r="A66" s="5" t="s">
        <v>4484</v>
      </c>
      <c r="B66" s="6" t="s">
        <v>2543</v>
      </c>
      <c r="C66" s="5" t="s">
        <v>2277</v>
      </c>
      <c r="D66" s="6">
        <v>41</v>
      </c>
      <c r="E66" s="8">
        <v>509160</v>
      </c>
    </row>
    <row r="67" spans="1:5" x14ac:dyDescent="0.2">
      <c r="A67" s="5" t="s">
        <v>4484</v>
      </c>
      <c r="B67" s="6">
        <v>302</v>
      </c>
      <c r="C67" s="5" t="s">
        <v>4226</v>
      </c>
      <c r="D67" s="6">
        <v>442</v>
      </c>
      <c r="E67" s="8">
        <v>509160</v>
      </c>
    </row>
    <row r="68" spans="1:5" x14ac:dyDescent="0.2">
      <c r="A68" s="5" t="s">
        <v>4484</v>
      </c>
      <c r="B68" s="6" t="s">
        <v>2546</v>
      </c>
      <c r="C68" s="5" t="s">
        <v>2657</v>
      </c>
      <c r="D68" s="6">
        <v>169</v>
      </c>
      <c r="E68" s="8">
        <v>509160</v>
      </c>
    </row>
    <row r="69" spans="1:5" x14ac:dyDescent="0.2">
      <c r="A69" s="5" t="s">
        <v>4484</v>
      </c>
      <c r="B69" s="6" t="s">
        <v>4492</v>
      </c>
      <c r="C69" s="5" t="s">
        <v>2277</v>
      </c>
      <c r="D69" s="6">
        <v>41</v>
      </c>
      <c r="E69" s="8">
        <v>509160</v>
      </c>
    </row>
    <row r="70" spans="1:5" x14ac:dyDescent="0.2">
      <c r="A70" s="5" t="s">
        <v>4484</v>
      </c>
      <c r="B70" s="6">
        <v>303</v>
      </c>
      <c r="C70" s="5" t="s">
        <v>4493</v>
      </c>
      <c r="D70" s="6">
        <v>310</v>
      </c>
      <c r="E70" s="8">
        <v>509160</v>
      </c>
    </row>
    <row r="71" spans="1:5" x14ac:dyDescent="0.2">
      <c r="A71" s="5" t="s">
        <v>4484</v>
      </c>
      <c r="B71" s="6" t="s">
        <v>2548</v>
      </c>
      <c r="C71" s="5" t="s">
        <v>2657</v>
      </c>
      <c r="D71" s="6">
        <v>152</v>
      </c>
      <c r="E71" s="8">
        <v>509160</v>
      </c>
    </row>
    <row r="72" spans="1:5" x14ac:dyDescent="0.2">
      <c r="A72" s="5" t="s">
        <v>4484</v>
      </c>
      <c r="B72" s="6" t="s">
        <v>3907</v>
      </c>
      <c r="C72" s="5" t="s">
        <v>2277</v>
      </c>
      <c r="D72" s="6">
        <v>46</v>
      </c>
      <c r="E72" s="8">
        <v>509160</v>
      </c>
    </row>
    <row r="73" spans="1:5" x14ac:dyDescent="0.2">
      <c r="A73" s="5" t="s">
        <v>4484</v>
      </c>
      <c r="B73" s="6">
        <v>304</v>
      </c>
      <c r="C73" s="5" t="s">
        <v>3880</v>
      </c>
      <c r="D73" s="6">
        <v>390</v>
      </c>
      <c r="E73" s="8">
        <v>509160</v>
      </c>
    </row>
    <row r="74" spans="1:5" x14ac:dyDescent="0.2">
      <c r="A74" s="5" t="s">
        <v>4484</v>
      </c>
      <c r="B74" s="6" t="s">
        <v>2550</v>
      </c>
      <c r="C74" s="5" t="s">
        <v>2277</v>
      </c>
      <c r="D74" s="6">
        <v>41</v>
      </c>
      <c r="E74" s="8">
        <v>509160</v>
      </c>
    </row>
    <row r="75" spans="1:5" x14ac:dyDescent="0.2">
      <c r="A75" s="5" t="s">
        <v>4484</v>
      </c>
      <c r="B75" s="6">
        <v>305</v>
      </c>
      <c r="C75" s="5" t="s">
        <v>3880</v>
      </c>
      <c r="D75" s="6">
        <v>310</v>
      </c>
      <c r="E75" s="8">
        <v>509160</v>
      </c>
    </row>
    <row r="76" spans="1:5" x14ac:dyDescent="0.2">
      <c r="A76" s="5" t="s">
        <v>4484</v>
      </c>
      <c r="B76" s="6" t="s">
        <v>2552</v>
      </c>
      <c r="C76" s="5" t="s">
        <v>2657</v>
      </c>
      <c r="D76" s="6">
        <v>152</v>
      </c>
      <c r="E76" s="8">
        <v>509160</v>
      </c>
    </row>
    <row r="77" spans="1:5" x14ac:dyDescent="0.2">
      <c r="A77" s="5" t="s">
        <v>4484</v>
      </c>
      <c r="B77" s="6" t="s">
        <v>4494</v>
      </c>
      <c r="C77" s="5" t="s">
        <v>2277</v>
      </c>
      <c r="D77" s="6">
        <v>46</v>
      </c>
      <c r="E77" s="8">
        <v>509160</v>
      </c>
    </row>
    <row r="78" spans="1:5" x14ac:dyDescent="0.2">
      <c r="A78" s="5" t="s">
        <v>4484</v>
      </c>
      <c r="B78" s="6">
        <v>306</v>
      </c>
      <c r="C78" s="5" t="s">
        <v>3880</v>
      </c>
      <c r="D78" s="6">
        <v>390</v>
      </c>
      <c r="E78" s="8">
        <v>509160</v>
      </c>
    </row>
    <row r="79" spans="1:5" x14ac:dyDescent="0.2">
      <c r="A79" s="5" t="s">
        <v>4484</v>
      </c>
      <c r="B79" s="6" t="s">
        <v>2554</v>
      </c>
      <c r="C79" s="5" t="s">
        <v>2277</v>
      </c>
      <c r="D79" s="6">
        <v>41</v>
      </c>
      <c r="E79" s="8">
        <v>509160</v>
      </c>
    </row>
    <row r="80" spans="1:5" x14ac:dyDescent="0.2">
      <c r="A80" s="5" t="s">
        <v>4484</v>
      </c>
      <c r="B80" s="6">
        <v>307</v>
      </c>
      <c r="C80" s="5" t="s">
        <v>3880</v>
      </c>
      <c r="D80" s="6">
        <v>440</v>
      </c>
      <c r="E80" s="8">
        <v>509160</v>
      </c>
    </row>
    <row r="81" spans="1:6" x14ac:dyDescent="0.2">
      <c r="A81" s="5" t="s">
        <v>4484</v>
      </c>
      <c r="B81" s="6" t="s">
        <v>2558</v>
      </c>
      <c r="C81" s="5" t="s">
        <v>2657</v>
      </c>
      <c r="D81" s="6">
        <v>162</v>
      </c>
      <c r="E81" s="8">
        <v>509160</v>
      </c>
    </row>
    <row r="82" spans="1:6" x14ac:dyDescent="0.2">
      <c r="A82" s="5" t="s">
        <v>4484</v>
      </c>
      <c r="B82" s="6" t="s">
        <v>2559</v>
      </c>
      <c r="C82" s="5" t="s">
        <v>2277</v>
      </c>
      <c r="D82" s="6">
        <v>41</v>
      </c>
      <c r="E82" s="8">
        <v>509160</v>
      </c>
    </row>
    <row r="83" spans="1:6" x14ac:dyDescent="0.2">
      <c r="A83" s="5" t="s">
        <v>4484</v>
      </c>
      <c r="B83" s="6">
        <v>308</v>
      </c>
      <c r="C83" s="5" t="s">
        <v>3880</v>
      </c>
      <c r="D83" s="6">
        <v>442</v>
      </c>
      <c r="E83" s="8">
        <v>509160</v>
      </c>
    </row>
    <row r="84" spans="1:6" x14ac:dyDescent="0.2">
      <c r="A84" s="5" t="s">
        <v>4484</v>
      </c>
      <c r="B84" s="6" t="s">
        <v>2561</v>
      </c>
      <c r="C84" s="5" t="s">
        <v>2657</v>
      </c>
      <c r="D84" s="6">
        <v>169</v>
      </c>
      <c r="E84" s="8">
        <v>509160</v>
      </c>
    </row>
    <row r="85" spans="1:6" x14ac:dyDescent="0.2">
      <c r="A85" s="18" t="s">
        <v>4484</v>
      </c>
      <c r="B85" s="19" t="s">
        <v>3917</v>
      </c>
      <c r="C85" s="18" t="s">
        <v>2277</v>
      </c>
      <c r="D85" s="19">
        <v>41</v>
      </c>
      <c r="E85" s="8">
        <v>509160</v>
      </c>
    </row>
    <row r="86" spans="1:6" x14ac:dyDescent="0.2">
      <c r="A86" s="5" t="s">
        <v>4484</v>
      </c>
      <c r="B86" s="6" t="s">
        <v>2117</v>
      </c>
      <c r="C86" s="5" t="s">
        <v>2393</v>
      </c>
      <c r="D86" s="6">
        <v>69</v>
      </c>
      <c r="E86" s="8">
        <v>509160</v>
      </c>
    </row>
    <row r="87" spans="1:6" x14ac:dyDescent="0.2">
      <c r="A87" s="5" t="s">
        <v>4484</v>
      </c>
      <c r="B87" s="6" t="s">
        <v>2633</v>
      </c>
      <c r="C87" s="5" t="s">
        <v>2160</v>
      </c>
      <c r="D87" s="6">
        <v>98</v>
      </c>
      <c r="E87" s="8">
        <v>509160</v>
      </c>
    </row>
    <row r="88" spans="1:6" ht="13.5" thickBot="1" x14ac:dyDescent="0.25">
      <c r="A88" s="30" t="s">
        <v>4484</v>
      </c>
      <c r="B88" s="31" t="s">
        <v>2634</v>
      </c>
      <c r="C88" s="30" t="s">
        <v>2160</v>
      </c>
      <c r="D88" s="31">
        <v>95</v>
      </c>
      <c r="E88" s="32">
        <v>509160</v>
      </c>
      <c r="F88" s="30"/>
    </row>
    <row r="89" spans="1:6" x14ac:dyDescent="0.2">
      <c r="C89" s="10" t="s">
        <v>2401</v>
      </c>
      <c r="D89" s="14">
        <f>SUM(D63:D88)</f>
        <v>5098</v>
      </c>
      <c r="E89" s="12"/>
    </row>
    <row r="91" spans="1:6" x14ac:dyDescent="0.2">
      <c r="A91" s="5" t="s">
        <v>4484</v>
      </c>
      <c r="B91" s="6">
        <v>400</v>
      </c>
      <c r="C91" s="5" t="s">
        <v>2311</v>
      </c>
      <c r="D91" s="6">
        <v>368</v>
      </c>
      <c r="E91" s="8">
        <v>509160</v>
      </c>
    </row>
    <row r="92" spans="1:6" x14ac:dyDescent="0.2">
      <c r="A92" s="5" t="s">
        <v>4484</v>
      </c>
      <c r="B92" s="6">
        <v>401</v>
      </c>
      <c r="C92" s="5" t="s">
        <v>4226</v>
      </c>
      <c r="D92" s="6">
        <v>440</v>
      </c>
      <c r="E92" s="8">
        <v>509160</v>
      </c>
    </row>
    <row r="93" spans="1:6" x14ac:dyDescent="0.2">
      <c r="A93" s="5" t="s">
        <v>4484</v>
      </c>
      <c r="B93" s="6" t="s">
        <v>2642</v>
      </c>
      <c r="C93" s="5" t="s">
        <v>2657</v>
      </c>
      <c r="D93" s="6">
        <v>162</v>
      </c>
      <c r="E93" s="8">
        <v>509160</v>
      </c>
    </row>
    <row r="94" spans="1:6" x14ac:dyDescent="0.2">
      <c r="A94" s="5" t="s">
        <v>4484</v>
      </c>
      <c r="B94" s="6" t="s">
        <v>2643</v>
      </c>
      <c r="C94" s="5" t="s">
        <v>2277</v>
      </c>
      <c r="D94" s="6">
        <v>41</v>
      </c>
      <c r="E94" s="8">
        <v>509160</v>
      </c>
    </row>
    <row r="95" spans="1:6" x14ac:dyDescent="0.2">
      <c r="A95" s="5" t="s">
        <v>4484</v>
      </c>
      <c r="B95" s="6">
        <v>402</v>
      </c>
      <c r="C95" s="5" t="s">
        <v>4226</v>
      </c>
      <c r="D95" s="6">
        <v>442</v>
      </c>
      <c r="E95" s="8">
        <v>509160</v>
      </c>
    </row>
    <row r="96" spans="1:6" x14ac:dyDescent="0.2">
      <c r="A96" s="5" t="s">
        <v>4484</v>
      </c>
      <c r="B96" s="6" t="s">
        <v>2646</v>
      </c>
      <c r="C96" s="5" t="s">
        <v>2657</v>
      </c>
      <c r="D96" s="6">
        <v>169</v>
      </c>
      <c r="E96" s="8">
        <v>509160</v>
      </c>
    </row>
    <row r="97" spans="1:5" x14ac:dyDescent="0.2">
      <c r="A97" s="5" t="s">
        <v>4484</v>
      </c>
      <c r="B97" s="6" t="s">
        <v>4497</v>
      </c>
      <c r="C97" s="5" t="s">
        <v>2277</v>
      </c>
      <c r="D97" s="6">
        <v>41</v>
      </c>
      <c r="E97" s="8">
        <v>509160</v>
      </c>
    </row>
    <row r="98" spans="1:5" x14ac:dyDescent="0.2">
      <c r="A98" s="5" t="s">
        <v>4484</v>
      </c>
      <c r="B98" s="6">
        <v>403</v>
      </c>
      <c r="C98" s="5" t="s">
        <v>4493</v>
      </c>
      <c r="D98" s="6">
        <v>310</v>
      </c>
      <c r="E98" s="8">
        <v>509160</v>
      </c>
    </row>
    <row r="99" spans="1:5" x14ac:dyDescent="0.2">
      <c r="A99" s="5" t="s">
        <v>4484</v>
      </c>
      <c r="B99" s="6" t="s">
        <v>2648</v>
      </c>
      <c r="C99" s="5" t="s">
        <v>2657</v>
      </c>
      <c r="D99" s="6">
        <v>152</v>
      </c>
      <c r="E99" s="8">
        <v>509160</v>
      </c>
    </row>
    <row r="100" spans="1:5" x14ac:dyDescent="0.2">
      <c r="A100" s="5" t="s">
        <v>4484</v>
      </c>
      <c r="B100" s="6" t="s">
        <v>4498</v>
      </c>
      <c r="C100" s="5" t="s">
        <v>2277</v>
      </c>
      <c r="D100" s="6">
        <v>46</v>
      </c>
      <c r="E100" s="8">
        <v>509160</v>
      </c>
    </row>
    <row r="101" spans="1:5" x14ac:dyDescent="0.2">
      <c r="A101" s="5" t="s">
        <v>4484</v>
      </c>
      <c r="B101" s="6">
        <v>404</v>
      </c>
      <c r="C101" s="5" t="s">
        <v>3880</v>
      </c>
      <c r="D101" s="6">
        <v>390</v>
      </c>
      <c r="E101" s="8">
        <v>509160</v>
      </c>
    </row>
    <row r="102" spans="1:5" x14ac:dyDescent="0.2">
      <c r="A102" s="5" t="s">
        <v>4484</v>
      </c>
      <c r="B102" s="6" t="s">
        <v>2650</v>
      </c>
      <c r="C102" s="5" t="s">
        <v>2277</v>
      </c>
      <c r="D102" s="6">
        <v>41</v>
      </c>
      <c r="E102" s="8">
        <v>509160</v>
      </c>
    </row>
    <row r="103" spans="1:5" x14ac:dyDescent="0.2">
      <c r="A103" s="5" t="s">
        <v>4484</v>
      </c>
      <c r="B103" s="6">
        <v>405</v>
      </c>
      <c r="C103" s="5" t="s">
        <v>3880</v>
      </c>
      <c r="D103" s="6">
        <v>461</v>
      </c>
      <c r="E103" s="8">
        <v>509160</v>
      </c>
    </row>
    <row r="104" spans="1:5" x14ac:dyDescent="0.2">
      <c r="A104" s="5" t="s">
        <v>4484</v>
      </c>
      <c r="B104" s="6" t="s">
        <v>2652</v>
      </c>
      <c r="C104" s="5" t="s">
        <v>2277</v>
      </c>
      <c r="D104" s="6">
        <v>46</v>
      </c>
      <c r="E104" s="8">
        <v>509160</v>
      </c>
    </row>
    <row r="105" spans="1:5" x14ac:dyDescent="0.2">
      <c r="A105" s="5" t="s">
        <v>4484</v>
      </c>
      <c r="B105" s="6">
        <v>406</v>
      </c>
      <c r="C105" s="5" t="s">
        <v>3880</v>
      </c>
      <c r="D105" s="6">
        <v>390</v>
      </c>
      <c r="E105" s="8">
        <v>509160</v>
      </c>
    </row>
    <row r="106" spans="1:5" x14ac:dyDescent="0.2">
      <c r="A106" s="5" t="s">
        <v>4484</v>
      </c>
      <c r="B106" s="6" t="s">
        <v>2654</v>
      </c>
      <c r="C106" s="5" t="s">
        <v>2277</v>
      </c>
      <c r="D106" s="6">
        <v>41</v>
      </c>
      <c r="E106" s="8">
        <v>509160</v>
      </c>
    </row>
    <row r="107" spans="1:5" x14ac:dyDescent="0.2">
      <c r="A107" s="5" t="s">
        <v>4484</v>
      </c>
      <c r="B107" s="6">
        <v>407</v>
      </c>
      <c r="C107" s="5" t="s">
        <v>3880</v>
      </c>
      <c r="D107" s="6">
        <v>440</v>
      </c>
      <c r="E107" s="8">
        <v>509160</v>
      </c>
    </row>
    <row r="108" spans="1:5" x14ac:dyDescent="0.2">
      <c r="A108" s="5" t="s">
        <v>4484</v>
      </c>
      <c r="B108" s="6" t="s">
        <v>2660</v>
      </c>
      <c r="C108" s="5" t="s">
        <v>2657</v>
      </c>
      <c r="D108" s="6">
        <v>162</v>
      </c>
      <c r="E108" s="8">
        <v>509160</v>
      </c>
    </row>
    <row r="109" spans="1:5" x14ac:dyDescent="0.2">
      <c r="A109" s="5" t="s">
        <v>4484</v>
      </c>
      <c r="B109" s="6" t="s">
        <v>2661</v>
      </c>
      <c r="C109" s="5" t="s">
        <v>2277</v>
      </c>
      <c r="D109" s="6">
        <v>41</v>
      </c>
      <c r="E109" s="8">
        <v>509160</v>
      </c>
    </row>
    <row r="110" spans="1:5" x14ac:dyDescent="0.2">
      <c r="A110" s="5" t="s">
        <v>4484</v>
      </c>
      <c r="B110" s="6">
        <v>408</v>
      </c>
      <c r="C110" s="5" t="s">
        <v>3880</v>
      </c>
      <c r="D110" s="6">
        <v>442</v>
      </c>
      <c r="E110" s="8">
        <v>509160</v>
      </c>
    </row>
    <row r="111" spans="1:5" x14ac:dyDescent="0.2">
      <c r="A111" s="5" t="s">
        <v>4484</v>
      </c>
      <c r="B111" s="6" t="s">
        <v>2663</v>
      </c>
      <c r="C111" s="5" t="s">
        <v>2657</v>
      </c>
      <c r="D111" s="6">
        <v>169</v>
      </c>
      <c r="E111" s="8">
        <v>509160</v>
      </c>
    </row>
    <row r="112" spans="1:5" x14ac:dyDescent="0.2">
      <c r="A112" s="18" t="s">
        <v>4484</v>
      </c>
      <c r="B112" s="19" t="s">
        <v>4499</v>
      </c>
      <c r="C112" s="18" t="s">
        <v>2277</v>
      </c>
      <c r="D112" s="19">
        <v>41</v>
      </c>
      <c r="E112" s="8">
        <v>509160</v>
      </c>
    </row>
    <row r="113" spans="1:6" x14ac:dyDescent="0.2">
      <c r="A113" s="5" t="s">
        <v>4484</v>
      </c>
      <c r="B113" s="6" t="s">
        <v>2117</v>
      </c>
      <c r="C113" s="5" t="s">
        <v>2117</v>
      </c>
      <c r="D113" s="6">
        <v>69</v>
      </c>
      <c r="E113" s="8">
        <v>509160</v>
      </c>
    </row>
    <row r="114" spans="1:6" x14ac:dyDescent="0.2">
      <c r="A114" s="5" t="s">
        <v>4484</v>
      </c>
      <c r="B114" s="6" t="s">
        <v>2748</v>
      </c>
      <c r="C114" s="5" t="s">
        <v>2160</v>
      </c>
      <c r="D114" s="6">
        <v>98</v>
      </c>
      <c r="E114" s="8">
        <v>509160</v>
      </c>
    </row>
    <row r="115" spans="1:6" ht="13.5" thickBot="1" x14ac:dyDescent="0.25">
      <c r="A115" s="30" t="s">
        <v>4484</v>
      </c>
      <c r="B115" s="31" t="s">
        <v>2750</v>
      </c>
      <c r="C115" s="30" t="s">
        <v>2160</v>
      </c>
      <c r="D115" s="31">
        <v>95</v>
      </c>
      <c r="E115" s="32">
        <v>509160</v>
      </c>
      <c r="F115" s="30"/>
    </row>
    <row r="116" spans="1:6" x14ac:dyDescent="0.2">
      <c r="C116" s="10" t="s">
        <v>2401</v>
      </c>
      <c r="D116" s="14">
        <f>SUM(D91:D115)</f>
        <v>5097</v>
      </c>
      <c r="E116" s="12"/>
    </row>
    <row r="118" spans="1:6" x14ac:dyDescent="0.2">
      <c r="A118" s="5" t="s">
        <v>4484</v>
      </c>
      <c r="B118" s="6">
        <v>500</v>
      </c>
      <c r="C118" s="5" t="s">
        <v>2311</v>
      </c>
      <c r="D118" s="6">
        <v>368</v>
      </c>
      <c r="E118" s="8">
        <v>509160</v>
      </c>
    </row>
    <row r="119" spans="1:6" x14ac:dyDescent="0.2">
      <c r="A119" s="5" t="s">
        <v>4484</v>
      </c>
      <c r="B119" s="6">
        <v>501</v>
      </c>
      <c r="C119" s="5" t="s">
        <v>4226</v>
      </c>
      <c r="D119" s="6">
        <v>440</v>
      </c>
      <c r="E119" s="8">
        <v>509160</v>
      </c>
    </row>
    <row r="120" spans="1:6" x14ac:dyDescent="0.2">
      <c r="A120" s="5" t="s">
        <v>4484</v>
      </c>
      <c r="B120" s="6" t="s">
        <v>4500</v>
      </c>
      <c r="C120" s="5" t="s">
        <v>2657</v>
      </c>
      <c r="D120" s="6">
        <v>162</v>
      </c>
      <c r="E120" s="8">
        <v>509160</v>
      </c>
    </row>
    <row r="121" spans="1:6" x14ac:dyDescent="0.2">
      <c r="A121" s="5" t="s">
        <v>4484</v>
      </c>
      <c r="B121" s="6" t="s">
        <v>4501</v>
      </c>
      <c r="C121" s="5" t="s">
        <v>2277</v>
      </c>
      <c r="D121" s="6">
        <v>41</v>
      </c>
      <c r="E121" s="8">
        <v>509160</v>
      </c>
    </row>
    <row r="122" spans="1:6" x14ac:dyDescent="0.2">
      <c r="A122" s="5" t="s">
        <v>4484</v>
      </c>
      <c r="B122" s="6">
        <v>502</v>
      </c>
      <c r="C122" s="5" t="s">
        <v>4226</v>
      </c>
      <c r="D122" s="6">
        <v>442</v>
      </c>
      <c r="E122" s="8">
        <v>509160</v>
      </c>
    </row>
    <row r="123" spans="1:6" x14ac:dyDescent="0.2">
      <c r="A123" s="5" t="s">
        <v>4484</v>
      </c>
      <c r="B123" s="6" t="s">
        <v>4502</v>
      </c>
      <c r="C123" s="5" t="s">
        <v>2657</v>
      </c>
      <c r="D123" s="6">
        <v>169</v>
      </c>
      <c r="E123" s="8">
        <v>509160</v>
      </c>
    </row>
    <row r="124" spans="1:6" x14ac:dyDescent="0.2">
      <c r="A124" s="5" t="s">
        <v>4484</v>
      </c>
      <c r="B124" s="6" t="s">
        <v>4503</v>
      </c>
      <c r="C124" s="5" t="s">
        <v>2277</v>
      </c>
      <c r="D124" s="6">
        <v>41</v>
      </c>
      <c r="E124" s="8">
        <v>509160</v>
      </c>
    </row>
    <row r="125" spans="1:6" x14ac:dyDescent="0.2">
      <c r="A125" s="5" t="s">
        <v>4484</v>
      </c>
      <c r="B125" s="6">
        <v>503</v>
      </c>
      <c r="C125" s="5" t="s">
        <v>4493</v>
      </c>
      <c r="D125" s="6">
        <v>310</v>
      </c>
      <c r="E125" s="8">
        <v>509160</v>
      </c>
    </row>
    <row r="126" spans="1:6" x14ac:dyDescent="0.2">
      <c r="A126" s="5" t="s">
        <v>4484</v>
      </c>
      <c r="B126" s="6" t="s">
        <v>4504</v>
      </c>
      <c r="C126" s="5" t="s">
        <v>2277</v>
      </c>
      <c r="D126" s="6">
        <v>152</v>
      </c>
      <c r="E126" s="8">
        <v>509160</v>
      </c>
    </row>
    <row r="127" spans="1:6" x14ac:dyDescent="0.2">
      <c r="A127" s="5" t="s">
        <v>4484</v>
      </c>
      <c r="B127" s="6" t="s">
        <v>4505</v>
      </c>
      <c r="C127" s="5" t="s">
        <v>2277</v>
      </c>
      <c r="D127" s="6">
        <v>46</v>
      </c>
      <c r="E127" s="8">
        <v>509160</v>
      </c>
    </row>
    <row r="128" spans="1:6" x14ac:dyDescent="0.2">
      <c r="A128" s="5" t="s">
        <v>4484</v>
      </c>
      <c r="B128" s="6">
        <v>504</v>
      </c>
      <c r="C128" s="5" t="s">
        <v>4226</v>
      </c>
      <c r="D128" s="6">
        <v>390</v>
      </c>
      <c r="E128" s="8">
        <v>509160</v>
      </c>
    </row>
    <row r="129" spans="1:6" x14ac:dyDescent="0.2">
      <c r="A129" s="5" t="s">
        <v>4484</v>
      </c>
      <c r="B129" s="6" t="s">
        <v>4506</v>
      </c>
      <c r="C129" s="5" t="s">
        <v>2277</v>
      </c>
      <c r="D129" s="6">
        <v>41</v>
      </c>
      <c r="E129" s="8">
        <v>509160</v>
      </c>
    </row>
    <row r="130" spans="1:6" x14ac:dyDescent="0.2">
      <c r="A130" s="5" t="s">
        <v>4484</v>
      </c>
      <c r="B130" s="6">
        <v>505</v>
      </c>
      <c r="C130" s="5" t="s">
        <v>3880</v>
      </c>
      <c r="D130" s="6">
        <v>310</v>
      </c>
      <c r="E130" s="8">
        <v>509160</v>
      </c>
    </row>
    <row r="131" spans="1:6" x14ac:dyDescent="0.2">
      <c r="A131" s="5" t="s">
        <v>4484</v>
      </c>
      <c r="B131" s="6" t="s">
        <v>4507</v>
      </c>
      <c r="C131" s="5" t="s">
        <v>2277</v>
      </c>
      <c r="D131" s="6">
        <v>152</v>
      </c>
      <c r="E131" s="8">
        <v>509160</v>
      </c>
    </row>
    <row r="132" spans="1:6" x14ac:dyDescent="0.2">
      <c r="A132" s="5" t="s">
        <v>4484</v>
      </c>
      <c r="B132" s="6" t="s">
        <v>4508</v>
      </c>
      <c r="C132" s="5" t="s">
        <v>2277</v>
      </c>
      <c r="D132" s="6">
        <v>46</v>
      </c>
      <c r="E132" s="8">
        <v>509160</v>
      </c>
    </row>
    <row r="133" spans="1:6" x14ac:dyDescent="0.2">
      <c r="A133" s="5" t="s">
        <v>4484</v>
      </c>
      <c r="B133" s="6">
        <v>506</v>
      </c>
      <c r="C133" s="5" t="s">
        <v>3880</v>
      </c>
      <c r="D133" s="6">
        <v>390</v>
      </c>
      <c r="E133" s="8">
        <v>509160</v>
      </c>
    </row>
    <row r="134" spans="1:6" x14ac:dyDescent="0.2">
      <c r="A134" s="5" t="s">
        <v>4484</v>
      </c>
      <c r="B134" s="6" t="s">
        <v>4509</v>
      </c>
      <c r="C134" s="5" t="s">
        <v>2277</v>
      </c>
      <c r="D134" s="6">
        <v>41</v>
      </c>
      <c r="E134" s="8">
        <v>509160</v>
      </c>
    </row>
    <row r="135" spans="1:6" x14ac:dyDescent="0.2">
      <c r="A135" s="5" t="s">
        <v>4484</v>
      </c>
      <c r="B135" s="6">
        <v>507</v>
      </c>
      <c r="C135" s="5" t="s">
        <v>3880</v>
      </c>
      <c r="D135" s="6">
        <v>440</v>
      </c>
      <c r="E135" s="8">
        <v>509160</v>
      </c>
    </row>
    <row r="136" spans="1:6" x14ac:dyDescent="0.2">
      <c r="A136" s="5" t="s">
        <v>4484</v>
      </c>
      <c r="B136" s="6" t="s">
        <v>3947</v>
      </c>
      <c r="C136" s="5" t="s">
        <v>2657</v>
      </c>
      <c r="D136" s="6">
        <v>162</v>
      </c>
      <c r="E136" s="8">
        <v>509160</v>
      </c>
    </row>
    <row r="137" spans="1:6" x14ac:dyDescent="0.2">
      <c r="A137" s="5" t="s">
        <v>4484</v>
      </c>
      <c r="B137" s="6" t="s">
        <v>4510</v>
      </c>
      <c r="C137" s="5" t="s">
        <v>2277</v>
      </c>
      <c r="D137" s="6">
        <v>41</v>
      </c>
      <c r="E137" s="8">
        <v>509160</v>
      </c>
    </row>
    <row r="138" spans="1:6" x14ac:dyDescent="0.2">
      <c r="A138" s="5" t="s">
        <v>4484</v>
      </c>
      <c r="B138" s="6">
        <v>508</v>
      </c>
      <c r="C138" s="5" t="s">
        <v>4226</v>
      </c>
      <c r="D138" s="6">
        <v>442</v>
      </c>
      <c r="E138" s="8">
        <v>509160</v>
      </c>
    </row>
    <row r="139" spans="1:6" x14ac:dyDescent="0.2">
      <c r="A139" s="5" t="s">
        <v>4484</v>
      </c>
      <c r="B139" s="6" t="s">
        <v>4511</v>
      </c>
      <c r="C139" s="5" t="s">
        <v>2657</v>
      </c>
      <c r="D139" s="6">
        <v>169</v>
      </c>
      <c r="E139" s="8">
        <v>509160</v>
      </c>
    </row>
    <row r="140" spans="1:6" x14ac:dyDescent="0.2">
      <c r="A140" s="18" t="s">
        <v>4484</v>
      </c>
      <c r="B140" s="19" t="s">
        <v>4512</v>
      </c>
      <c r="C140" s="18" t="s">
        <v>2277</v>
      </c>
      <c r="D140" s="19">
        <v>41</v>
      </c>
      <c r="E140" s="8">
        <v>509160</v>
      </c>
    </row>
    <row r="141" spans="1:6" x14ac:dyDescent="0.2">
      <c r="A141" s="5" t="s">
        <v>4484</v>
      </c>
      <c r="B141" s="6" t="s">
        <v>2117</v>
      </c>
      <c r="C141" s="5" t="s">
        <v>2393</v>
      </c>
      <c r="D141" s="6">
        <v>69</v>
      </c>
      <c r="E141" s="8">
        <v>509160</v>
      </c>
    </row>
    <row r="142" spans="1:6" x14ac:dyDescent="0.2">
      <c r="A142" s="5" t="s">
        <v>4484</v>
      </c>
      <c r="B142" s="6" t="s">
        <v>2785</v>
      </c>
      <c r="C142" s="5" t="s">
        <v>2160</v>
      </c>
      <c r="D142" s="6">
        <v>98</v>
      </c>
      <c r="E142" s="8">
        <v>509160</v>
      </c>
    </row>
    <row r="143" spans="1:6" ht="13.5" thickBot="1" x14ac:dyDescent="0.25">
      <c r="A143" s="30" t="s">
        <v>4484</v>
      </c>
      <c r="B143" s="31" t="s">
        <v>2786</v>
      </c>
      <c r="C143" s="30" t="s">
        <v>2160</v>
      </c>
      <c r="D143" s="31">
        <v>95</v>
      </c>
      <c r="E143" s="32">
        <v>509160</v>
      </c>
      <c r="F143" s="30"/>
    </row>
    <row r="144" spans="1:6" x14ac:dyDescent="0.2">
      <c r="C144" s="10" t="s">
        <v>2401</v>
      </c>
      <c r="D144" s="14">
        <f>SUM(D118:D143)</f>
        <v>5098</v>
      </c>
      <c r="E144" s="12"/>
    </row>
    <row r="146" spans="1:5" x14ac:dyDescent="0.2">
      <c r="A146" s="5" t="s">
        <v>4484</v>
      </c>
      <c r="B146" s="6">
        <v>600</v>
      </c>
      <c r="C146" s="5" t="s">
        <v>2311</v>
      </c>
      <c r="D146" s="6">
        <v>368</v>
      </c>
      <c r="E146" s="8">
        <v>509160</v>
      </c>
    </row>
    <row r="147" spans="1:5" x14ac:dyDescent="0.2">
      <c r="A147" s="5" t="s">
        <v>4484</v>
      </c>
      <c r="B147" s="6">
        <v>601</v>
      </c>
      <c r="C147" s="5" t="s">
        <v>4226</v>
      </c>
      <c r="D147" s="6">
        <v>440</v>
      </c>
      <c r="E147" s="8">
        <v>509160</v>
      </c>
    </row>
    <row r="148" spans="1:5" x14ac:dyDescent="0.2">
      <c r="A148" s="5" t="s">
        <v>4484</v>
      </c>
      <c r="B148" s="6" t="s">
        <v>4513</v>
      </c>
      <c r="C148" s="5" t="s">
        <v>2657</v>
      </c>
      <c r="D148" s="6">
        <v>162</v>
      </c>
      <c r="E148" s="8">
        <v>509160</v>
      </c>
    </row>
    <row r="149" spans="1:5" x14ac:dyDescent="0.2">
      <c r="A149" s="5" t="s">
        <v>4484</v>
      </c>
      <c r="B149" s="6" t="s">
        <v>4514</v>
      </c>
      <c r="C149" s="5" t="s">
        <v>2277</v>
      </c>
      <c r="D149" s="6">
        <v>41</v>
      </c>
      <c r="E149" s="8">
        <v>509160</v>
      </c>
    </row>
    <row r="150" spans="1:5" x14ac:dyDescent="0.2">
      <c r="A150" s="5" t="s">
        <v>4484</v>
      </c>
      <c r="B150" s="6">
        <v>602</v>
      </c>
      <c r="C150" s="5" t="s">
        <v>4226</v>
      </c>
      <c r="D150" s="6">
        <v>442</v>
      </c>
      <c r="E150" s="8">
        <v>509160</v>
      </c>
    </row>
    <row r="151" spans="1:5" x14ac:dyDescent="0.2">
      <c r="A151" s="5" t="s">
        <v>4484</v>
      </c>
      <c r="B151" s="6" t="s">
        <v>4515</v>
      </c>
      <c r="C151" s="5" t="s">
        <v>4516</v>
      </c>
      <c r="D151" s="6">
        <v>169</v>
      </c>
      <c r="E151" s="8">
        <v>509160</v>
      </c>
    </row>
    <row r="152" spans="1:5" x14ac:dyDescent="0.2">
      <c r="A152" s="5" t="s">
        <v>4484</v>
      </c>
      <c r="B152" s="6" t="s">
        <v>4517</v>
      </c>
      <c r="C152" s="5" t="s">
        <v>2277</v>
      </c>
      <c r="D152" s="6">
        <v>41</v>
      </c>
      <c r="E152" s="8">
        <v>509160</v>
      </c>
    </row>
    <row r="153" spans="1:5" x14ac:dyDescent="0.2">
      <c r="A153" s="5" t="s">
        <v>4484</v>
      </c>
      <c r="B153" s="6">
        <v>603</v>
      </c>
      <c r="C153" s="5" t="s">
        <v>4493</v>
      </c>
      <c r="D153" s="6">
        <v>310</v>
      </c>
      <c r="E153" s="8">
        <v>509160</v>
      </c>
    </row>
    <row r="154" spans="1:5" x14ac:dyDescent="0.2">
      <c r="A154" s="5" t="s">
        <v>4484</v>
      </c>
      <c r="B154" s="6" t="s">
        <v>4518</v>
      </c>
      <c r="C154" s="5" t="s">
        <v>2657</v>
      </c>
      <c r="D154" s="6">
        <v>152</v>
      </c>
      <c r="E154" s="8">
        <v>509160</v>
      </c>
    </row>
    <row r="155" spans="1:5" x14ac:dyDescent="0.2">
      <c r="A155" s="5" t="s">
        <v>4484</v>
      </c>
      <c r="B155" s="6" t="s">
        <v>4559</v>
      </c>
      <c r="C155" s="5" t="s">
        <v>2277</v>
      </c>
      <c r="D155" s="6">
        <v>46</v>
      </c>
      <c r="E155" s="8">
        <v>509160</v>
      </c>
    </row>
    <row r="156" spans="1:5" x14ac:dyDescent="0.2">
      <c r="A156" s="5" t="s">
        <v>4484</v>
      </c>
      <c r="B156" s="6">
        <v>604</v>
      </c>
      <c r="C156" s="5" t="s">
        <v>3880</v>
      </c>
      <c r="D156" s="6">
        <v>390</v>
      </c>
      <c r="E156" s="8">
        <v>509160</v>
      </c>
    </row>
    <row r="157" spans="1:5" x14ac:dyDescent="0.2">
      <c r="A157" s="5" t="s">
        <v>4484</v>
      </c>
      <c r="B157" s="6" t="s">
        <v>4560</v>
      </c>
      <c r="C157" s="5" t="s">
        <v>2277</v>
      </c>
      <c r="D157" s="6">
        <v>41</v>
      </c>
      <c r="E157" s="8">
        <v>509160</v>
      </c>
    </row>
    <row r="158" spans="1:5" x14ac:dyDescent="0.2">
      <c r="A158" s="5" t="s">
        <v>4484</v>
      </c>
      <c r="B158" s="6">
        <v>605</v>
      </c>
      <c r="C158" s="5" t="s">
        <v>3880</v>
      </c>
      <c r="D158" s="6">
        <v>310</v>
      </c>
      <c r="E158" s="8">
        <v>509160</v>
      </c>
    </row>
    <row r="159" spans="1:5" x14ac:dyDescent="0.2">
      <c r="A159" s="5" t="s">
        <v>4484</v>
      </c>
      <c r="B159" s="6" t="s">
        <v>4561</v>
      </c>
      <c r="C159" s="5" t="s">
        <v>2657</v>
      </c>
      <c r="D159" s="6">
        <v>152</v>
      </c>
      <c r="E159" s="8">
        <v>509160</v>
      </c>
    </row>
    <row r="160" spans="1:5" x14ac:dyDescent="0.2">
      <c r="A160" s="5" t="s">
        <v>4484</v>
      </c>
      <c r="B160" s="6" t="s">
        <v>4562</v>
      </c>
      <c r="C160" s="5" t="s">
        <v>2277</v>
      </c>
      <c r="D160" s="6">
        <v>46</v>
      </c>
      <c r="E160" s="8">
        <v>509160</v>
      </c>
    </row>
    <row r="161" spans="1:6" x14ac:dyDescent="0.2">
      <c r="A161" s="5" t="s">
        <v>4484</v>
      </c>
      <c r="B161" s="6">
        <v>606</v>
      </c>
      <c r="C161" s="5" t="s">
        <v>3880</v>
      </c>
      <c r="D161" s="6">
        <v>390</v>
      </c>
      <c r="E161" s="8">
        <v>509160</v>
      </c>
    </row>
    <row r="162" spans="1:6" x14ac:dyDescent="0.2">
      <c r="A162" s="5" t="s">
        <v>4484</v>
      </c>
      <c r="B162" s="6" t="s">
        <v>4563</v>
      </c>
      <c r="C162" s="5" t="s">
        <v>2277</v>
      </c>
      <c r="D162" s="6">
        <v>41</v>
      </c>
      <c r="E162" s="8">
        <v>509160</v>
      </c>
    </row>
    <row r="163" spans="1:6" x14ac:dyDescent="0.2">
      <c r="A163" s="5" t="s">
        <v>4484</v>
      </c>
      <c r="B163" s="6">
        <v>607</v>
      </c>
      <c r="C163" s="5" t="s">
        <v>3880</v>
      </c>
      <c r="D163" s="6">
        <v>440</v>
      </c>
      <c r="E163" s="8">
        <v>509160</v>
      </c>
    </row>
    <row r="164" spans="1:6" x14ac:dyDescent="0.2">
      <c r="A164" s="5" t="s">
        <v>4484</v>
      </c>
      <c r="B164" s="6" t="s">
        <v>4564</v>
      </c>
      <c r="C164" s="5" t="s">
        <v>2657</v>
      </c>
      <c r="D164" s="6">
        <v>162</v>
      </c>
      <c r="E164" s="8">
        <v>509160</v>
      </c>
    </row>
    <row r="165" spans="1:6" x14ac:dyDescent="0.2">
      <c r="A165" s="5" t="s">
        <v>4484</v>
      </c>
      <c r="B165" s="6" t="s">
        <v>4565</v>
      </c>
      <c r="C165" s="5" t="s">
        <v>2277</v>
      </c>
      <c r="D165" s="6">
        <v>41</v>
      </c>
      <c r="E165" s="8">
        <v>509160</v>
      </c>
    </row>
    <row r="166" spans="1:6" x14ac:dyDescent="0.2">
      <c r="A166" s="5" t="s">
        <v>4484</v>
      </c>
      <c r="B166" s="6">
        <v>608</v>
      </c>
      <c r="C166" s="5" t="s">
        <v>3880</v>
      </c>
      <c r="D166" s="6">
        <v>442</v>
      </c>
      <c r="E166" s="8">
        <v>509160</v>
      </c>
    </row>
    <row r="167" spans="1:6" x14ac:dyDescent="0.2">
      <c r="A167" s="5" t="s">
        <v>4484</v>
      </c>
      <c r="B167" s="6" t="s">
        <v>4566</v>
      </c>
      <c r="C167" s="5" t="s">
        <v>2657</v>
      </c>
      <c r="D167" s="6">
        <v>169</v>
      </c>
      <c r="E167" s="8">
        <v>509160</v>
      </c>
    </row>
    <row r="168" spans="1:6" x14ac:dyDescent="0.2">
      <c r="A168" s="18" t="s">
        <v>4484</v>
      </c>
      <c r="B168" s="19" t="s">
        <v>4567</v>
      </c>
      <c r="C168" s="18" t="s">
        <v>2277</v>
      </c>
      <c r="D168" s="19">
        <v>41</v>
      </c>
      <c r="E168" s="8">
        <v>509160</v>
      </c>
    </row>
    <row r="169" spans="1:6" x14ac:dyDescent="0.2">
      <c r="A169" s="5" t="s">
        <v>4484</v>
      </c>
      <c r="B169" s="6" t="s">
        <v>2117</v>
      </c>
      <c r="C169" s="5" t="s">
        <v>2393</v>
      </c>
      <c r="D169" s="6">
        <v>69</v>
      </c>
      <c r="E169" s="8">
        <v>509160</v>
      </c>
    </row>
    <row r="170" spans="1:6" x14ac:dyDescent="0.2">
      <c r="A170" s="5" t="s">
        <v>4484</v>
      </c>
      <c r="B170" s="6" t="s">
        <v>4137</v>
      </c>
      <c r="C170" s="5" t="s">
        <v>2160</v>
      </c>
      <c r="D170" s="6">
        <v>98</v>
      </c>
      <c r="E170" s="8">
        <v>509160</v>
      </c>
    </row>
    <row r="171" spans="1:6" ht="13.5" thickBot="1" x14ac:dyDescent="0.25">
      <c r="A171" s="30" t="s">
        <v>4484</v>
      </c>
      <c r="B171" s="31" t="s">
        <v>4138</v>
      </c>
      <c r="C171" s="30" t="s">
        <v>2160</v>
      </c>
      <c r="D171" s="31">
        <v>95</v>
      </c>
      <c r="E171" s="32">
        <v>509160</v>
      </c>
      <c r="F171" s="30"/>
    </row>
    <row r="172" spans="1:6" x14ac:dyDescent="0.2">
      <c r="C172" s="10" t="s">
        <v>2401</v>
      </c>
      <c r="D172" s="14">
        <f>SUM(D146:D170)</f>
        <v>5003</v>
      </c>
      <c r="E172" s="12"/>
    </row>
    <row r="174" spans="1:6" x14ac:dyDescent="0.2">
      <c r="A174" s="5" t="s">
        <v>4484</v>
      </c>
      <c r="B174" s="6">
        <v>700</v>
      </c>
      <c r="C174" s="5" t="s">
        <v>2311</v>
      </c>
      <c r="D174" s="6">
        <v>368</v>
      </c>
      <c r="E174" s="8">
        <v>509160</v>
      </c>
    </row>
    <row r="175" spans="1:6" x14ac:dyDescent="0.2">
      <c r="A175" s="5" t="s">
        <v>4484</v>
      </c>
      <c r="B175" s="6">
        <v>701</v>
      </c>
      <c r="C175" s="5" t="s">
        <v>4226</v>
      </c>
      <c r="D175" s="6">
        <v>440</v>
      </c>
      <c r="E175" s="8">
        <v>509160</v>
      </c>
    </row>
    <row r="176" spans="1:6" x14ac:dyDescent="0.2">
      <c r="A176" s="5" t="s">
        <v>4484</v>
      </c>
      <c r="B176" s="6" t="s">
        <v>4568</v>
      </c>
      <c r="C176" s="5" t="s">
        <v>2657</v>
      </c>
      <c r="D176" s="6">
        <v>162</v>
      </c>
      <c r="E176" s="8">
        <v>509160</v>
      </c>
    </row>
    <row r="177" spans="1:5" x14ac:dyDescent="0.2">
      <c r="A177" s="5" t="s">
        <v>4484</v>
      </c>
      <c r="B177" s="6" t="s">
        <v>4569</v>
      </c>
      <c r="C177" s="5" t="s">
        <v>2277</v>
      </c>
      <c r="D177" s="6">
        <v>41</v>
      </c>
      <c r="E177" s="8">
        <v>509160</v>
      </c>
    </row>
    <row r="178" spans="1:5" x14ac:dyDescent="0.2">
      <c r="A178" s="5" t="s">
        <v>4484</v>
      </c>
      <c r="B178" s="6">
        <v>702</v>
      </c>
      <c r="C178" s="5" t="s">
        <v>4226</v>
      </c>
      <c r="D178" s="6">
        <v>442</v>
      </c>
      <c r="E178" s="8">
        <v>509160</v>
      </c>
    </row>
    <row r="179" spans="1:5" x14ac:dyDescent="0.2">
      <c r="A179" s="5" t="s">
        <v>4484</v>
      </c>
      <c r="B179" s="6" t="s">
        <v>4570</v>
      </c>
      <c r="C179" s="5" t="s">
        <v>2657</v>
      </c>
      <c r="D179" s="6">
        <v>169</v>
      </c>
      <c r="E179" s="8">
        <v>509160</v>
      </c>
    </row>
    <row r="180" spans="1:5" x14ac:dyDescent="0.2">
      <c r="A180" s="5" t="s">
        <v>4484</v>
      </c>
      <c r="B180" s="6" t="s">
        <v>4571</v>
      </c>
      <c r="C180" s="5" t="s">
        <v>2277</v>
      </c>
      <c r="D180" s="6">
        <v>41</v>
      </c>
      <c r="E180" s="8">
        <v>509160</v>
      </c>
    </row>
    <row r="181" spans="1:5" x14ac:dyDescent="0.2">
      <c r="A181" s="5" t="s">
        <v>4484</v>
      </c>
      <c r="B181" s="6">
        <v>703</v>
      </c>
      <c r="C181" s="5" t="s">
        <v>4493</v>
      </c>
      <c r="D181" s="6">
        <v>310</v>
      </c>
      <c r="E181" s="8">
        <v>509160</v>
      </c>
    </row>
    <row r="182" spans="1:5" x14ac:dyDescent="0.2">
      <c r="A182" s="5" t="s">
        <v>4484</v>
      </c>
      <c r="B182" s="6" t="s">
        <v>4572</v>
      </c>
      <c r="C182" s="5" t="s">
        <v>2657</v>
      </c>
      <c r="D182" s="6">
        <v>152</v>
      </c>
      <c r="E182" s="8">
        <v>509160</v>
      </c>
    </row>
    <row r="183" spans="1:5" x14ac:dyDescent="0.2">
      <c r="A183" s="5" t="s">
        <v>4484</v>
      </c>
      <c r="B183" s="6" t="s">
        <v>4573</v>
      </c>
      <c r="C183" s="5" t="s">
        <v>2277</v>
      </c>
      <c r="D183" s="6">
        <v>46</v>
      </c>
      <c r="E183" s="8">
        <v>509160</v>
      </c>
    </row>
    <row r="184" spans="1:5" x14ac:dyDescent="0.2">
      <c r="A184" s="5" t="s">
        <v>4484</v>
      </c>
      <c r="B184" s="6">
        <v>704</v>
      </c>
      <c r="C184" s="5" t="s">
        <v>3880</v>
      </c>
      <c r="D184" s="6">
        <v>390</v>
      </c>
      <c r="E184" s="8">
        <v>509160</v>
      </c>
    </row>
    <row r="185" spans="1:5" x14ac:dyDescent="0.2">
      <c r="A185" s="5" t="s">
        <v>4484</v>
      </c>
      <c r="B185" s="6" t="s">
        <v>4577</v>
      </c>
      <c r="C185" s="5" t="s">
        <v>2277</v>
      </c>
      <c r="D185" s="6">
        <v>41</v>
      </c>
      <c r="E185" s="8">
        <v>509160</v>
      </c>
    </row>
    <row r="186" spans="1:5" x14ac:dyDescent="0.2">
      <c r="A186" s="5" t="s">
        <v>4484</v>
      </c>
      <c r="B186" s="6">
        <v>705</v>
      </c>
      <c r="C186" s="5" t="s">
        <v>3880</v>
      </c>
      <c r="D186" s="6">
        <v>310</v>
      </c>
      <c r="E186" s="8">
        <v>509160</v>
      </c>
    </row>
    <row r="187" spans="1:5" x14ac:dyDescent="0.2">
      <c r="A187" s="5" t="s">
        <v>4484</v>
      </c>
      <c r="B187" s="6" t="s">
        <v>4578</v>
      </c>
      <c r="C187" s="5" t="s">
        <v>2657</v>
      </c>
      <c r="D187" s="6">
        <v>152</v>
      </c>
      <c r="E187" s="8">
        <v>509160</v>
      </c>
    </row>
    <row r="188" spans="1:5" x14ac:dyDescent="0.2">
      <c r="A188" s="5" t="s">
        <v>4484</v>
      </c>
      <c r="B188" s="6" t="s">
        <v>4579</v>
      </c>
      <c r="C188" s="5" t="s">
        <v>2277</v>
      </c>
      <c r="D188" s="6">
        <v>46</v>
      </c>
      <c r="E188" s="8">
        <v>509160</v>
      </c>
    </row>
    <row r="189" spans="1:5" x14ac:dyDescent="0.2">
      <c r="A189" s="5" t="s">
        <v>4484</v>
      </c>
      <c r="B189" s="6">
        <v>706</v>
      </c>
      <c r="C189" s="5" t="s">
        <v>3880</v>
      </c>
      <c r="D189" s="6">
        <v>390</v>
      </c>
      <c r="E189" s="8">
        <v>509160</v>
      </c>
    </row>
    <row r="190" spans="1:5" x14ac:dyDescent="0.2">
      <c r="A190" s="5" t="s">
        <v>4484</v>
      </c>
      <c r="B190" s="6" t="s">
        <v>4580</v>
      </c>
      <c r="C190" s="5" t="s">
        <v>2277</v>
      </c>
      <c r="D190" s="6">
        <v>41</v>
      </c>
      <c r="E190" s="8">
        <v>509160</v>
      </c>
    </row>
    <row r="191" spans="1:5" x14ac:dyDescent="0.2">
      <c r="A191" s="5" t="s">
        <v>4484</v>
      </c>
      <c r="B191" s="6">
        <v>707</v>
      </c>
      <c r="C191" s="5" t="s">
        <v>4226</v>
      </c>
      <c r="D191" s="6">
        <v>440</v>
      </c>
      <c r="E191" s="8">
        <v>509160</v>
      </c>
    </row>
    <row r="192" spans="1:5" x14ac:dyDescent="0.2">
      <c r="A192" s="5" t="s">
        <v>4484</v>
      </c>
      <c r="B192" s="6" t="s">
        <v>4581</v>
      </c>
      <c r="C192" s="5" t="s">
        <v>2657</v>
      </c>
      <c r="D192" s="6">
        <v>162</v>
      </c>
      <c r="E192" s="8">
        <v>509160</v>
      </c>
    </row>
    <row r="193" spans="1:6" x14ac:dyDescent="0.2">
      <c r="A193" s="5" t="s">
        <v>4484</v>
      </c>
      <c r="B193" s="6" t="s">
        <v>4582</v>
      </c>
      <c r="C193" s="5" t="s">
        <v>2277</v>
      </c>
      <c r="D193" s="6">
        <v>41</v>
      </c>
      <c r="E193" s="8">
        <v>509160</v>
      </c>
    </row>
    <row r="194" spans="1:6" x14ac:dyDescent="0.2">
      <c r="A194" s="5" t="s">
        <v>4484</v>
      </c>
      <c r="B194" s="6">
        <v>708</v>
      </c>
      <c r="C194" s="5" t="s">
        <v>4226</v>
      </c>
      <c r="D194" s="6">
        <v>442</v>
      </c>
      <c r="E194" s="8">
        <v>509160</v>
      </c>
    </row>
    <row r="195" spans="1:6" x14ac:dyDescent="0.2">
      <c r="A195" s="5" t="s">
        <v>4484</v>
      </c>
      <c r="B195" s="6" t="s">
        <v>4583</v>
      </c>
      <c r="C195" s="5" t="s">
        <v>2657</v>
      </c>
      <c r="D195" s="6">
        <v>169</v>
      </c>
      <c r="E195" s="8">
        <v>509160</v>
      </c>
    </row>
    <row r="196" spans="1:6" x14ac:dyDescent="0.2">
      <c r="A196" s="18" t="s">
        <v>4484</v>
      </c>
      <c r="B196" s="19" t="s">
        <v>4584</v>
      </c>
      <c r="C196" s="18" t="s">
        <v>2277</v>
      </c>
      <c r="D196" s="19">
        <v>41</v>
      </c>
      <c r="E196" s="8">
        <v>509160</v>
      </c>
    </row>
    <row r="197" spans="1:6" x14ac:dyDescent="0.2">
      <c r="A197" s="5" t="s">
        <v>4484</v>
      </c>
      <c r="B197" s="6" t="s">
        <v>2117</v>
      </c>
      <c r="C197" s="5" t="s">
        <v>2393</v>
      </c>
      <c r="D197" s="6">
        <v>69</v>
      </c>
      <c r="E197" s="8">
        <v>509160</v>
      </c>
    </row>
    <row r="198" spans="1:6" x14ac:dyDescent="0.2">
      <c r="A198" s="5" t="s">
        <v>4484</v>
      </c>
      <c r="B198" s="6" t="s">
        <v>402</v>
      </c>
      <c r="C198" s="5" t="s">
        <v>2160</v>
      </c>
      <c r="D198" s="6">
        <v>98</v>
      </c>
      <c r="E198" s="8">
        <v>509160</v>
      </c>
    </row>
    <row r="199" spans="1:6" ht="13.5" thickBot="1" x14ac:dyDescent="0.25">
      <c r="A199" s="30" t="s">
        <v>4484</v>
      </c>
      <c r="B199" s="31" t="s">
        <v>404</v>
      </c>
      <c r="C199" s="30" t="s">
        <v>2160</v>
      </c>
      <c r="D199" s="31">
        <v>95</v>
      </c>
      <c r="E199" s="32">
        <v>509160</v>
      </c>
      <c r="F199" s="30"/>
    </row>
    <row r="200" spans="1:6" x14ac:dyDescent="0.2">
      <c r="C200" s="10" t="s">
        <v>2401</v>
      </c>
      <c r="D200" s="14">
        <f>SUM(D174:D199)</f>
        <v>5098</v>
      </c>
      <c r="E200" s="12"/>
    </row>
    <row r="202" spans="1:6" x14ac:dyDescent="0.2">
      <c r="A202" s="5" t="s">
        <v>4484</v>
      </c>
      <c r="B202" s="6">
        <v>800</v>
      </c>
      <c r="C202" s="5" t="s">
        <v>2311</v>
      </c>
      <c r="D202" s="6">
        <v>368</v>
      </c>
      <c r="E202" s="8">
        <v>509160</v>
      </c>
    </row>
    <row r="203" spans="1:6" x14ac:dyDescent="0.2">
      <c r="A203" s="5" t="s">
        <v>4484</v>
      </c>
      <c r="B203" s="6">
        <v>801</v>
      </c>
      <c r="C203" s="5" t="s">
        <v>4226</v>
      </c>
      <c r="D203" s="6">
        <v>440</v>
      </c>
      <c r="E203" s="8">
        <v>509160</v>
      </c>
    </row>
    <row r="204" spans="1:6" x14ac:dyDescent="0.2">
      <c r="A204" s="5" t="s">
        <v>4484</v>
      </c>
      <c r="B204" s="6" t="s">
        <v>4585</v>
      </c>
      <c r="C204" s="5" t="s">
        <v>2657</v>
      </c>
      <c r="D204" s="6">
        <v>162</v>
      </c>
      <c r="E204" s="8">
        <v>509160</v>
      </c>
    </row>
    <row r="205" spans="1:6" x14ac:dyDescent="0.2">
      <c r="A205" s="5" t="s">
        <v>4484</v>
      </c>
      <c r="B205" s="6" t="s">
        <v>4586</v>
      </c>
      <c r="C205" s="5" t="s">
        <v>2277</v>
      </c>
      <c r="D205" s="6">
        <v>41</v>
      </c>
      <c r="E205" s="8">
        <v>509160</v>
      </c>
    </row>
    <row r="206" spans="1:6" x14ac:dyDescent="0.2">
      <c r="A206" s="5" t="s">
        <v>4484</v>
      </c>
      <c r="B206" s="6">
        <v>802</v>
      </c>
      <c r="C206" s="5" t="s">
        <v>4226</v>
      </c>
      <c r="D206" s="6">
        <v>442</v>
      </c>
      <c r="E206" s="8">
        <v>509160</v>
      </c>
    </row>
    <row r="207" spans="1:6" x14ac:dyDescent="0.2">
      <c r="A207" s="5" t="s">
        <v>4484</v>
      </c>
      <c r="B207" s="6" t="s">
        <v>4587</v>
      </c>
      <c r="C207" s="5" t="s">
        <v>2657</v>
      </c>
      <c r="D207" s="6">
        <v>169</v>
      </c>
      <c r="E207" s="8">
        <v>509160</v>
      </c>
    </row>
    <row r="208" spans="1:6" x14ac:dyDescent="0.2">
      <c r="A208" s="5" t="s">
        <v>4484</v>
      </c>
      <c r="B208" s="6" t="s">
        <v>4588</v>
      </c>
      <c r="C208" s="5" t="s">
        <v>2277</v>
      </c>
      <c r="D208" s="6">
        <v>41</v>
      </c>
      <c r="E208" s="8">
        <v>509160</v>
      </c>
    </row>
    <row r="209" spans="1:5" x14ac:dyDescent="0.2">
      <c r="A209" s="5" t="s">
        <v>4484</v>
      </c>
      <c r="B209" s="6">
        <v>803</v>
      </c>
      <c r="C209" s="5" t="s">
        <v>4493</v>
      </c>
      <c r="D209" s="6">
        <v>310</v>
      </c>
      <c r="E209" s="8">
        <v>509160</v>
      </c>
    </row>
    <row r="210" spans="1:5" x14ac:dyDescent="0.2">
      <c r="A210" s="5" t="s">
        <v>4484</v>
      </c>
      <c r="B210" s="6" t="s">
        <v>4589</v>
      </c>
      <c r="C210" s="5" t="s">
        <v>2277</v>
      </c>
      <c r="D210" s="6">
        <v>46</v>
      </c>
      <c r="E210" s="8">
        <v>509160</v>
      </c>
    </row>
    <row r="211" spans="1:5" x14ac:dyDescent="0.2">
      <c r="A211" s="5" t="s">
        <v>4484</v>
      </c>
      <c r="B211" s="6">
        <v>804</v>
      </c>
      <c r="C211" s="5" t="s">
        <v>3880</v>
      </c>
      <c r="D211" s="6">
        <v>390</v>
      </c>
      <c r="E211" s="8">
        <v>509160</v>
      </c>
    </row>
    <row r="212" spans="1:5" x14ac:dyDescent="0.2">
      <c r="A212" s="5" t="s">
        <v>4484</v>
      </c>
      <c r="B212" s="6" t="s">
        <v>4590</v>
      </c>
      <c r="C212" s="5" t="s">
        <v>2277</v>
      </c>
      <c r="D212" s="6">
        <v>41</v>
      </c>
      <c r="E212" s="8">
        <v>509160</v>
      </c>
    </row>
    <row r="213" spans="1:5" x14ac:dyDescent="0.2">
      <c r="A213" s="5" t="s">
        <v>4484</v>
      </c>
      <c r="B213" s="6">
        <v>805</v>
      </c>
      <c r="C213" s="5" t="s">
        <v>3880</v>
      </c>
      <c r="D213" s="6">
        <v>310</v>
      </c>
      <c r="E213" s="8">
        <v>509160</v>
      </c>
    </row>
    <row r="214" spans="1:5" x14ac:dyDescent="0.2">
      <c r="A214" s="5" t="s">
        <v>4484</v>
      </c>
      <c r="B214" s="6" t="s">
        <v>4591</v>
      </c>
      <c r="C214" s="5" t="s">
        <v>2657</v>
      </c>
      <c r="D214" s="6">
        <v>152</v>
      </c>
      <c r="E214" s="8">
        <v>509160</v>
      </c>
    </row>
    <row r="215" spans="1:5" x14ac:dyDescent="0.2">
      <c r="A215" s="5" t="s">
        <v>4484</v>
      </c>
      <c r="B215" s="6" t="s">
        <v>4592</v>
      </c>
      <c r="C215" s="5" t="s">
        <v>2277</v>
      </c>
      <c r="D215" s="6">
        <v>46</v>
      </c>
      <c r="E215" s="8">
        <v>509160</v>
      </c>
    </row>
    <row r="216" spans="1:5" x14ac:dyDescent="0.2">
      <c r="A216" s="5" t="s">
        <v>4484</v>
      </c>
      <c r="B216" s="6">
        <v>806</v>
      </c>
      <c r="C216" s="5" t="s">
        <v>3880</v>
      </c>
      <c r="D216" s="6">
        <v>390</v>
      </c>
      <c r="E216" s="8">
        <v>509160</v>
      </c>
    </row>
    <row r="217" spans="1:5" x14ac:dyDescent="0.2">
      <c r="A217" s="5" t="s">
        <v>4484</v>
      </c>
      <c r="B217" s="6" t="s">
        <v>4593</v>
      </c>
      <c r="C217" s="5" t="s">
        <v>2277</v>
      </c>
      <c r="D217" s="6">
        <v>41</v>
      </c>
      <c r="E217" s="8">
        <v>509160</v>
      </c>
    </row>
    <row r="218" spans="1:5" x14ac:dyDescent="0.2">
      <c r="A218" s="5" t="s">
        <v>4484</v>
      </c>
      <c r="B218" s="6">
        <v>807</v>
      </c>
      <c r="C218" s="5" t="s">
        <v>3880</v>
      </c>
      <c r="D218" s="6">
        <v>440</v>
      </c>
      <c r="E218" s="8">
        <v>509160</v>
      </c>
    </row>
    <row r="219" spans="1:5" x14ac:dyDescent="0.2">
      <c r="A219" s="5" t="s">
        <v>4484</v>
      </c>
      <c r="B219" s="6" t="s">
        <v>4594</v>
      </c>
      <c r="C219" s="5" t="s">
        <v>2657</v>
      </c>
      <c r="D219" s="6">
        <v>162</v>
      </c>
      <c r="E219" s="8">
        <v>509160</v>
      </c>
    </row>
    <row r="220" spans="1:5" x14ac:dyDescent="0.2">
      <c r="A220" s="5" t="s">
        <v>4484</v>
      </c>
      <c r="B220" s="6" t="s">
        <v>4595</v>
      </c>
      <c r="C220" s="5" t="s">
        <v>2277</v>
      </c>
      <c r="D220" s="6">
        <v>41</v>
      </c>
      <c r="E220" s="8">
        <v>509160</v>
      </c>
    </row>
    <row r="221" spans="1:5" x14ac:dyDescent="0.2">
      <c r="A221" s="5" t="s">
        <v>4484</v>
      </c>
      <c r="B221" s="6">
        <v>808</v>
      </c>
      <c r="C221" s="5" t="s">
        <v>3880</v>
      </c>
      <c r="D221" s="6">
        <v>442</v>
      </c>
      <c r="E221" s="8">
        <v>509160</v>
      </c>
    </row>
    <row r="222" spans="1:5" x14ac:dyDescent="0.2">
      <c r="A222" s="5" t="s">
        <v>4484</v>
      </c>
      <c r="B222" s="6" t="s">
        <v>4596</v>
      </c>
      <c r="C222" s="5" t="s">
        <v>2657</v>
      </c>
      <c r="D222" s="6">
        <v>169</v>
      </c>
      <c r="E222" s="8">
        <v>509160</v>
      </c>
    </row>
    <row r="223" spans="1:5" x14ac:dyDescent="0.2">
      <c r="A223" s="18" t="s">
        <v>4484</v>
      </c>
      <c r="B223" s="19" t="s">
        <v>4597</v>
      </c>
      <c r="C223" s="18" t="s">
        <v>2277</v>
      </c>
      <c r="D223" s="19">
        <v>41</v>
      </c>
      <c r="E223" s="8">
        <v>509160</v>
      </c>
    </row>
    <row r="224" spans="1:5" x14ac:dyDescent="0.2">
      <c r="A224" s="5" t="s">
        <v>4484</v>
      </c>
      <c r="B224" s="6" t="s">
        <v>2117</v>
      </c>
      <c r="C224" s="5" t="s">
        <v>2393</v>
      </c>
      <c r="D224" s="6">
        <v>69</v>
      </c>
      <c r="E224" s="8">
        <v>509160</v>
      </c>
    </row>
    <row r="225" spans="1:6" x14ac:dyDescent="0.2">
      <c r="A225" s="5" t="s">
        <v>4484</v>
      </c>
      <c r="B225" s="6" t="s">
        <v>449</v>
      </c>
      <c r="C225" s="5" t="s">
        <v>2160</v>
      </c>
      <c r="D225" s="6">
        <v>98</v>
      </c>
      <c r="E225" s="8">
        <v>509160</v>
      </c>
    </row>
    <row r="226" spans="1:6" ht="13.5" thickBot="1" x14ac:dyDescent="0.25">
      <c r="A226" s="30" t="s">
        <v>4484</v>
      </c>
      <c r="B226" s="31" t="s">
        <v>450</v>
      </c>
      <c r="C226" s="30" t="s">
        <v>2160</v>
      </c>
      <c r="D226" s="31">
        <v>95</v>
      </c>
      <c r="E226" s="32">
        <v>509160</v>
      </c>
      <c r="F226" s="30"/>
    </row>
    <row r="227" spans="1:6" x14ac:dyDescent="0.2">
      <c r="C227" s="10" t="s">
        <v>2401</v>
      </c>
      <c r="D227" s="14">
        <f>SUM(D202:D225)</f>
        <v>4851</v>
      </c>
      <c r="E227" s="12"/>
    </row>
    <row r="229" spans="1:6" x14ac:dyDescent="0.2">
      <c r="A229" s="5" t="s">
        <v>4484</v>
      </c>
      <c r="B229" s="6">
        <v>900</v>
      </c>
      <c r="C229" s="5" t="s">
        <v>2311</v>
      </c>
      <c r="D229" s="6">
        <v>368</v>
      </c>
      <c r="E229" s="8">
        <v>509160</v>
      </c>
    </row>
    <row r="230" spans="1:6" x14ac:dyDescent="0.2">
      <c r="A230" s="5" t="s">
        <v>4484</v>
      </c>
      <c r="B230" s="6">
        <v>901</v>
      </c>
      <c r="C230" s="5" t="s">
        <v>4226</v>
      </c>
      <c r="D230" s="6">
        <v>440</v>
      </c>
      <c r="E230" s="8">
        <v>509160</v>
      </c>
    </row>
    <row r="231" spans="1:6" x14ac:dyDescent="0.2">
      <c r="A231" s="5" t="s">
        <v>4484</v>
      </c>
      <c r="B231" s="6" t="s">
        <v>4598</v>
      </c>
      <c r="C231" s="5" t="s">
        <v>2657</v>
      </c>
      <c r="D231" s="6">
        <v>162</v>
      </c>
      <c r="E231" s="8">
        <v>509160</v>
      </c>
    </row>
    <row r="232" spans="1:6" x14ac:dyDescent="0.2">
      <c r="A232" s="5" t="s">
        <v>4484</v>
      </c>
      <c r="B232" s="6" t="s">
        <v>4599</v>
      </c>
      <c r="C232" s="5" t="s">
        <v>2277</v>
      </c>
      <c r="D232" s="6">
        <v>41</v>
      </c>
      <c r="E232" s="8">
        <v>509160</v>
      </c>
    </row>
    <row r="233" spans="1:6" x14ac:dyDescent="0.2">
      <c r="A233" s="5" t="s">
        <v>4484</v>
      </c>
      <c r="B233" s="6">
        <v>902</v>
      </c>
      <c r="C233" s="5" t="s">
        <v>4226</v>
      </c>
      <c r="D233" s="6">
        <v>442</v>
      </c>
      <c r="E233" s="8">
        <v>509160</v>
      </c>
    </row>
    <row r="234" spans="1:6" x14ac:dyDescent="0.2">
      <c r="A234" s="5" t="s">
        <v>4484</v>
      </c>
      <c r="B234" s="6" t="s">
        <v>4600</v>
      </c>
      <c r="C234" s="5" t="s">
        <v>2657</v>
      </c>
      <c r="D234" s="6">
        <v>169</v>
      </c>
      <c r="E234" s="8">
        <v>509160</v>
      </c>
    </row>
    <row r="235" spans="1:6" x14ac:dyDescent="0.2">
      <c r="A235" s="5" t="s">
        <v>4484</v>
      </c>
      <c r="B235" s="6" t="s">
        <v>4601</v>
      </c>
      <c r="C235" s="5" t="s">
        <v>2277</v>
      </c>
      <c r="D235" s="6">
        <v>41</v>
      </c>
      <c r="E235" s="8">
        <v>509160</v>
      </c>
    </row>
    <row r="236" spans="1:6" x14ac:dyDescent="0.2">
      <c r="A236" s="5" t="s">
        <v>4484</v>
      </c>
      <c r="B236" s="6">
        <v>903</v>
      </c>
      <c r="C236" s="5" t="s">
        <v>4493</v>
      </c>
      <c r="D236" s="6">
        <v>310</v>
      </c>
      <c r="E236" s="8">
        <v>509160</v>
      </c>
    </row>
    <row r="237" spans="1:6" x14ac:dyDescent="0.2">
      <c r="A237" s="5" t="s">
        <v>4484</v>
      </c>
      <c r="B237" s="6" t="s">
        <v>4602</v>
      </c>
      <c r="C237" s="5" t="s">
        <v>2657</v>
      </c>
      <c r="D237" s="6">
        <v>152</v>
      </c>
      <c r="E237" s="8">
        <v>509160</v>
      </c>
    </row>
    <row r="238" spans="1:6" x14ac:dyDescent="0.2">
      <c r="A238" s="5" t="s">
        <v>4484</v>
      </c>
      <c r="B238" s="6" t="s">
        <v>4603</v>
      </c>
      <c r="C238" s="5" t="s">
        <v>2277</v>
      </c>
      <c r="D238" s="6">
        <v>46</v>
      </c>
      <c r="E238" s="8">
        <v>509160</v>
      </c>
    </row>
    <row r="239" spans="1:6" x14ac:dyDescent="0.2">
      <c r="A239" s="5" t="s">
        <v>4484</v>
      </c>
      <c r="B239" s="6">
        <v>904</v>
      </c>
      <c r="C239" s="5" t="s">
        <v>3880</v>
      </c>
      <c r="D239" s="6">
        <v>390</v>
      </c>
      <c r="E239" s="8">
        <v>509160</v>
      </c>
    </row>
    <row r="240" spans="1:6" x14ac:dyDescent="0.2">
      <c r="A240" s="5" t="s">
        <v>4484</v>
      </c>
      <c r="B240" s="6" t="s">
        <v>4604</v>
      </c>
      <c r="C240" s="5" t="s">
        <v>2277</v>
      </c>
      <c r="D240" s="6">
        <v>41</v>
      </c>
      <c r="E240" s="8">
        <v>509160</v>
      </c>
    </row>
    <row r="241" spans="1:6" x14ac:dyDescent="0.2">
      <c r="A241" s="5" t="s">
        <v>4484</v>
      </c>
      <c r="B241" s="6">
        <v>905</v>
      </c>
      <c r="C241" s="5" t="s">
        <v>3880</v>
      </c>
      <c r="D241" s="6">
        <v>310</v>
      </c>
      <c r="E241" s="8">
        <v>509160</v>
      </c>
    </row>
    <row r="242" spans="1:6" x14ac:dyDescent="0.2">
      <c r="A242" s="5" t="s">
        <v>4484</v>
      </c>
      <c r="B242" s="6" t="s">
        <v>4605</v>
      </c>
      <c r="C242" s="5" t="s">
        <v>2657</v>
      </c>
      <c r="D242" s="6">
        <v>152</v>
      </c>
      <c r="E242" s="8">
        <v>509160</v>
      </c>
    </row>
    <row r="243" spans="1:6" x14ac:dyDescent="0.2">
      <c r="A243" s="5" t="s">
        <v>4484</v>
      </c>
      <c r="B243" s="6" t="s">
        <v>4606</v>
      </c>
      <c r="C243" s="5" t="s">
        <v>2277</v>
      </c>
      <c r="D243" s="6">
        <v>46</v>
      </c>
      <c r="E243" s="8">
        <v>509160</v>
      </c>
    </row>
    <row r="244" spans="1:6" x14ac:dyDescent="0.2">
      <c r="A244" s="5" t="s">
        <v>4484</v>
      </c>
      <c r="B244" s="6">
        <v>906</v>
      </c>
      <c r="C244" s="5" t="s">
        <v>3880</v>
      </c>
      <c r="D244" s="6">
        <v>390</v>
      </c>
      <c r="E244" s="8">
        <v>509160</v>
      </c>
    </row>
    <row r="245" spans="1:6" x14ac:dyDescent="0.2">
      <c r="A245" s="5" t="s">
        <v>4484</v>
      </c>
      <c r="B245" s="6" t="s">
        <v>4607</v>
      </c>
      <c r="C245" s="5" t="s">
        <v>2277</v>
      </c>
      <c r="D245" s="6">
        <v>41</v>
      </c>
      <c r="E245" s="8">
        <v>509160</v>
      </c>
    </row>
    <row r="246" spans="1:6" x14ac:dyDescent="0.2">
      <c r="A246" s="5" t="s">
        <v>4484</v>
      </c>
      <c r="B246" s="6">
        <v>907</v>
      </c>
      <c r="C246" s="5" t="s">
        <v>3880</v>
      </c>
      <c r="D246" s="6">
        <v>440</v>
      </c>
      <c r="E246" s="8">
        <v>509160</v>
      </c>
    </row>
    <row r="247" spans="1:6" x14ac:dyDescent="0.2">
      <c r="A247" s="5" t="s">
        <v>4484</v>
      </c>
      <c r="B247" s="6" t="s">
        <v>4608</v>
      </c>
      <c r="C247" s="5" t="s">
        <v>2657</v>
      </c>
      <c r="D247" s="6">
        <v>162</v>
      </c>
      <c r="E247" s="8">
        <v>509160</v>
      </c>
    </row>
    <row r="248" spans="1:6" x14ac:dyDescent="0.2">
      <c r="A248" s="5" t="s">
        <v>4484</v>
      </c>
      <c r="B248" s="6" t="s">
        <v>4609</v>
      </c>
      <c r="C248" s="5" t="s">
        <v>2277</v>
      </c>
      <c r="D248" s="6">
        <v>41</v>
      </c>
      <c r="E248" s="8">
        <v>509160</v>
      </c>
    </row>
    <row r="249" spans="1:6" x14ac:dyDescent="0.2">
      <c r="A249" s="5" t="s">
        <v>4484</v>
      </c>
      <c r="B249" s="6">
        <v>908</v>
      </c>
      <c r="C249" s="5" t="s">
        <v>3880</v>
      </c>
      <c r="D249" s="6">
        <v>442</v>
      </c>
      <c r="E249" s="8">
        <v>509160</v>
      </c>
    </row>
    <row r="250" spans="1:6" x14ac:dyDescent="0.2">
      <c r="A250" s="5" t="s">
        <v>4484</v>
      </c>
      <c r="B250" s="6" t="s">
        <v>4610</v>
      </c>
      <c r="C250" s="5" t="s">
        <v>2657</v>
      </c>
      <c r="D250" s="6">
        <v>169</v>
      </c>
      <c r="E250" s="8">
        <v>509160</v>
      </c>
    </row>
    <row r="251" spans="1:6" x14ac:dyDescent="0.2">
      <c r="A251" s="18" t="s">
        <v>4484</v>
      </c>
      <c r="B251" s="19" t="s">
        <v>4611</v>
      </c>
      <c r="C251" s="18" t="s">
        <v>2277</v>
      </c>
      <c r="D251" s="19">
        <v>41</v>
      </c>
      <c r="E251" s="8">
        <v>509160</v>
      </c>
    </row>
    <row r="252" spans="1:6" x14ac:dyDescent="0.2">
      <c r="A252" s="5" t="s">
        <v>4484</v>
      </c>
      <c r="B252" s="6" t="s">
        <v>2117</v>
      </c>
      <c r="C252" s="5" t="s">
        <v>2393</v>
      </c>
      <c r="D252" s="6">
        <v>69</v>
      </c>
      <c r="E252" s="8">
        <v>509160</v>
      </c>
    </row>
    <row r="253" spans="1:6" x14ac:dyDescent="0.2">
      <c r="A253" s="5" t="s">
        <v>4484</v>
      </c>
      <c r="B253" s="6" t="s">
        <v>479</v>
      </c>
      <c r="C253" s="5" t="s">
        <v>2160</v>
      </c>
      <c r="D253" s="6">
        <v>98</v>
      </c>
      <c r="E253" s="8">
        <v>509160</v>
      </c>
    </row>
    <row r="254" spans="1:6" ht="13.5" thickBot="1" x14ac:dyDescent="0.25">
      <c r="A254" s="30" t="s">
        <v>4484</v>
      </c>
      <c r="B254" s="31" t="s">
        <v>480</v>
      </c>
      <c r="C254" s="30" t="s">
        <v>2160</v>
      </c>
      <c r="D254" s="31">
        <v>95</v>
      </c>
      <c r="E254" s="32">
        <v>509160</v>
      </c>
      <c r="F254" s="30"/>
    </row>
    <row r="255" spans="1:6" x14ac:dyDescent="0.2">
      <c r="C255" s="10" t="s">
        <v>2401</v>
      </c>
      <c r="D255" s="14">
        <f>SUM(D229:D254)</f>
        <v>5098</v>
      </c>
      <c r="E255" s="12"/>
    </row>
    <row r="257" spans="1:5" x14ac:dyDescent="0.2">
      <c r="A257" s="5" t="s">
        <v>4484</v>
      </c>
      <c r="B257" s="6">
        <v>1000</v>
      </c>
      <c r="C257" s="5" t="s">
        <v>2311</v>
      </c>
      <c r="D257" s="6">
        <v>368</v>
      </c>
      <c r="E257" s="8">
        <v>509160</v>
      </c>
    </row>
    <row r="258" spans="1:5" x14ac:dyDescent="0.2">
      <c r="A258" s="5" t="s">
        <v>4484</v>
      </c>
      <c r="B258" s="6">
        <v>1001</v>
      </c>
      <c r="C258" s="5" t="s">
        <v>4226</v>
      </c>
      <c r="D258" s="6">
        <v>440</v>
      </c>
      <c r="E258" s="8">
        <v>509160</v>
      </c>
    </row>
    <row r="259" spans="1:5" x14ac:dyDescent="0.2">
      <c r="A259" s="5" t="s">
        <v>4484</v>
      </c>
      <c r="B259" s="6" t="s">
        <v>4612</v>
      </c>
      <c r="C259" s="5" t="s">
        <v>2657</v>
      </c>
      <c r="D259" s="6">
        <v>162</v>
      </c>
      <c r="E259" s="8">
        <v>509160</v>
      </c>
    </row>
    <row r="260" spans="1:5" x14ac:dyDescent="0.2">
      <c r="A260" s="5" t="s">
        <v>4484</v>
      </c>
      <c r="B260" s="6" t="s">
        <v>4613</v>
      </c>
      <c r="C260" s="5" t="s">
        <v>2277</v>
      </c>
      <c r="D260" s="6">
        <v>41</v>
      </c>
      <c r="E260" s="8">
        <v>509160</v>
      </c>
    </row>
    <row r="261" spans="1:5" x14ac:dyDescent="0.2">
      <c r="A261" s="5" t="s">
        <v>4484</v>
      </c>
      <c r="B261" s="6">
        <v>1002</v>
      </c>
      <c r="C261" s="5" t="s">
        <v>4226</v>
      </c>
      <c r="D261" s="6">
        <v>442</v>
      </c>
      <c r="E261" s="8">
        <v>509160</v>
      </c>
    </row>
    <row r="262" spans="1:5" x14ac:dyDescent="0.2">
      <c r="A262" s="5" t="s">
        <v>4484</v>
      </c>
      <c r="B262" s="6" t="s">
        <v>4614</v>
      </c>
      <c r="C262" s="5" t="s">
        <v>2657</v>
      </c>
      <c r="D262" s="6">
        <v>169</v>
      </c>
      <c r="E262" s="8">
        <v>509160</v>
      </c>
    </row>
    <row r="263" spans="1:5" x14ac:dyDescent="0.2">
      <c r="A263" s="5" t="s">
        <v>4484</v>
      </c>
      <c r="B263" s="6" t="s">
        <v>4615</v>
      </c>
      <c r="C263" s="5" t="s">
        <v>2277</v>
      </c>
      <c r="D263" s="6">
        <v>41</v>
      </c>
      <c r="E263" s="8">
        <v>509160</v>
      </c>
    </row>
    <row r="264" spans="1:5" x14ac:dyDescent="0.2">
      <c r="A264" s="5" t="s">
        <v>4484</v>
      </c>
      <c r="B264" s="6">
        <v>1003</v>
      </c>
      <c r="C264" s="5" t="s">
        <v>4493</v>
      </c>
      <c r="D264" s="6">
        <v>310</v>
      </c>
      <c r="E264" s="8">
        <v>509160</v>
      </c>
    </row>
    <row r="265" spans="1:5" x14ac:dyDescent="0.2">
      <c r="A265" s="5" t="s">
        <v>4484</v>
      </c>
      <c r="B265" s="6" t="s">
        <v>4616</v>
      </c>
      <c r="C265" s="5" t="s">
        <v>2657</v>
      </c>
      <c r="D265" s="6">
        <v>152</v>
      </c>
      <c r="E265" s="8">
        <v>509160</v>
      </c>
    </row>
    <row r="266" spans="1:5" x14ac:dyDescent="0.2">
      <c r="A266" s="5" t="s">
        <v>4484</v>
      </c>
      <c r="B266" s="6" t="s">
        <v>2818</v>
      </c>
      <c r="C266" s="5" t="s">
        <v>2277</v>
      </c>
      <c r="D266" s="6">
        <v>46</v>
      </c>
      <c r="E266" s="8">
        <v>509160</v>
      </c>
    </row>
    <row r="267" spans="1:5" x14ac:dyDescent="0.2">
      <c r="A267" s="5" t="s">
        <v>4484</v>
      </c>
      <c r="B267" s="6">
        <v>1004</v>
      </c>
      <c r="C267" s="5" t="s">
        <v>3880</v>
      </c>
      <c r="D267" s="6">
        <v>390</v>
      </c>
      <c r="E267" s="8">
        <v>509160</v>
      </c>
    </row>
    <row r="268" spans="1:5" x14ac:dyDescent="0.2">
      <c r="A268" s="5" t="s">
        <v>4484</v>
      </c>
      <c r="B268" s="6" t="s">
        <v>4617</v>
      </c>
      <c r="C268" s="5" t="s">
        <v>2277</v>
      </c>
      <c r="D268" s="6">
        <v>41</v>
      </c>
      <c r="E268" s="8">
        <v>509160</v>
      </c>
    </row>
    <row r="269" spans="1:5" x14ac:dyDescent="0.2">
      <c r="A269" s="5" t="s">
        <v>4484</v>
      </c>
      <c r="B269" s="6">
        <v>1005</v>
      </c>
      <c r="C269" s="5" t="s">
        <v>3880</v>
      </c>
      <c r="D269" s="6">
        <v>310</v>
      </c>
      <c r="E269" s="8">
        <v>509160</v>
      </c>
    </row>
    <row r="270" spans="1:5" x14ac:dyDescent="0.2">
      <c r="A270" s="5" t="s">
        <v>4484</v>
      </c>
      <c r="B270" s="6" t="s">
        <v>4618</v>
      </c>
      <c r="C270" s="5" t="s">
        <v>2657</v>
      </c>
      <c r="D270" s="6">
        <v>152</v>
      </c>
      <c r="E270" s="8">
        <v>509160</v>
      </c>
    </row>
    <row r="271" spans="1:5" x14ac:dyDescent="0.2">
      <c r="A271" s="5" t="s">
        <v>4484</v>
      </c>
      <c r="B271" s="6" t="s">
        <v>4619</v>
      </c>
      <c r="C271" s="5" t="s">
        <v>2277</v>
      </c>
      <c r="D271" s="6">
        <v>46</v>
      </c>
      <c r="E271" s="8">
        <v>509160</v>
      </c>
    </row>
    <row r="272" spans="1:5" x14ac:dyDescent="0.2">
      <c r="A272" s="5" t="s">
        <v>4484</v>
      </c>
      <c r="B272" s="6">
        <v>1006</v>
      </c>
      <c r="C272" s="5" t="s">
        <v>3880</v>
      </c>
      <c r="D272" s="6">
        <v>390</v>
      </c>
      <c r="E272" s="8">
        <v>509160</v>
      </c>
    </row>
    <row r="273" spans="1:6" x14ac:dyDescent="0.2">
      <c r="A273" s="5" t="s">
        <v>4484</v>
      </c>
      <c r="B273" s="6" t="s">
        <v>4620</v>
      </c>
      <c r="C273" s="5" t="s">
        <v>2277</v>
      </c>
      <c r="D273" s="6">
        <v>41</v>
      </c>
      <c r="E273" s="8">
        <v>509160</v>
      </c>
    </row>
    <row r="274" spans="1:6" x14ac:dyDescent="0.2">
      <c r="A274" s="5" t="s">
        <v>4484</v>
      </c>
      <c r="B274" s="6">
        <v>1007</v>
      </c>
      <c r="C274" s="5" t="s">
        <v>3880</v>
      </c>
      <c r="D274" s="6">
        <v>440</v>
      </c>
      <c r="E274" s="8">
        <v>509160</v>
      </c>
    </row>
    <row r="275" spans="1:6" x14ac:dyDescent="0.2">
      <c r="A275" s="5" t="s">
        <v>4484</v>
      </c>
      <c r="B275" s="6" t="s">
        <v>4621</v>
      </c>
      <c r="C275" s="5" t="s">
        <v>2657</v>
      </c>
      <c r="D275" s="6">
        <v>162</v>
      </c>
      <c r="E275" s="8">
        <v>509160</v>
      </c>
    </row>
    <row r="276" spans="1:6" x14ac:dyDescent="0.2">
      <c r="A276" s="5" t="s">
        <v>4484</v>
      </c>
      <c r="B276" s="6" t="s">
        <v>4622</v>
      </c>
      <c r="C276" s="5" t="s">
        <v>2277</v>
      </c>
      <c r="D276" s="6">
        <v>41</v>
      </c>
      <c r="E276" s="8">
        <v>509160</v>
      </c>
    </row>
    <row r="277" spans="1:6" x14ac:dyDescent="0.2">
      <c r="A277" s="5" t="s">
        <v>4484</v>
      </c>
      <c r="B277" s="6">
        <v>1008</v>
      </c>
      <c r="C277" s="5" t="s">
        <v>3880</v>
      </c>
      <c r="D277" s="6">
        <v>442</v>
      </c>
      <c r="E277" s="8">
        <v>509160</v>
      </c>
    </row>
    <row r="278" spans="1:6" x14ac:dyDescent="0.2">
      <c r="A278" s="5" t="s">
        <v>4484</v>
      </c>
      <c r="B278" s="6" t="s">
        <v>4623</v>
      </c>
      <c r="C278" s="5" t="s">
        <v>2657</v>
      </c>
      <c r="D278" s="6">
        <v>169</v>
      </c>
      <c r="E278" s="8">
        <v>509160</v>
      </c>
    </row>
    <row r="279" spans="1:6" x14ac:dyDescent="0.2">
      <c r="A279" s="18" t="s">
        <v>4484</v>
      </c>
      <c r="B279" s="19" t="s">
        <v>4624</v>
      </c>
      <c r="C279" s="18" t="s">
        <v>2277</v>
      </c>
      <c r="D279" s="19">
        <v>41</v>
      </c>
      <c r="E279" s="8">
        <v>509160</v>
      </c>
    </row>
    <row r="280" spans="1:6" x14ac:dyDescent="0.2">
      <c r="A280" s="5" t="s">
        <v>4484</v>
      </c>
      <c r="B280" s="6" t="s">
        <v>2117</v>
      </c>
      <c r="C280" s="5" t="s">
        <v>2393</v>
      </c>
      <c r="D280" s="6">
        <v>69</v>
      </c>
      <c r="E280" s="8">
        <v>509160</v>
      </c>
    </row>
    <row r="281" spans="1:6" x14ac:dyDescent="0.2">
      <c r="A281" s="5" t="s">
        <v>4484</v>
      </c>
      <c r="B281" s="6" t="s">
        <v>501</v>
      </c>
      <c r="C281" s="5" t="s">
        <v>2160</v>
      </c>
      <c r="D281" s="6">
        <v>98</v>
      </c>
      <c r="E281" s="8">
        <v>509160</v>
      </c>
    </row>
    <row r="282" spans="1:6" ht="13.5" thickBot="1" x14ac:dyDescent="0.25">
      <c r="A282" s="30" t="s">
        <v>4484</v>
      </c>
      <c r="B282" s="31" t="s">
        <v>502</v>
      </c>
      <c r="C282" s="30" t="s">
        <v>2160</v>
      </c>
      <c r="D282" s="31">
        <v>95</v>
      </c>
      <c r="E282" s="32">
        <v>509160</v>
      </c>
      <c r="F282" s="30"/>
    </row>
    <row r="283" spans="1:6" x14ac:dyDescent="0.2">
      <c r="C283" s="10" t="s">
        <v>2401</v>
      </c>
      <c r="D283" s="14">
        <f>SUM(D258:D282)</f>
        <v>4730</v>
      </c>
      <c r="E283" s="12"/>
    </row>
    <row r="285" spans="1:6" x14ac:dyDescent="0.2">
      <c r="A285" s="5" t="s">
        <v>4484</v>
      </c>
      <c r="B285" s="6">
        <v>1100</v>
      </c>
      <c r="C285" s="5" t="s">
        <v>2311</v>
      </c>
      <c r="D285" s="6">
        <v>368</v>
      </c>
      <c r="E285" s="8">
        <v>509160</v>
      </c>
    </row>
    <row r="286" spans="1:6" x14ac:dyDescent="0.2">
      <c r="A286" s="5" t="s">
        <v>4484</v>
      </c>
      <c r="B286" s="6">
        <v>1101</v>
      </c>
      <c r="C286" s="5" t="s">
        <v>4226</v>
      </c>
      <c r="D286" s="6">
        <v>440</v>
      </c>
      <c r="E286" s="8">
        <v>509160</v>
      </c>
    </row>
    <row r="287" spans="1:6" x14ac:dyDescent="0.2">
      <c r="A287" s="5" t="s">
        <v>4484</v>
      </c>
      <c r="B287" s="6" t="s">
        <v>4625</v>
      </c>
      <c r="C287" s="5" t="s">
        <v>2657</v>
      </c>
      <c r="D287" s="6">
        <v>162</v>
      </c>
      <c r="E287" s="8">
        <v>509160</v>
      </c>
    </row>
    <row r="288" spans="1:6" x14ac:dyDescent="0.2">
      <c r="A288" s="5" t="s">
        <v>4484</v>
      </c>
      <c r="B288" s="6" t="s">
        <v>4626</v>
      </c>
      <c r="C288" s="5" t="s">
        <v>2277</v>
      </c>
      <c r="D288" s="6">
        <v>41</v>
      </c>
      <c r="E288" s="8">
        <v>509160</v>
      </c>
    </row>
    <row r="289" spans="1:5" x14ac:dyDescent="0.2">
      <c r="A289" s="5" t="s">
        <v>4484</v>
      </c>
      <c r="B289" s="6">
        <v>1102</v>
      </c>
      <c r="C289" s="5" t="s">
        <v>4226</v>
      </c>
      <c r="D289" s="6">
        <v>442</v>
      </c>
      <c r="E289" s="8">
        <v>509160</v>
      </c>
    </row>
    <row r="290" spans="1:5" x14ac:dyDescent="0.2">
      <c r="A290" s="5" t="s">
        <v>4484</v>
      </c>
      <c r="B290" s="6" t="s">
        <v>4627</v>
      </c>
      <c r="C290" s="5" t="s">
        <v>2657</v>
      </c>
      <c r="D290" s="6">
        <v>169</v>
      </c>
      <c r="E290" s="8">
        <v>509160</v>
      </c>
    </row>
    <row r="291" spans="1:5" x14ac:dyDescent="0.2">
      <c r="A291" s="5" t="s">
        <v>4484</v>
      </c>
      <c r="B291" s="6" t="s">
        <v>4628</v>
      </c>
      <c r="C291" s="5" t="s">
        <v>2277</v>
      </c>
      <c r="D291" s="6">
        <v>41</v>
      </c>
      <c r="E291" s="8">
        <v>509160</v>
      </c>
    </row>
    <row r="292" spans="1:5" x14ac:dyDescent="0.2">
      <c r="A292" s="5" t="s">
        <v>4484</v>
      </c>
      <c r="B292" s="6">
        <v>1103</v>
      </c>
      <c r="C292" s="5" t="s">
        <v>4493</v>
      </c>
      <c r="D292" s="6">
        <v>310</v>
      </c>
      <c r="E292" s="8">
        <v>509160</v>
      </c>
    </row>
    <row r="293" spans="1:5" x14ac:dyDescent="0.2">
      <c r="A293" s="5" t="s">
        <v>4484</v>
      </c>
      <c r="B293" s="6" t="s">
        <v>4629</v>
      </c>
      <c r="C293" s="5" t="s">
        <v>2657</v>
      </c>
      <c r="D293" s="6">
        <v>152</v>
      </c>
      <c r="E293" s="8">
        <v>509160</v>
      </c>
    </row>
    <row r="294" spans="1:5" x14ac:dyDescent="0.2">
      <c r="A294" s="5" t="s">
        <v>4484</v>
      </c>
      <c r="B294" s="6" t="s">
        <v>4630</v>
      </c>
      <c r="C294" s="5" t="s">
        <v>2277</v>
      </c>
      <c r="D294" s="6">
        <v>46</v>
      </c>
      <c r="E294" s="8">
        <v>509160</v>
      </c>
    </row>
    <row r="295" spans="1:5" x14ac:dyDescent="0.2">
      <c r="A295" s="5" t="s">
        <v>4484</v>
      </c>
      <c r="B295" s="6">
        <v>1104</v>
      </c>
      <c r="C295" s="5" t="s">
        <v>3880</v>
      </c>
      <c r="D295" s="6">
        <v>390</v>
      </c>
      <c r="E295" s="8">
        <v>509160</v>
      </c>
    </row>
    <row r="296" spans="1:5" x14ac:dyDescent="0.2">
      <c r="A296" s="5" t="s">
        <v>4484</v>
      </c>
      <c r="B296" s="6" t="s">
        <v>4631</v>
      </c>
      <c r="C296" s="5" t="s">
        <v>2277</v>
      </c>
      <c r="D296" s="6">
        <v>41</v>
      </c>
      <c r="E296" s="8">
        <v>509160</v>
      </c>
    </row>
    <row r="297" spans="1:5" x14ac:dyDescent="0.2">
      <c r="A297" s="5" t="s">
        <v>4484</v>
      </c>
      <c r="B297" s="6">
        <v>1105</v>
      </c>
      <c r="C297" s="5" t="s">
        <v>3880</v>
      </c>
      <c r="D297" s="6">
        <v>310</v>
      </c>
      <c r="E297" s="8">
        <v>509160</v>
      </c>
    </row>
    <row r="298" spans="1:5" x14ac:dyDescent="0.2">
      <c r="A298" s="5" t="s">
        <v>4484</v>
      </c>
      <c r="B298" s="6" t="s">
        <v>4632</v>
      </c>
      <c r="C298" s="5" t="s">
        <v>2657</v>
      </c>
      <c r="D298" s="6">
        <v>152</v>
      </c>
      <c r="E298" s="8">
        <v>509160</v>
      </c>
    </row>
    <row r="299" spans="1:5" x14ac:dyDescent="0.2">
      <c r="A299" s="5" t="s">
        <v>4484</v>
      </c>
      <c r="B299" s="6" t="s">
        <v>4633</v>
      </c>
      <c r="C299" s="5" t="s">
        <v>2277</v>
      </c>
      <c r="D299" s="6">
        <v>46</v>
      </c>
      <c r="E299" s="8">
        <v>509160</v>
      </c>
    </row>
    <row r="300" spans="1:5" x14ac:dyDescent="0.2">
      <c r="A300" s="5" t="s">
        <v>4484</v>
      </c>
      <c r="B300" s="6">
        <v>1106</v>
      </c>
      <c r="C300" s="5" t="s">
        <v>3880</v>
      </c>
      <c r="D300" s="6">
        <v>390</v>
      </c>
      <c r="E300" s="8">
        <v>509160</v>
      </c>
    </row>
    <row r="301" spans="1:5" x14ac:dyDescent="0.2">
      <c r="A301" s="5" t="s">
        <v>4484</v>
      </c>
      <c r="B301" s="6" t="s">
        <v>4634</v>
      </c>
      <c r="C301" s="5" t="s">
        <v>2277</v>
      </c>
      <c r="D301" s="6">
        <v>41</v>
      </c>
      <c r="E301" s="8">
        <v>509160</v>
      </c>
    </row>
    <row r="302" spans="1:5" x14ac:dyDescent="0.2">
      <c r="A302" s="5" t="s">
        <v>4484</v>
      </c>
      <c r="B302" s="6">
        <v>1107</v>
      </c>
      <c r="C302" s="5" t="s">
        <v>3880</v>
      </c>
      <c r="D302" s="6">
        <v>440</v>
      </c>
      <c r="E302" s="8">
        <v>509160</v>
      </c>
    </row>
    <row r="303" spans="1:5" x14ac:dyDescent="0.2">
      <c r="A303" s="5" t="s">
        <v>4484</v>
      </c>
      <c r="B303" s="6" t="s">
        <v>4635</v>
      </c>
      <c r="C303" s="5" t="s">
        <v>2657</v>
      </c>
      <c r="D303" s="6">
        <v>162</v>
      </c>
      <c r="E303" s="8">
        <v>509160</v>
      </c>
    </row>
    <row r="304" spans="1:5" x14ac:dyDescent="0.2">
      <c r="A304" s="5" t="s">
        <v>4484</v>
      </c>
      <c r="B304" s="6" t="s">
        <v>4636</v>
      </c>
      <c r="C304" s="5" t="s">
        <v>2277</v>
      </c>
      <c r="D304" s="6">
        <v>41</v>
      </c>
      <c r="E304" s="8">
        <v>509160</v>
      </c>
    </row>
    <row r="305" spans="1:6" x14ac:dyDescent="0.2">
      <c r="A305" s="5" t="s">
        <v>4484</v>
      </c>
      <c r="B305" s="6">
        <v>1108</v>
      </c>
      <c r="C305" s="5" t="s">
        <v>3880</v>
      </c>
      <c r="D305" s="6">
        <v>442</v>
      </c>
      <c r="E305" s="8">
        <v>509160</v>
      </c>
    </row>
    <row r="306" spans="1:6" x14ac:dyDescent="0.2">
      <c r="A306" s="5" t="s">
        <v>4484</v>
      </c>
      <c r="B306" s="6" t="s">
        <v>4637</v>
      </c>
      <c r="C306" s="5" t="s">
        <v>2657</v>
      </c>
      <c r="D306" s="6">
        <v>169</v>
      </c>
      <c r="E306" s="8">
        <v>509160</v>
      </c>
    </row>
    <row r="307" spans="1:6" x14ac:dyDescent="0.2">
      <c r="A307" s="18" t="s">
        <v>4484</v>
      </c>
      <c r="B307" s="19" t="s">
        <v>4638</v>
      </c>
      <c r="C307" s="18" t="s">
        <v>2277</v>
      </c>
      <c r="D307" s="19">
        <v>41</v>
      </c>
      <c r="E307" s="8">
        <v>509160</v>
      </c>
    </row>
    <row r="308" spans="1:6" x14ac:dyDescent="0.2">
      <c r="A308" s="5" t="s">
        <v>4484</v>
      </c>
      <c r="B308" s="6" t="s">
        <v>2117</v>
      </c>
      <c r="C308" s="5" t="s">
        <v>2393</v>
      </c>
      <c r="D308" s="6">
        <v>69</v>
      </c>
      <c r="E308" s="8">
        <v>509160</v>
      </c>
    </row>
    <row r="309" spans="1:6" x14ac:dyDescent="0.2">
      <c r="A309" s="5" t="s">
        <v>4484</v>
      </c>
      <c r="B309" s="6" t="s">
        <v>520</v>
      </c>
      <c r="C309" s="5" t="s">
        <v>2160</v>
      </c>
      <c r="D309" s="6">
        <v>98</v>
      </c>
      <c r="E309" s="8">
        <v>509160</v>
      </c>
    </row>
    <row r="310" spans="1:6" ht="13.5" thickBot="1" x14ac:dyDescent="0.25">
      <c r="A310" s="30" t="s">
        <v>4484</v>
      </c>
      <c r="B310" s="31" t="s">
        <v>521</v>
      </c>
      <c r="C310" s="30" t="s">
        <v>2160</v>
      </c>
      <c r="D310" s="31">
        <v>95</v>
      </c>
      <c r="E310" s="32">
        <v>509160</v>
      </c>
      <c r="F310" s="30"/>
    </row>
    <row r="311" spans="1:6" x14ac:dyDescent="0.2">
      <c r="C311" s="10" t="s">
        <v>2401</v>
      </c>
      <c r="D311" s="14">
        <f>SUM(D285:D309)</f>
        <v>5003</v>
      </c>
      <c r="E311" s="12"/>
    </row>
    <row r="313" spans="1:6" x14ac:dyDescent="0.2">
      <c r="A313" s="5" t="s">
        <v>4484</v>
      </c>
      <c r="B313" s="6">
        <v>1200</v>
      </c>
      <c r="C313" s="5" t="s">
        <v>2311</v>
      </c>
      <c r="D313" s="6">
        <v>368</v>
      </c>
      <c r="E313" s="8">
        <v>509160</v>
      </c>
    </row>
    <row r="314" spans="1:6" x14ac:dyDescent="0.2">
      <c r="A314" s="5" t="s">
        <v>4484</v>
      </c>
      <c r="B314" s="6">
        <v>1201</v>
      </c>
      <c r="C314" s="5" t="s">
        <v>4226</v>
      </c>
      <c r="D314" s="6">
        <v>440</v>
      </c>
      <c r="E314" s="8">
        <v>509160</v>
      </c>
    </row>
    <row r="315" spans="1:6" x14ac:dyDescent="0.2">
      <c r="A315" s="5" t="s">
        <v>4484</v>
      </c>
      <c r="B315" s="6" t="s">
        <v>4639</v>
      </c>
      <c r="C315" s="5" t="s">
        <v>2657</v>
      </c>
      <c r="D315" s="6">
        <v>162</v>
      </c>
      <c r="E315" s="8">
        <v>509160</v>
      </c>
    </row>
    <row r="316" spans="1:6" x14ac:dyDescent="0.2">
      <c r="A316" s="5" t="s">
        <v>4484</v>
      </c>
      <c r="B316" s="6" t="s">
        <v>4640</v>
      </c>
      <c r="C316" s="5" t="s">
        <v>2277</v>
      </c>
      <c r="D316" s="6">
        <v>41</v>
      </c>
      <c r="E316" s="8">
        <v>509160</v>
      </c>
    </row>
    <row r="317" spans="1:6" x14ac:dyDescent="0.2">
      <c r="A317" s="5" t="s">
        <v>4484</v>
      </c>
      <c r="B317" s="6">
        <v>1202</v>
      </c>
      <c r="C317" s="5" t="s">
        <v>4226</v>
      </c>
      <c r="D317" s="6">
        <v>442</v>
      </c>
      <c r="E317" s="8">
        <v>509160</v>
      </c>
    </row>
    <row r="318" spans="1:6" x14ac:dyDescent="0.2">
      <c r="A318" s="5" t="s">
        <v>4484</v>
      </c>
      <c r="B318" s="6" t="s">
        <v>4641</v>
      </c>
      <c r="C318" s="5" t="s">
        <v>2657</v>
      </c>
      <c r="D318" s="6">
        <v>169</v>
      </c>
      <c r="E318" s="8">
        <v>509160</v>
      </c>
    </row>
    <row r="319" spans="1:6" x14ac:dyDescent="0.2">
      <c r="A319" s="5" t="s">
        <v>4484</v>
      </c>
      <c r="B319" s="6" t="s">
        <v>4642</v>
      </c>
      <c r="C319" s="5" t="s">
        <v>2277</v>
      </c>
      <c r="D319" s="6">
        <v>41</v>
      </c>
      <c r="E319" s="8">
        <v>509160</v>
      </c>
    </row>
    <row r="320" spans="1:6" x14ac:dyDescent="0.2">
      <c r="A320" s="5" t="s">
        <v>4484</v>
      </c>
      <c r="B320" s="6">
        <v>1203</v>
      </c>
      <c r="C320" s="5" t="s">
        <v>4493</v>
      </c>
      <c r="D320" s="6">
        <v>310</v>
      </c>
      <c r="E320" s="8">
        <v>509160</v>
      </c>
    </row>
    <row r="321" spans="1:5" x14ac:dyDescent="0.2">
      <c r="A321" s="5" t="s">
        <v>4484</v>
      </c>
      <c r="B321" s="6" t="s">
        <v>4643</v>
      </c>
      <c r="C321" s="5" t="s">
        <v>2657</v>
      </c>
      <c r="D321" s="6">
        <v>152</v>
      </c>
      <c r="E321" s="8">
        <v>509160</v>
      </c>
    </row>
    <row r="322" spans="1:5" x14ac:dyDescent="0.2">
      <c r="A322" s="5" t="s">
        <v>4484</v>
      </c>
      <c r="B322" s="6" t="s">
        <v>4644</v>
      </c>
      <c r="C322" s="5" t="s">
        <v>2277</v>
      </c>
      <c r="D322" s="6">
        <v>46</v>
      </c>
      <c r="E322" s="8">
        <v>509160</v>
      </c>
    </row>
    <row r="323" spans="1:5" x14ac:dyDescent="0.2">
      <c r="A323" s="5" t="s">
        <v>4484</v>
      </c>
      <c r="B323" s="6">
        <v>1204</v>
      </c>
      <c r="C323" s="5" t="s">
        <v>3880</v>
      </c>
      <c r="D323" s="6">
        <v>390</v>
      </c>
      <c r="E323" s="8">
        <v>509160</v>
      </c>
    </row>
    <row r="324" spans="1:5" x14ac:dyDescent="0.2">
      <c r="A324" s="5" t="s">
        <v>4484</v>
      </c>
      <c r="B324" s="6" t="s">
        <v>4645</v>
      </c>
      <c r="C324" s="5" t="s">
        <v>2277</v>
      </c>
      <c r="D324" s="6">
        <v>41</v>
      </c>
      <c r="E324" s="8">
        <v>509160</v>
      </c>
    </row>
    <row r="325" spans="1:5" x14ac:dyDescent="0.2">
      <c r="A325" s="5" t="s">
        <v>4484</v>
      </c>
      <c r="B325" s="6">
        <v>1205</v>
      </c>
      <c r="C325" s="5" t="s">
        <v>3880</v>
      </c>
      <c r="D325" s="6">
        <v>310</v>
      </c>
      <c r="E325" s="8">
        <v>509160</v>
      </c>
    </row>
    <row r="326" spans="1:5" x14ac:dyDescent="0.2">
      <c r="A326" s="5" t="s">
        <v>4484</v>
      </c>
      <c r="B326" s="6" t="s">
        <v>4646</v>
      </c>
      <c r="C326" s="5" t="s">
        <v>2657</v>
      </c>
      <c r="D326" s="6">
        <v>152</v>
      </c>
      <c r="E326" s="8">
        <v>509160</v>
      </c>
    </row>
    <row r="327" spans="1:5" x14ac:dyDescent="0.2">
      <c r="A327" s="5" t="s">
        <v>4484</v>
      </c>
      <c r="B327" s="6" t="s">
        <v>4647</v>
      </c>
      <c r="C327" s="5" t="s">
        <v>2277</v>
      </c>
      <c r="D327" s="6">
        <v>46</v>
      </c>
      <c r="E327" s="8">
        <v>509160</v>
      </c>
    </row>
    <row r="328" spans="1:5" x14ac:dyDescent="0.2">
      <c r="A328" s="5" t="s">
        <v>4484</v>
      </c>
      <c r="B328" s="6">
        <v>1206</v>
      </c>
      <c r="C328" s="5" t="s">
        <v>3880</v>
      </c>
      <c r="D328" s="6">
        <v>390</v>
      </c>
      <c r="E328" s="8">
        <v>509160</v>
      </c>
    </row>
    <row r="329" spans="1:5" x14ac:dyDescent="0.2">
      <c r="A329" s="5" t="s">
        <v>4484</v>
      </c>
      <c r="B329" s="6" t="s">
        <v>4648</v>
      </c>
      <c r="C329" s="5" t="s">
        <v>2277</v>
      </c>
      <c r="D329" s="6">
        <v>41</v>
      </c>
      <c r="E329" s="8">
        <v>509160</v>
      </c>
    </row>
    <row r="330" spans="1:5" x14ac:dyDescent="0.2">
      <c r="A330" s="5" t="s">
        <v>4484</v>
      </c>
      <c r="B330" s="6">
        <v>1207</v>
      </c>
      <c r="C330" s="5" t="s">
        <v>3880</v>
      </c>
      <c r="D330" s="6">
        <v>440</v>
      </c>
      <c r="E330" s="8">
        <v>509160</v>
      </c>
    </row>
    <row r="331" spans="1:5" x14ac:dyDescent="0.2">
      <c r="A331" s="5" t="s">
        <v>4484</v>
      </c>
      <c r="B331" s="6" t="s">
        <v>4649</v>
      </c>
      <c r="C331" s="5" t="s">
        <v>2657</v>
      </c>
      <c r="D331" s="6">
        <v>162</v>
      </c>
      <c r="E331" s="8">
        <v>509160</v>
      </c>
    </row>
    <row r="332" spans="1:5" x14ac:dyDescent="0.2">
      <c r="A332" s="5" t="s">
        <v>4484</v>
      </c>
      <c r="B332" s="6" t="s">
        <v>4650</v>
      </c>
      <c r="C332" s="5" t="s">
        <v>2277</v>
      </c>
      <c r="D332" s="6">
        <v>41</v>
      </c>
      <c r="E332" s="8">
        <v>509160</v>
      </c>
    </row>
    <row r="333" spans="1:5" x14ac:dyDescent="0.2">
      <c r="A333" s="5" t="s">
        <v>4484</v>
      </c>
      <c r="B333" s="6">
        <v>1208</v>
      </c>
      <c r="C333" s="5" t="s">
        <v>3880</v>
      </c>
      <c r="D333" s="6">
        <v>442</v>
      </c>
      <c r="E333" s="8">
        <v>509160</v>
      </c>
    </row>
    <row r="334" spans="1:5" x14ac:dyDescent="0.2">
      <c r="A334" s="5" t="s">
        <v>4484</v>
      </c>
      <c r="B334" s="6" t="s">
        <v>4651</v>
      </c>
      <c r="C334" s="5" t="s">
        <v>2657</v>
      </c>
      <c r="D334" s="6">
        <v>169</v>
      </c>
      <c r="E334" s="8">
        <v>509160</v>
      </c>
    </row>
    <row r="335" spans="1:5" x14ac:dyDescent="0.2">
      <c r="A335" s="18" t="s">
        <v>4484</v>
      </c>
      <c r="B335" s="19" t="s">
        <v>4652</v>
      </c>
      <c r="C335" s="18" t="s">
        <v>2277</v>
      </c>
      <c r="D335" s="19">
        <v>41</v>
      </c>
      <c r="E335" s="8">
        <v>509160</v>
      </c>
    </row>
    <row r="336" spans="1:5" x14ac:dyDescent="0.2">
      <c r="A336" s="5" t="s">
        <v>4484</v>
      </c>
      <c r="B336" s="6" t="s">
        <v>2117</v>
      </c>
      <c r="C336" s="5" t="s">
        <v>2393</v>
      </c>
      <c r="D336" s="6">
        <v>69</v>
      </c>
      <c r="E336" s="8">
        <v>509160</v>
      </c>
    </row>
    <row r="337" spans="1:6" x14ac:dyDescent="0.2">
      <c r="A337" s="5" t="s">
        <v>4484</v>
      </c>
      <c r="B337" s="6" t="s">
        <v>539</v>
      </c>
      <c r="C337" s="5" t="s">
        <v>2160</v>
      </c>
      <c r="D337" s="6">
        <v>98</v>
      </c>
      <c r="E337" s="8">
        <v>509160</v>
      </c>
    </row>
    <row r="338" spans="1:6" ht="13.5" thickBot="1" x14ac:dyDescent="0.25">
      <c r="A338" s="30" t="s">
        <v>4484</v>
      </c>
      <c r="B338" s="31" t="s">
        <v>540</v>
      </c>
      <c r="C338" s="30" t="s">
        <v>2160</v>
      </c>
      <c r="D338" s="31">
        <v>95</v>
      </c>
      <c r="E338" s="32">
        <v>509160</v>
      </c>
      <c r="F338" s="30"/>
    </row>
    <row r="339" spans="1:6" x14ac:dyDescent="0.2">
      <c r="C339" s="10" t="s">
        <v>2401</v>
      </c>
      <c r="D339" s="14">
        <f>SUM(D313:D338)</f>
        <v>5098</v>
      </c>
      <c r="E339" s="12"/>
    </row>
    <row r="341" spans="1:6" x14ac:dyDescent="0.2">
      <c r="A341" s="5" t="s">
        <v>4484</v>
      </c>
      <c r="B341" s="6" t="s">
        <v>3745</v>
      </c>
      <c r="C341" s="5" t="s">
        <v>4653</v>
      </c>
      <c r="D341" s="6">
        <v>264</v>
      </c>
      <c r="E341" s="8">
        <v>509160</v>
      </c>
    </row>
    <row r="342" spans="1:6" x14ac:dyDescent="0.2">
      <c r="A342" s="5" t="s">
        <v>4484</v>
      </c>
      <c r="B342" s="6" t="s">
        <v>4251</v>
      </c>
      <c r="C342" s="5" t="s">
        <v>3400</v>
      </c>
      <c r="D342" s="6">
        <v>150</v>
      </c>
      <c r="E342" s="8">
        <v>509160</v>
      </c>
    </row>
    <row r="343" spans="1:6" x14ac:dyDescent="0.2">
      <c r="A343" s="5" t="s">
        <v>4484</v>
      </c>
      <c r="B343" s="6" t="s">
        <v>4654</v>
      </c>
      <c r="C343" s="5" t="s">
        <v>2277</v>
      </c>
      <c r="D343" s="6">
        <v>38</v>
      </c>
      <c r="E343" s="8">
        <v>509160</v>
      </c>
    </row>
    <row r="344" spans="1:6" x14ac:dyDescent="0.2">
      <c r="A344" s="5" t="s">
        <v>4484</v>
      </c>
      <c r="B344" s="6" t="s">
        <v>3746</v>
      </c>
      <c r="C344" s="5" t="s">
        <v>3398</v>
      </c>
      <c r="D344" s="6">
        <v>564</v>
      </c>
      <c r="E344" s="8">
        <v>351100</v>
      </c>
    </row>
    <row r="345" spans="1:6" x14ac:dyDescent="0.2">
      <c r="A345" s="5" t="s">
        <v>4484</v>
      </c>
      <c r="B345" s="6" t="s">
        <v>4655</v>
      </c>
      <c r="C345" s="5" t="s">
        <v>4656</v>
      </c>
      <c r="D345" s="6">
        <v>174</v>
      </c>
      <c r="E345" s="8">
        <v>351100</v>
      </c>
    </row>
    <row r="346" spans="1:6" x14ac:dyDescent="0.2">
      <c r="A346" s="5" t="s">
        <v>4484</v>
      </c>
      <c r="B346" s="6" t="s">
        <v>3747</v>
      </c>
      <c r="C346" s="5" t="s">
        <v>4657</v>
      </c>
      <c r="D346" s="6">
        <v>1258</v>
      </c>
      <c r="E346" s="8">
        <v>351000</v>
      </c>
    </row>
    <row r="347" spans="1:6" x14ac:dyDescent="0.2">
      <c r="A347" s="5" t="s">
        <v>4484</v>
      </c>
      <c r="B347" s="6" t="s">
        <v>3758</v>
      </c>
      <c r="C347" s="5" t="s">
        <v>2311</v>
      </c>
      <c r="D347" s="6">
        <v>225</v>
      </c>
      <c r="E347" s="8">
        <v>509160</v>
      </c>
    </row>
    <row r="348" spans="1:6" x14ac:dyDescent="0.2">
      <c r="A348" s="5" t="s">
        <v>4484</v>
      </c>
      <c r="B348" s="6" t="s">
        <v>3759</v>
      </c>
      <c r="C348" s="5" t="s">
        <v>2311</v>
      </c>
      <c r="D348" s="6">
        <v>96</v>
      </c>
      <c r="E348" s="8">
        <v>509160</v>
      </c>
    </row>
    <row r="349" spans="1:6" x14ac:dyDescent="0.2">
      <c r="A349" s="5" t="s">
        <v>4484</v>
      </c>
      <c r="B349" s="6" t="s">
        <v>3760</v>
      </c>
      <c r="C349" s="5" t="s">
        <v>4658</v>
      </c>
      <c r="D349" s="6">
        <v>7906</v>
      </c>
      <c r="E349" s="8">
        <v>509160</v>
      </c>
    </row>
    <row r="350" spans="1:6" x14ac:dyDescent="0.2">
      <c r="A350" s="18" t="s">
        <v>4484</v>
      </c>
      <c r="B350" s="19" t="s">
        <v>3761</v>
      </c>
      <c r="C350" s="18" t="s">
        <v>4658</v>
      </c>
      <c r="D350" s="19">
        <v>2561</v>
      </c>
      <c r="E350" s="8">
        <v>509160</v>
      </c>
    </row>
    <row r="351" spans="1:6" x14ac:dyDescent="0.2">
      <c r="A351" s="5" t="s">
        <v>4484</v>
      </c>
      <c r="B351" s="6" t="s">
        <v>2117</v>
      </c>
      <c r="C351" s="5" t="s">
        <v>2393</v>
      </c>
      <c r="D351" s="6">
        <v>63</v>
      </c>
      <c r="E351" s="8">
        <v>509160</v>
      </c>
    </row>
    <row r="352" spans="1:6" x14ac:dyDescent="0.2">
      <c r="A352" s="5" t="s">
        <v>4484</v>
      </c>
      <c r="B352" s="6" t="s">
        <v>3817</v>
      </c>
      <c r="C352" s="5" t="s">
        <v>2160</v>
      </c>
      <c r="D352" s="6">
        <v>80</v>
      </c>
      <c r="E352" s="8">
        <v>509160</v>
      </c>
    </row>
    <row r="353" spans="1:6" ht="13.5" thickBot="1" x14ac:dyDescent="0.25">
      <c r="A353" s="30" t="s">
        <v>4484</v>
      </c>
      <c r="B353" s="31" t="s">
        <v>3818</v>
      </c>
      <c r="C353" s="30" t="s">
        <v>2160</v>
      </c>
      <c r="D353" s="31">
        <v>61</v>
      </c>
      <c r="E353" s="32">
        <v>509160</v>
      </c>
      <c r="F353" s="30"/>
    </row>
    <row r="354" spans="1:6" x14ac:dyDescent="0.2">
      <c r="C354" s="10" t="s">
        <v>2401</v>
      </c>
      <c r="D354" s="14">
        <f>SUM(D341:D353)</f>
        <v>13440</v>
      </c>
      <c r="E354" s="12"/>
    </row>
    <row r="356" spans="1:6" x14ac:dyDescent="0.2">
      <c r="A356" s="5" t="s">
        <v>4484</v>
      </c>
      <c r="B356" s="6" t="s">
        <v>4660</v>
      </c>
      <c r="C356" s="5" t="s">
        <v>4661</v>
      </c>
      <c r="D356" s="6">
        <v>173</v>
      </c>
      <c r="E356" s="8">
        <v>351100</v>
      </c>
    </row>
    <row r="357" spans="1:6" x14ac:dyDescent="0.2">
      <c r="A357" s="5" t="s">
        <v>4484</v>
      </c>
      <c r="B357" s="6" t="s">
        <v>4482</v>
      </c>
      <c r="C357" s="5" t="s">
        <v>3930</v>
      </c>
      <c r="D357" s="6">
        <v>103</v>
      </c>
      <c r="E357" s="8">
        <v>509160</v>
      </c>
    </row>
    <row r="358" spans="1:6" x14ac:dyDescent="0.2">
      <c r="A358" s="5" t="s">
        <v>4484</v>
      </c>
      <c r="B358" s="6" t="s">
        <v>4662</v>
      </c>
      <c r="C358" s="5" t="s">
        <v>2272</v>
      </c>
      <c r="D358" s="6">
        <v>93</v>
      </c>
      <c r="E358" s="8">
        <v>509160</v>
      </c>
    </row>
    <row r="359" spans="1:6" x14ac:dyDescent="0.2">
      <c r="A359" s="5" t="s">
        <v>4484</v>
      </c>
      <c r="B359" s="6" t="s">
        <v>3795</v>
      </c>
      <c r="C359" s="5" t="s">
        <v>2272</v>
      </c>
      <c r="D359" s="6">
        <v>86</v>
      </c>
      <c r="E359" s="8">
        <v>509160</v>
      </c>
    </row>
    <row r="360" spans="1:6" x14ac:dyDescent="0.2">
      <c r="A360" s="5" t="s">
        <v>4484</v>
      </c>
      <c r="B360" s="6" t="s">
        <v>4663</v>
      </c>
      <c r="C360" s="5" t="s">
        <v>2299</v>
      </c>
      <c r="D360" s="6">
        <v>27</v>
      </c>
      <c r="E360" s="8">
        <v>509160</v>
      </c>
    </row>
    <row r="361" spans="1:6" x14ac:dyDescent="0.2">
      <c r="A361" s="5" t="s">
        <v>4484</v>
      </c>
      <c r="B361" s="6" t="s">
        <v>3783</v>
      </c>
      <c r="C361" s="5" t="s">
        <v>2934</v>
      </c>
      <c r="D361" s="6">
        <v>1083</v>
      </c>
      <c r="E361" s="8">
        <v>351100</v>
      </c>
    </row>
    <row r="362" spans="1:6" x14ac:dyDescent="0.2">
      <c r="A362" s="5" t="s">
        <v>4484</v>
      </c>
      <c r="B362" s="6" t="s">
        <v>4664</v>
      </c>
      <c r="C362" s="5" t="s">
        <v>3661</v>
      </c>
      <c r="D362" s="6">
        <v>24</v>
      </c>
      <c r="E362" s="8">
        <v>509160</v>
      </c>
    </row>
    <row r="363" spans="1:6" x14ac:dyDescent="0.2">
      <c r="A363" s="5" t="s">
        <v>4484</v>
      </c>
      <c r="B363" s="6" t="s">
        <v>4665</v>
      </c>
      <c r="C363" s="5" t="s">
        <v>2277</v>
      </c>
      <c r="D363" s="6">
        <v>59</v>
      </c>
      <c r="E363" s="8">
        <v>509160</v>
      </c>
    </row>
    <row r="364" spans="1:6" x14ac:dyDescent="0.2">
      <c r="A364" s="5" t="s">
        <v>4484</v>
      </c>
      <c r="B364" s="6" t="s">
        <v>4667</v>
      </c>
      <c r="C364" s="5" t="s">
        <v>2279</v>
      </c>
      <c r="D364" s="6">
        <v>8</v>
      </c>
      <c r="E364" s="8">
        <v>509160</v>
      </c>
    </row>
    <row r="365" spans="1:6" x14ac:dyDescent="0.2">
      <c r="A365" s="5" t="s">
        <v>4484</v>
      </c>
      <c r="B365" s="6" t="s">
        <v>3784</v>
      </c>
      <c r="C365" s="5" t="s">
        <v>2763</v>
      </c>
      <c r="D365" s="6">
        <v>149</v>
      </c>
      <c r="E365" s="8">
        <v>509160</v>
      </c>
    </row>
    <row r="366" spans="1:6" x14ac:dyDescent="0.2">
      <c r="A366" s="5" t="s">
        <v>4484</v>
      </c>
      <c r="B366" s="6" t="s">
        <v>3785</v>
      </c>
      <c r="C366" s="5" t="s">
        <v>2279</v>
      </c>
      <c r="D366" s="6">
        <v>9</v>
      </c>
      <c r="E366" s="8">
        <v>509160</v>
      </c>
    </row>
    <row r="367" spans="1:6" x14ac:dyDescent="0.2">
      <c r="A367" s="5" t="s">
        <v>4484</v>
      </c>
      <c r="B367" s="6" t="s">
        <v>3786</v>
      </c>
      <c r="C367" s="5" t="s">
        <v>2171</v>
      </c>
      <c r="D367" s="6">
        <v>86</v>
      </c>
      <c r="E367" s="8">
        <v>509160</v>
      </c>
    </row>
    <row r="368" spans="1:6" x14ac:dyDescent="0.2">
      <c r="A368" s="5" t="s">
        <v>4484</v>
      </c>
      <c r="B368" s="6" t="s">
        <v>3787</v>
      </c>
      <c r="C368" s="5" t="s">
        <v>4226</v>
      </c>
      <c r="D368" s="6">
        <v>805</v>
      </c>
      <c r="E368" s="8">
        <v>509160</v>
      </c>
    </row>
    <row r="369" spans="1:6" x14ac:dyDescent="0.2">
      <c r="A369" s="5" t="s">
        <v>4484</v>
      </c>
      <c r="B369" s="6" t="s">
        <v>3788</v>
      </c>
      <c r="C369" s="5" t="s">
        <v>3733</v>
      </c>
      <c r="D369" s="6">
        <v>168</v>
      </c>
      <c r="E369" s="8">
        <v>509160</v>
      </c>
    </row>
    <row r="370" spans="1:6" x14ac:dyDescent="0.2">
      <c r="A370" s="5" t="s">
        <v>4484</v>
      </c>
      <c r="B370" s="6" t="s">
        <v>3789</v>
      </c>
      <c r="C370" s="5" t="s">
        <v>2294</v>
      </c>
      <c r="D370" s="6">
        <v>175</v>
      </c>
      <c r="E370" s="8">
        <v>509160</v>
      </c>
    </row>
    <row r="371" spans="1:6" x14ac:dyDescent="0.2">
      <c r="A371" s="5" t="s">
        <v>4484</v>
      </c>
      <c r="B371" s="6" t="s">
        <v>3790</v>
      </c>
      <c r="C371" s="5" t="s">
        <v>2272</v>
      </c>
      <c r="D371" s="6">
        <v>35</v>
      </c>
      <c r="E371" s="8">
        <v>509160</v>
      </c>
    </row>
    <row r="372" spans="1:6" x14ac:dyDescent="0.2">
      <c r="A372" s="5" t="s">
        <v>4484</v>
      </c>
      <c r="B372" s="6" t="s">
        <v>3791</v>
      </c>
      <c r="C372" s="5" t="s">
        <v>2277</v>
      </c>
      <c r="D372" s="6">
        <v>54</v>
      </c>
      <c r="E372" s="8">
        <v>509160</v>
      </c>
    </row>
    <row r="373" spans="1:6" x14ac:dyDescent="0.2">
      <c r="A373" s="5" t="s">
        <v>4484</v>
      </c>
      <c r="B373" s="6" t="s">
        <v>3792</v>
      </c>
      <c r="C373" s="5" t="s">
        <v>649</v>
      </c>
      <c r="D373" s="6">
        <v>4</v>
      </c>
      <c r="E373" s="8">
        <v>509160</v>
      </c>
    </row>
    <row r="374" spans="1:6" x14ac:dyDescent="0.2">
      <c r="A374" s="5" t="s">
        <v>4484</v>
      </c>
      <c r="B374" s="6" t="s">
        <v>3793</v>
      </c>
      <c r="C374" s="5" t="s">
        <v>2657</v>
      </c>
      <c r="D374" s="6">
        <v>204</v>
      </c>
      <c r="E374" s="8">
        <v>509160</v>
      </c>
    </row>
    <row r="375" spans="1:6" x14ac:dyDescent="0.2">
      <c r="A375" s="18" t="s">
        <v>4484</v>
      </c>
      <c r="B375" s="19" t="s">
        <v>3794</v>
      </c>
      <c r="C375" s="18" t="s">
        <v>2279</v>
      </c>
      <c r="D375" s="19">
        <v>56</v>
      </c>
      <c r="E375" s="8">
        <v>509160</v>
      </c>
    </row>
    <row r="376" spans="1:6" x14ac:dyDescent="0.2">
      <c r="A376" s="5" t="s">
        <v>4484</v>
      </c>
      <c r="B376" s="6" t="s">
        <v>3798</v>
      </c>
      <c r="C376" s="5" t="s">
        <v>3796</v>
      </c>
      <c r="D376" s="6">
        <v>2262</v>
      </c>
      <c r="E376" s="8">
        <v>509160</v>
      </c>
    </row>
    <row r="377" spans="1:6" x14ac:dyDescent="0.2">
      <c r="A377" s="5" t="s">
        <v>4484</v>
      </c>
      <c r="B377" s="6" t="s">
        <v>3799</v>
      </c>
      <c r="C377" s="5" t="s">
        <v>3797</v>
      </c>
      <c r="D377" s="6">
        <v>456</v>
      </c>
      <c r="E377" s="8">
        <v>509160</v>
      </c>
    </row>
    <row r="378" spans="1:6" x14ac:dyDescent="0.2">
      <c r="A378" s="5" t="s">
        <v>4484</v>
      </c>
      <c r="B378" s="6" t="s">
        <v>3800</v>
      </c>
      <c r="C378" s="5" t="s">
        <v>2160</v>
      </c>
      <c r="D378" s="6">
        <v>95</v>
      </c>
      <c r="E378" s="8">
        <v>509160</v>
      </c>
    </row>
    <row r="379" spans="1:6" x14ac:dyDescent="0.2">
      <c r="A379" s="5" t="s">
        <v>4484</v>
      </c>
      <c r="B379" s="6" t="s">
        <v>3801</v>
      </c>
      <c r="C379" s="5" t="s">
        <v>2160</v>
      </c>
      <c r="D379" s="6">
        <v>96</v>
      </c>
      <c r="E379" s="8">
        <v>509160</v>
      </c>
    </row>
    <row r="380" spans="1:6" ht="13.5" thickBot="1" x14ac:dyDescent="0.25">
      <c r="A380" s="30" t="s">
        <v>4484</v>
      </c>
      <c r="B380" s="31" t="s">
        <v>2117</v>
      </c>
      <c r="C380" s="30" t="s">
        <v>2393</v>
      </c>
      <c r="D380" s="31">
        <v>63</v>
      </c>
      <c r="E380" s="32">
        <v>509160</v>
      </c>
      <c r="F380" s="30"/>
    </row>
    <row r="381" spans="1:6" x14ac:dyDescent="0.2">
      <c r="C381" s="10" t="s">
        <v>2401</v>
      </c>
      <c r="D381" s="14">
        <f>SUM(D356:D380)</f>
        <v>6373</v>
      </c>
      <c r="E381" s="12"/>
    </row>
    <row r="382" spans="1:6" x14ac:dyDescent="0.2">
      <c r="C382" s="10" t="s">
        <v>4191</v>
      </c>
      <c r="D382" s="14">
        <f>SUM(D381,D354,D339,D311,D283,D255,D227,D200,D172,D144,D116,D89,D61,D33)</f>
        <v>79733</v>
      </c>
    </row>
    <row r="383" spans="1:6" x14ac:dyDescent="0.2">
      <c r="C383" s="10" t="s">
        <v>2801</v>
      </c>
      <c r="D383" s="14">
        <f>SUM(D381:E381,D354:E354,D339:E339,D311:E311,D283:E283,D255:E255,D227:E227,D200:E200,D172:E172,D144:E144,D116:E116,D89:E89,D61:E61,D33:E33)</f>
        <v>79733</v>
      </c>
    </row>
  </sheetData>
  <phoneticPr fontId="0" type="noConversion"/>
  <printOptions gridLines="1"/>
  <pageMargins left="1.25" right="0.5" top="1.01" bottom="0.94" header="0.5" footer="0.5"/>
  <pageSetup fitToHeight="5" orientation="portrait" r:id="rId1"/>
  <headerFooter alignWithMargins="0">
    <oddHeader>&amp;CCREIGHTON UNIVERSITY
HEIDER HALL BUILDING S.F.</oddHeader>
    <oddFooter>&amp;CHEIDER&amp;RHH &amp;P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pageSetUpPr fitToPage="1"/>
  </sheetPr>
  <dimension ref="A1:J88"/>
  <sheetViews>
    <sheetView workbookViewId="0"/>
  </sheetViews>
  <sheetFormatPr defaultRowHeight="12.75" x14ac:dyDescent="0.2"/>
  <cols>
    <col min="1" max="1" width="12.7109375" style="5" customWidth="1"/>
    <col min="2" max="2" width="9.7109375" style="6" customWidth="1"/>
    <col min="3" max="3" width="21.7109375" style="5" customWidth="1"/>
    <col min="4" max="4" width="11.7109375" style="7" customWidth="1"/>
    <col min="5" max="5" width="9.7109375" style="8" customWidth="1"/>
    <col min="6" max="6" width="30.7109375" style="5" customWidth="1"/>
    <col min="7" max="7" width="1.7109375" style="5" customWidth="1"/>
    <col min="8" max="8" width="16.7109375" style="5" customWidth="1"/>
    <col min="9" max="9" width="4.7109375" style="5" customWidth="1"/>
    <col min="10" max="10" width="8.7109375" style="5" customWidth="1"/>
  </cols>
  <sheetData>
    <row r="1" spans="1:8" x14ac:dyDescent="0.2">
      <c r="A1" s="10" t="s">
        <v>2119</v>
      </c>
      <c r="B1" s="14" t="s">
        <v>2120</v>
      </c>
      <c r="C1" s="10" t="s">
        <v>2121</v>
      </c>
      <c r="D1" s="11" t="s">
        <v>2122</v>
      </c>
      <c r="E1" s="12" t="s">
        <v>2123</v>
      </c>
      <c r="F1" s="10" t="s">
        <v>2126</v>
      </c>
    </row>
    <row r="2" spans="1:8" ht="13.15" customHeight="1" x14ac:dyDescent="0.2">
      <c r="A2" s="5" t="s">
        <v>4668</v>
      </c>
      <c r="B2" s="6" t="s">
        <v>2128</v>
      </c>
      <c r="C2" s="5" t="s">
        <v>2299</v>
      </c>
      <c r="D2" s="7">
        <v>45</v>
      </c>
      <c r="E2" s="8">
        <v>999999</v>
      </c>
    </row>
    <row r="3" spans="1:8" ht="13.15" customHeight="1" x14ac:dyDescent="0.2">
      <c r="A3" s="5" t="s">
        <v>4668</v>
      </c>
      <c r="B3" s="6" t="s">
        <v>2133</v>
      </c>
      <c r="C3" s="5" t="s">
        <v>2384</v>
      </c>
      <c r="D3" s="7">
        <v>163</v>
      </c>
      <c r="E3" s="8">
        <v>999999</v>
      </c>
    </row>
    <row r="4" spans="1:8" ht="13.15" customHeight="1" x14ac:dyDescent="0.2">
      <c r="A4" s="5" t="s">
        <v>4668</v>
      </c>
      <c r="B4" s="6" t="s">
        <v>2135</v>
      </c>
      <c r="C4" s="5" t="s">
        <v>4669</v>
      </c>
      <c r="D4" s="7">
        <v>486</v>
      </c>
      <c r="E4" s="8">
        <v>999999</v>
      </c>
    </row>
    <row r="5" spans="1:8" ht="13.15" customHeight="1" x14ac:dyDescent="0.2">
      <c r="A5" s="5" t="s">
        <v>4668</v>
      </c>
      <c r="B5" s="6" t="s">
        <v>2138</v>
      </c>
      <c r="C5" s="5" t="s">
        <v>2279</v>
      </c>
      <c r="D5" s="7">
        <v>27</v>
      </c>
      <c r="E5" s="8">
        <v>999999</v>
      </c>
    </row>
    <row r="6" spans="1:8" ht="13.15" customHeight="1" x14ac:dyDescent="0.2">
      <c r="A6" s="5" t="s">
        <v>4668</v>
      </c>
      <c r="B6" s="6" t="s">
        <v>2139</v>
      </c>
      <c r="C6" s="5" t="s">
        <v>2311</v>
      </c>
      <c r="D6" s="7">
        <v>121</v>
      </c>
      <c r="E6" s="8">
        <v>999999</v>
      </c>
    </row>
    <row r="7" spans="1:8" ht="13.15" customHeight="1" x14ac:dyDescent="0.2">
      <c r="A7" s="5" t="s">
        <v>4668</v>
      </c>
      <c r="B7" s="6" t="s">
        <v>2142</v>
      </c>
      <c r="C7" s="5" t="s">
        <v>2657</v>
      </c>
      <c r="D7" s="7">
        <v>246</v>
      </c>
      <c r="E7" s="8">
        <v>999999</v>
      </c>
    </row>
    <row r="8" spans="1:8" ht="13.15" customHeight="1" x14ac:dyDescent="0.2">
      <c r="A8" s="5" t="s">
        <v>4668</v>
      </c>
      <c r="B8" s="6" t="s">
        <v>4227</v>
      </c>
      <c r="C8" s="5" t="s">
        <v>2277</v>
      </c>
      <c r="D8" s="7">
        <v>38</v>
      </c>
      <c r="E8" s="8">
        <v>999999</v>
      </c>
    </row>
    <row r="9" spans="1:8" ht="13.15" customHeight="1" x14ac:dyDescent="0.2">
      <c r="A9" s="5" t="s">
        <v>4668</v>
      </c>
      <c r="B9" s="6" t="s">
        <v>2146</v>
      </c>
      <c r="C9" s="5" t="s">
        <v>2143</v>
      </c>
      <c r="D9" s="7">
        <v>122</v>
      </c>
      <c r="E9" s="8">
        <v>999999</v>
      </c>
    </row>
    <row r="10" spans="1:8" ht="13.15" customHeight="1" x14ac:dyDescent="0.2">
      <c r="A10" s="5" t="s">
        <v>4668</v>
      </c>
      <c r="B10" s="6" t="s">
        <v>2147</v>
      </c>
      <c r="C10" s="5" t="s">
        <v>2277</v>
      </c>
      <c r="D10" s="7">
        <v>24</v>
      </c>
      <c r="E10" s="8">
        <v>999999</v>
      </c>
    </row>
    <row r="11" spans="1:8" ht="13.15" customHeight="1" x14ac:dyDescent="0.2">
      <c r="A11" s="5" t="s">
        <v>4668</v>
      </c>
      <c r="B11" s="6" t="s">
        <v>2149</v>
      </c>
      <c r="C11" s="5" t="s">
        <v>2279</v>
      </c>
      <c r="D11" s="7">
        <v>12</v>
      </c>
      <c r="E11" s="8">
        <v>999999</v>
      </c>
    </row>
    <row r="12" spans="1:8" ht="13.15" customHeight="1" x14ac:dyDescent="0.2">
      <c r="A12" s="5" t="s">
        <v>4668</v>
      </c>
      <c r="B12" s="6" t="s">
        <v>2150</v>
      </c>
      <c r="C12" s="5" t="s">
        <v>4670</v>
      </c>
      <c r="D12" s="7">
        <v>61</v>
      </c>
      <c r="E12" s="8">
        <v>999999</v>
      </c>
    </row>
    <row r="13" spans="1:8" ht="13.15" customHeight="1" x14ac:dyDescent="0.2">
      <c r="A13" s="5" t="s">
        <v>4668</v>
      </c>
      <c r="B13" s="6" t="s">
        <v>2152</v>
      </c>
      <c r="C13" s="5" t="s">
        <v>2311</v>
      </c>
      <c r="D13" s="7">
        <v>74</v>
      </c>
      <c r="E13" s="8">
        <v>999999</v>
      </c>
    </row>
    <row r="14" spans="1:8" ht="13.15" customHeight="1" x14ac:dyDescent="0.2">
      <c r="A14" s="5" t="s">
        <v>4668</v>
      </c>
      <c r="B14" s="6" t="s">
        <v>2155</v>
      </c>
      <c r="C14" s="5" t="s">
        <v>2294</v>
      </c>
      <c r="D14" s="7">
        <v>170</v>
      </c>
      <c r="E14" s="8">
        <v>999999</v>
      </c>
      <c r="H14" s="9"/>
    </row>
    <row r="15" spans="1:8" ht="13.15" customHeight="1" x14ac:dyDescent="0.2">
      <c r="A15" s="5" t="s">
        <v>4668</v>
      </c>
      <c r="B15" s="6" t="s">
        <v>2159</v>
      </c>
      <c r="C15" s="5" t="s">
        <v>2279</v>
      </c>
      <c r="D15" s="7">
        <v>4</v>
      </c>
      <c r="E15" s="8">
        <v>999999</v>
      </c>
    </row>
    <row r="16" spans="1:8" ht="13.15" customHeight="1" x14ac:dyDescent="0.2">
      <c r="A16" s="5" t="s">
        <v>4668</v>
      </c>
      <c r="B16" s="6" t="s">
        <v>2161</v>
      </c>
      <c r="C16" s="5" t="s">
        <v>3733</v>
      </c>
      <c r="D16" s="7">
        <v>159</v>
      </c>
      <c r="E16" s="8">
        <v>999999</v>
      </c>
    </row>
    <row r="17" spans="1:8" ht="13.15" customHeight="1" x14ac:dyDescent="0.2">
      <c r="A17" s="5" t="s">
        <v>4668</v>
      </c>
      <c r="B17" s="6">
        <v>114</v>
      </c>
      <c r="C17" s="5" t="s">
        <v>4671</v>
      </c>
      <c r="D17" s="7">
        <v>321</v>
      </c>
      <c r="E17" s="8">
        <v>999999</v>
      </c>
    </row>
    <row r="18" spans="1:8" ht="13.15" customHeight="1" x14ac:dyDescent="0.2">
      <c r="A18" s="5" t="s">
        <v>4668</v>
      </c>
      <c r="B18" s="6" t="s">
        <v>2271</v>
      </c>
      <c r="C18" s="5" t="s">
        <v>2657</v>
      </c>
      <c r="D18" s="7">
        <v>277</v>
      </c>
      <c r="E18" s="8">
        <v>999999</v>
      </c>
    </row>
    <row r="19" spans="1:8" ht="13.15" customHeight="1" x14ac:dyDescent="0.2">
      <c r="A19" s="5" t="s">
        <v>4668</v>
      </c>
      <c r="B19" s="6" t="s">
        <v>2274</v>
      </c>
      <c r="C19" s="5" t="s">
        <v>2277</v>
      </c>
      <c r="D19" s="7">
        <v>37</v>
      </c>
      <c r="E19" s="8">
        <v>999999</v>
      </c>
    </row>
    <row r="20" spans="1:8" ht="13.15" customHeight="1" x14ac:dyDescent="0.2">
      <c r="A20" s="5" t="s">
        <v>4668</v>
      </c>
      <c r="B20" s="6" t="s">
        <v>2280</v>
      </c>
      <c r="C20" s="5" t="s">
        <v>2657</v>
      </c>
      <c r="D20" s="7">
        <v>277</v>
      </c>
      <c r="E20" s="8">
        <v>999999</v>
      </c>
    </row>
    <row r="21" spans="1:8" ht="13.15" customHeight="1" x14ac:dyDescent="0.2">
      <c r="A21" s="5" t="s">
        <v>4668</v>
      </c>
      <c r="B21" s="6" t="s">
        <v>4672</v>
      </c>
      <c r="C21" s="5" t="s">
        <v>2277</v>
      </c>
      <c r="D21" s="7">
        <v>37</v>
      </c>
      <c r="E21" s="8">
        <v>999999</v>
      </c>
      <c r="H21" s="9"/>
    </row>
    <row r="22" spans="1:8" ht="13.15" customHeight="1" x14ac:dyDescent="0.2">
      <c r="A22" s="5" t="s">
        <v>4668</v>
      </c>
      <c r="B22" s="6" t="s">
        <v>2282</v>
      </c>
      <c r="C22" s="5" t="s">
        <v>2657</v>
      </c>
      <c r="D22" s="7">
        <v>248</v>
      </c>
      <c r="E22" s="8">
        <v>999999</v>
      </c>
    </row>
    <row r="23" spans="1:8" ht="13.15" customHeight="1" x14ac:dyDescent="0.2">
      <c r="A23" s="5" t="s">
        <v>4668</v>
      </c>
      <c r="B23" s="6" t="s">
        <v>2291</v>
      </c>
      <c r="C23" s="5" t="s">
        <v>2277</v>
      </c>
      <c r="D23" s="7">
        <v>44</v>
      </c>
      <c r="E23" s="8">
        <v>999999</v>
      </c>
      <c r="H23" s="9"/>
    </row>
    <row r="24" spans="1:8" ht="13.15" customHeight="1" x14ac:dyDescent="0.2">
      <c r="A24" s="5" t="s">
        <v>4668</v>
      </c>
      <c r="B24" s="6" t="s">
        <v>2293</v>
      </c>
      <c r="C24" s="5" t="s">
        <v>2311</v>
      </c>
      <c r="D24" s="7">
        <v>152</v>
      </c>
      <c r="E24" s="8">
        <v>999999</v>
      </c>
    </row>
    <row r="25" spans="1:8" ht="13.15" customHeight="1" x14ac:dyDescent="0.2">
      <c r="A25" s="5" t="s">
        <v>4668</v>
      </c>
      <c r="B25" s="6" t="s">
        <v>2296</v>
      </c>
      <c r="C25" s="5" t="s">
        <v>2311</v>
      </c>
      <c r="D25" s="7">
        <v>82</v>
      </c>
      <c r="E25" s="8">
        <v>999999</v>
      </c>
    </row>
    <row r="26" spans="1:8" ht="13.15" customHeight="1" x14ac:dyDescent="0.2">
      <c r="A26" s="5" t="s">
        <v>4668</v>
      </c>
      <c r="B26" s="6" t="s">
        <v>2298</v>
      </c>
      <c r="C26" s="5" t="s">
        <v>2657</v>
      </c>
      <c r="D26" s="7">
        <v>246</v>
      </c>
      <c r="E26" s="8">
        <v>999999</v>
      </c>
    </row>
    <row r="27" spans="1:8" ht="13.15" customHeight="1" x14ac:dyDescent="0.2">
      <c r="A27" s="5" t="s">
        <v>4668</v>
      </c>
      <c r="B27" s="6" t="s">
        <v>4673</v>
      </c>
      <c r="C27" s="5" t="s">
        <v>2277</v>
      </c>
      <c r="D27" s="7">
        <v>38</v>
      </c>
      <c r="E27" s="8">
        <v>999999</v>
      </c>
    </row>
    <row r="28" spans="1:8" ht="13.15" customHeight="1" x14ac:dyDescent="0.2">
      <c r="A28" s="5" t="s">
        <v>4668</v>
      </c>
      <c r="B28" s="6" t="s">
        <v>2300</v>
      </c>
      <c r="C28" s="5" t="s">
        <v>2143</v>
      </c>
      <c r="D28" s="7">
        <v>122</v>
      </c>
      <c r="E28" s="8">
        <v>999999</v>
      </c>
    </row>
    <row r="29" spans="1:8" ht="13.15" customHeight="1" x14ac:dyDescent="0.2">
      <c r="A29" s="5" t="s">
        <v>4668</v>
      </c>
      <c r="B29" s="6" t="s">
        <v>2301</v>
      </c>
      <c r="C29" s="5" t="s">
        <v>2277</v>
      </c>
      <c r="D29" s="7">
        <v>24</v>
      </c>
      <c r="E29" s="8">
        <v>999999</v>
      </c>
    </row>
    <row r="30" spans="1:8" ht="13.15" customHeight="1" x14ac:dyDescent="0.2">
      <c r="A30" s="5" t="s">
        <v>4668</v>
      </c>
      <c r="B30" s="6" t="s">
        <v>2304</v>
      </c>
      <c r="C30" s="5" t="s">
        <v>2279</v>
      </c>
      <c r="D30" s="7">
        <v>12</v>
      </c>
      <c r="E30" s="8">
        <v>999999</v>
      </c>
    </row>
    <row r="31" spans="1:8" ht="13.15" customHeight="1" x14ac:dyDescent="0.2">
      <c r="A31" s="5" t="s">
        <v>4668</v>
      </c>
      <c r="B31" s="6" t="s">
        <v>2310</v>
      </c>
      <c r="C31" s="5" t="s">
        <v>4670</v>
      </c>
      <c r="D31" s="7">
        <v>61</v>
      </c>
      <c r="E31" s="8">
        <v>999999</v>
      </c>
    </row>
    <row r="32" spans="1:8" ht="13.15" customHeight="1" x14ac:dyDescent="0.2">
      <c r="A32" s="5" t="s">
        <v>4668</v>
      </c>
      <c r="B32" s="6" t="s">
        <v>2313</v>
      </c>
      <c r="C32" s="5" t="s">
        <v>2311</v>
      </c>
      <c r="D32" s="7">
        <v>74</v>
      </c>
      <c r="E32" s="8">
        <v>999999</v>
      </c>
    </row>
    <row r="33" spans="1:5" ht="13.15" customHeight="1" x14ac:dyDescent="0.2">
      <c r="A33" s="5" t="s">
        <v>4668</v>
      </c>
      <c r="B33" s="6" t="s">
        <v>2320</v>
      </c>
      <c r="C33" s="5" t="s">
        <v>2294</v>
      </c>
      <c r="D33" s="7">
        <v>170</v>
      </c>
      <c r="E33" s="8">
        <v>999999</v>
      </c>
    </row>
    <row r="34" spans="1:5" ht="13.15" customHeight="1" x14ac:dyDescent="0.2">
      <c r="A34" s="5" t="s">
        <v>4668</v>
      </c>
      <c r="B34" s="6" t="s">
        <v>2328</v>
      </c>
      <c r="C34" s="5" t="s">
        <v>3733</v>
      </c>
      <c r="D34" s="7">
        <v>168</v>
      </c>
      <c r="E34" s="8">
        <v>999999</v>
      </c>
    </row>
    <row r="35" spans="1:5" ht="13.15" customHeight="1" x14ac:dyDescent="0.2">
      <c r="B35" s="6">
        <v>129</v>
      </c>
      <c r="C35" s="5" t="s">
        <v>4671</v>
      </c>
      <c r="D35" s="7">
        <v>309</v>
      </c>
      <c r="E35" s="8">
        <v>999999</v>
      </c>
    </row>
    <row r="36" spans="1:5" ht="13.15" customHeight="1" x14ac:dyDescent="0.2">
      <c r="A36" s="5" t="s">
        <v>4668</v>
      </c>
      <c r="B36" s="6" t="s">
        <v>2334</v>
      </c>
      <c r="C36" s="5" t="s">
        <v>2657</v>
      </c>
      <c r="D36" s="7">
        <v>277</v>
      </c>
      <c r="E36" s="8">
        <v>999999</v>
      </c>
    </row>
    <row r="37" spans="1:5" ht="13.15" customHeight="1" x14ac:dyDescent="0.2">
      <c r="A37" s="5" t="s">
        <v>4668</v>
      </c>
      <c r="B37" s="6" t="s">
        <v>2336</v>
      </c>
      <c r="C37" s="5" t="s">
        <v>2277</v>
      </c>
      <c r="D37" s="7">
        <v>37</v>
      </c>
      <c r="E37" s="8">
        <v>999999</v>
      </c>
    </row>
    <row r="38" spans="1:5" ht="13.15" customHeight="1" x14ac:dyDescent="0.2">
      <c r="A38" s="5" t="s">
        <v>4668</v>
      </c>
      <c r="B38" s="6" t="s">
        <v>2337</v>
      </c>
      <c r="C38" s="5" t="s">
        <v>2657</v>
      </c>
      <c r="D38" s="7">
        <v>277</v>
      </c>
      <c r="E38" s="8">
        <v>999999</v>
      </c>
    </row>
    <row r="39" spans="1:5" ht="13.15" customHeight="1" x14ac:dyDescent="0.2">
      <c r="A39" s="5" t="s">
        <v>4668</v>
      </c>
      <c r="B39" s="6" t="s">
        <v>2341</v>
      </c>
      <c r="C39" s="5" t="s">
        <v>2277</v>
      </c>
      <c r="D39" s="7">
        <v>37</v>
      </c>
      <c r="E39" s="8">
        <v>999999</v>
      </c>
    </row>
    <row r="40" spans="1:5" ht="13.15" customHeight="1" x14ac:dyDescent="0.2">
      <c r="A40" s="5" t="s">
        <v>4668</v>
      </c>
      <c r="B40" s="6" t="s">
        <v>2343</v>
      </c>
      <c r="C40" s="5" t="s">
        <v>2657</v>
      </c>
      <c r="D40" s="7">
        <v>248</v>
      </c>
      <c r="E40" s="8">
        <v>999999</v>
      </c>
    </row>
    <row r="41" spans="1:5" ht="13.15" customHeight="1" x14ac:dyDescent="0.2">
      <c r="A41" s="5" t="s">
        <v>4668</v>
      </c>
      <c r="B41" s="6" t="s">
        <v>4674</v>
      </c>
      <c r="C41" s="5" t="s">
        <v>2277</v>
      </c>
      <c r="D41" s="7">
        <v>44</v>
      </c>
      <c r="E41" s="8">
        <v>999999</v>
      </c>
    </row>
    <row r="42" spans="1:5" ht="13.15" customHeight="1" x14ac:dyDescent="0.2">
      <c r="A42" s="5" t="s">
        <v>4668</v>
      </c>
      <c r="B42" s="6" t="s">
        <v>2345</v>
      </c>
      <c r="C42" s="5" t="s">
        <v>2311</v>
      </c>
      <c r="D42" s="7">
        <v>152</v>
      </c>
      <c r="E42" s="8">
        <v>999999</v>
      </c>
    </row>
    <row r="43" spans="1:5" ht="13.15" customHeight="1" x14ac:dyDescent="0.2">
      <c r="C43" s="10" t="s">
        <v>4190</v>
      </c>
      <c r="D43" s="11">
        <f>SUM(D2:D42)</f>
        <v>5523</v>
      </c>
    </row>
    <row r="44" spans="1:5" ht="13.15" customHeight="1" x14ac:dyDescent="0.2"/>
    <row r="45" spans="1:5" ht="13.15" customHeight="1" x14ac:dyDescent="0.2">
      <c r="A45" s="5" t="s">
        <v>4668</v>
      </c>
      <c r="B45" s="6" t="s">
        <v>2402</v>
      </c>
      <c r="C45" s="5" t="s">
        <v>2384</v>
      </c>
      <c r="D45" s="7">
        <v>240</v>
      </c>
      <c r="E45" s="8">
        <v>999999</v>
      </c>
    </row>
    <row r="46" spans="1:5" ht="13.15" customHeight="1" x14ac:dyDescent="0.2">
      <c r="A46" s="5" t="s">
        <v>4668</v>
      </c>
      <c r="B46" s="6" t="s">
        <v>2405</v>
      </c>
      <c r="C46" s="5" t="s">
        <v>2311</v>
      </c>
      <c r="D46" s="7">
        <v>367</v>
      </c>
      <c r="E46" s="8">
        <v>999999</v>
      </c>
    </row>
    <row r="47" spans="1:5" ht="13.15" customHeight="1" x14ac:dyDescent="0.2">
      <c r="A47" s="5" t="s">
        <v>4668</v>
      </c>
      <c r="B47" s="6" t="s">
        <v>2407</v>
      </c>
      <c r="C47" s="5" t="s">
        <v>2657</v>
      </c>
      <c r="D47" s="7">
        <v>253</v>
      </c>
      <c r="E47" s="8">
        <v>999999</v>
      </c>
    </row>
    <row r="48" spans="1:5" ht="13.15" customHeight="1" x14ac:dyDescent="0.2">
      <c r="A48" s="5" t="s">
        <v>4668</v>
      </c>
      <c r="B48" s="6" t="s">
        <v>2409</v>
      </c>
      <c r="C48" s="5" t="s">
        <v>2277</v>
      </c>
      <c r="D48" s="7">
        <v>40</v>
      </c>
      <c r="E48" s="8">
        <v>999999</v>
      </c>
    </row>
    <row r="49" spans="1:8" ht="13.15" customHeight="1" x14ac:dyDescent="0.2">
      <c r="A49" s="5" t="s">
        <v>4668</v>
      </c>
      <c r="B49" s="6" t="s">
        <v>2410</v>
      </c>
      <c r="C49" s="5" t="s">
        <v>2657</v>
      </c>
      <c r="D49" s="7">
        <v>247</v>
      </c>
      <c r="E49" s="8">
        <v>999999</v>
      </c>
    </row>
    <row r="50" spans="1:8" ht="13.15" customHeight="1" x14ac:dyDescent="0.2">
      <c r="A50" s="5" t="s">
        <v>4668</v>
      </c>
      <c r="B50" s="6" t="s">
        <v>2412</v>
      </c>
      <c r="C50" s="5" t="s">
        <v>2277</v>
      </c>
      <c r="D50" s="7">
        <v>44</v>
      </c>
      <c r="E50" s="8">
        <v>999999</v>
      </c>
    </row>
    <row r="51" spans="1:8" ht="13.15" customHeight="1" x14ac:dyDescent="0.2">
      <c r="A51" s="5" t="s">
        <v>4668</v>
      </c>
      <c r="B51" s="6" t="s">
        <v>2413</v>
      </c>
      <c r="C51" s="5" t="s">
        <v>2657</v>
      </c>
      <c r="D51" s="7">
        <v>246</v>
      </c>
      <c r="E51" s="8">
        <v>999999</v>
      </c>
    </row>
    <row r="52" spans="1:8" ht="13.15" customHeight="1" x14ac:dyDescent="0.2">
      <c r="A52" s="5" t="s">
        <v>4668</v>
      </c>
      <c r="B52" s="6" t="s">
        <v>4675</v>
      </c>
      <c r="C52" s="5" t="s">
        <v>2277</v>
      </c>
      <c r="D52" s="7">
        <v>38</v>
      </c>
      <c r="E52" s="8">
        <v>999999</v>
      </c>
    </row>
    <row r="53" spans="1:8" ht="13.15" customHeight="1" x14ac:dyDescent="0.2">
      <c r="A53" s="5" t="s">
        <v>4668</v>
      </c>
      <c r="B53" s="6" t="s">
        <v>2415</v>
      </c>
      <c r="C53" s="5" t="s">
        <v>2657</v>
      </c>
      <c r="D53" s="7">
        <v>277</v>
      </c>
      <c r="E53" s="8">
        <v>999999</v>
      </c>
    </row>
    <row r="54" spans="1:8" ht="13.15" customHeight="1" x14ac:dyDescent="0.2">
      <c r="A54" s="5" t="s">
        <v>4668</v>
      </c>
      <c r="B54" s="6" t="s">
        <v>3494</v>
      </c>
      <c r="C54" s="5" t="s">
        <v>2277</v>
      </c>
      <c r="D54" s="7">
        <v>37</v>
      </c>
      <c r="E54" s="8">
        <v>999999</v>
      </c>
    </row>
    <row r="55" spans="1:8" ht="13.15" customHeight="1" x14ac:dyDescent="0.2">
      <c r="A55" s="5" t="s">
        <v>4668</v>
      </c>
      <c r="B55" s="6" t="s">
        <v>2418</v>
      </c>
      <c r="C55" s="5" t="s">
        <v>2657</v>
      </c>
      <c r="D55" s="7">
        <v>277</v>
      </c>
      <c r="E55" s="8">
        <v>999999</v>
      </c>
      <c r="H55" s="9"/>
    </row>
    <row r="56" spans="1:8" ht="13.15" customHeight="1" x14ac:dyDescent="0.2">
      <c r="A56" s="5" t="s">
        <v>4668</v>
      </c>
      <c r="B56" s="6" t="s">
        <v>2420</v>
      </c>
      <c r="C56" s="5" t="s">
        <v>2277</v>
      </c>
      <c r="D56" s="7">
        <v>37</v>
      </c>
      <c r="E56" s="8">
        <v>999999</v>
      </c>
      <c r="H56" s="9"/>
    </row>
    <row r="57" spans="1:8" ht="13.15" customHeight="1" x14ac:dyDescent="0.2">
      <c r="A57" s="5" t="s">
        <v>4668</v>
      </c>
      <c r="B57" s="6" t="s">
        <v>2428</v>
      </c>
      <c r="C57" s="5" t="s">
        <v>2311</v>
      </c>
      <c r="D57" s="7">
        <v>368</v>
      </c>
      <c r="E57" s="8">
        <v>999999</v>
      </c>
      <c r="H57" s="9"/>
    </row>
    <row r="58" spans="1:8" ht="13.15" customHeight="1" x14ac:dyDescent="0.2">
      <c r="A58" s="5" t="s">
        <v>4668</v>
      </c>
      <c r="B58" s="6" t="s">
        <v>2430</v>
      </c>
      <c r="C58" s="5" t="s">
        <v>2657</v>
      </c>
      <c r="D58" s="7">
        <v>260</v>
      </c>
      <c r="E58" s="8">
        <v>999999</v>
      </c>
      <c r="H58" s="9"/>
    </row>
    <row r="59" spans="1:8" ht="13.15" customHeight="1" x14ac:dyDescent="0.2">
      <c r="A59" s="5" t="s">
        <v>4668</v>
      </c>
      <c r="B59" s="6" t="s">
        <v>4676</v>
      </c>
      <c r="C59" s="5" t="s">
        <v>2277</v>
      </c>
      <c r="D59" s="7">
        <v>40</v>
      </c>
      <c r="E59" s="8">
        <v>999999</v>
      </c>
      <c r="H59" s="9"/>
    </row>
    <row r="60" spans="1:8" ht="13.15" customHeight="1" x14ac:dyDescent="0.2">
      <c r="A60" s="5" t="s">
        <v>4668</v>
      </c>
      <c r="B60" s="6" t="s">
        <v>2432</v>
      </c>
      <c r="C60" s="5" t="s">
        <v>2657</v>
      </c>
      <c r="D60" s="7">
        <v>252</v>
      </c>
      <c r="E60" s="8">
        <v>999999</v>
      </c>
      <c r="H60" s="9"/>
    </row>
    <row r="61" spans="1:8" ht="13.15" customHeight="1" x14ac:dyDescent="0.2">
      <c r="A61" s="5" t="s">
        <v>4668</v>
      </c>
      <c r="B61" s="6" t="s">
        <v>2436</v>
      </c>
      <c r="C61" s="5" t="s">
        <v>2277</v>
      </c>
      <c r="D61" s="7">
        <v>44</v>
      </c>
      <c r="E61" s="8">
        <v>999999</v>
      </c>
      <c r="H61" s="9"/>
    </row>
    <row r="62" spans="1:8" ht="13.15" customHeight="1" x14ac:dyDescent="0.2">
      <c r="A62" s="5" t="s">
        <v>4668</v>
      </c>
      <c r="B62" s="6" t="s">
        <v>2437</v>
      </c>
      <c r="C62" s="5" t="s">
        <v>2657</v>
      </c>
      <c r="D62" s="7">
        <v>246</v>
      </c>
      <c r="E62" s="8">
        <v>999999</v>
      </c>
      <c r="H62" s="9"/>
    </row>
    <row r="63" spans="1:8" ht="13.15" customHeight="1" x14ac:dyDescent="0.2">
      <c r="A63" s="5" t="s">
        <v>4668</v>
      </c>
      <c r="B63" s="6" t="s">
        <v>3514</v>
      </c>
      <c r="C63" s="5" t="s">
        <v>2277</v>
      </c>
      <c r="D63" s="7">
        <v>38</v>
      </c>
      <c r="E63" s="8">
        <v>999999</v>
      </c>
      <c r="H63" s="9"/>
    </row>
    <row r="64" spans="1:8" ht="13.15" customHeight="1" x14ac:dyDescent="0.2">
      <c r="A64" s="5" t="s">
        <v>4668</v>
      </c>
      <c r="B64" s="6" t="s">
        <v>2439</v>
      </c>
      <c r="C64" s="5" t="s">
        <v>2657</v>
      </c>
      <c r="D64" s="7">
        <v>277</v>
      </c>
      <c r="E64" s="8">
        <v>999999</v>
      </c>
      <c r="H64" s="9"/>
    </row>
    <row r="65" spans="1:8" ht="13.15" customHeight="1" x14ac:dyDescent="0.2">
      <c r="A65" s="5" t="s">
        <v>4668</v>
      </c>
      <c r="B65" s="6" t="s">
        <v>4677</v>
      </c>
      <c r="C65" s="5" t="s">
        <v>2277</v>
      </c>
      <c r="D65" s="7">
        <v>37</v>
      </c>
      <c r="E65" s="8">
        <v>999999</v>
      </c>
      <c r="H65" s="9"/>
    </row>
    <row r="66" spans="1:8" ht="13.15" customHeight="1" x14ac:dyDescent="0.2">
      <c r="A66" s="5" t="s">
        <v>4668</v>
      </c>
      <c r="B66" s="6" t="s">
        <v>2440</v>
      </c>
      <c r="C66" s="5" t="s">
        <v>2657</v>
      </c>
      <c r="D66" s="7">
        <v>277</v>
      </c>
      <c r="E66" s="8">
        <v>999999</v>
      </c>
      <c r="H66" s="9"/>
    </row>
    <row r="67" spans="1:8" ht="13.15" customHeight="1" x14ac:dyDescent="0.2">
      <c r="A67" s="5" t="s">
        <v>4668</v>
      </c>
      <c r="B67" s="6" t="s">
        <v>4678</v>
      </c>
      <c r="C67" s="5" t="s">
        <v>2277</v>
      </c>
      <c r="D67" s="7">
        <v>37</v>
      </c>
      <c r="E67" s="8">
        <v>999999</v>
      </c>
      <c r="H67" s="9"/>
    </row>
    <row r="68" spans="1:8" ht="13.15" customHeight="1" x14ac:dyDescent="0.2">
      <c r="C68" s="10" t="s">
        <v>4190</v>
      </c>
      <c r="D68" s="11">
        <f>SUM(D45:D67)</f>
        <v>3979</v>
      </c>
      <c r="H68" s="9"/>
    </row>
    <row r="69" spans="1:8" ht="13.15" customHeight="1" x14ac:dyDescent="0.2">
      <c r="H69" s="9"/>
    </row>
    <row r="70" spans="1:8" ht="13.15" customHeight="1" x14ac:dyDescent="0.2">
      <c r="A70" s="5" t="s">
        <v>4668</v>
      </c>
      <c r="B70" s="6" t="s">
        <v>3745</v>
      </c>
      <c r="C70" s="5" t="s">
        <v>2299</v>
      </c>
      <c r="D70" s="7">
        <v>42</v>
      </c>
      <c r="E70" s="8">
        <v>999999</v>
      </c>
    </row>
    <row r="71" spans="1:8" ht="13.15" customHeight="1" x14ac:dyDescent="0.2">
      <c r="A71" s="5" t="s">
        <v>4668</v>
      </c>
      <c r="B71" s="6" t="s">
        <v>3746</v>
      </c>
      <c r="C71" s="5" t="s">
        <v>2311</v>
      </c>
      <c r="D71" s="7">
        <v>290</v>
      </c>
      <c r="E71" s="8">
        <v>999999</v>
      </c>
    </row>
    <row r="72" spans="1:8" ht="13.15" customHeight="1" x14ac:dyDescent="0.2">
      <c r="A72" s="5" t="s">
        <v>4668</v>
      </c>
      <c r="B72" s="6" t="s">
        <v>3747</v>
      </c>
      <c r="C72" s="5" t="s">
        <v>4653</v>
      </c>
      <c r="D72" s="7">
        <v>127</v>
      </c>
      <c r="E72" s="8">
        <v>999999</v>
      </c>
    </row>
    <row r="73" spans="1:8" ht="13.15" customHeight="1" x14ac:dyDescent="0.2">
      <c r="A73" s="5" t="s">
        <v>4668</v>
      </c>
      <c r="B73" s="6" t="s">
        <v>3758</v>
      </c>
      <c r="C73" s="5" t="s">
        <v>4679</v>
      </c>
      <c r="D73" s="7">
        <v>49</v>
      </c>
      <c r="E73" s="8">
        <v>351100</v>
      </c>
    </row>
    <row r="74" spans="1:8" ht="13.15" customHeight="1" x14ac:dyDescent="0.2">
      <c r="A74" s="5" t="s">
        <v>4668</v>
      </c>
      <c r="B74" s="6" t="s">
        <v>3759</v>
      </c>
      <c r="C74" s="5" t="s">
        <v>4680</v>
      </c>
      <c r="D74" s="7">
        <v>160</v>
      </c>
      <c r="E74" s="8">
        <v>351100</v>
      </c>
    </row>
    <row r="75" spans="1:8" ht="13.15" customHeight="1" x14ac:dyDescent="0.2">
      <c r="A75" s="5" t="s">
        <v>4668</v>
      </c>
      <c r="B75" s="6" t="s">
        <v>3760</v>
      </c>
      <c r="C75" s="5" t="s">
        <v>2311</v>
      </c>
      <c r="D75" s="7">
        <v>122</v>
      </c>
      <c r="E75" s="8">
        <v>999999</v>
      </c>
    </row>
    <row r="76" spans="1:8" ht="13.15" customHeight="1" x14ac:dyDescent="0.2">
      <c r="A76" s="5" t="s">
        <v>4668</v>
      </c>
      <c r="B76" s="6" t="s">
        <v>3761</v>
      </c>
      <c r="C76" s="5" t="s">
        <v>4681</v>
      </c>
      <c r="D76" s="7">
        <v>1789</v>
      </c>
      <c r="E76" s="8">
        <v>999999</v>
      </c>
    </row>
    <row r="77" spans="1:8" ht="13.15" customHeight="1" x14ac:dyDescent="0.2">
      <c r="A77" s="5" t="s">
        <v>4668</v>
      </c>
      <c r="B77" s="6" t="s">
        <v>3762</v>
      </c>
      <c r="C77" s="5" t="s">
        <v>2904</v>
      </c>
      <c r="D77" s="7">
        <v>130</v>
      </c>
      <c r="E77" s="8">
        <v>999999</v>
      </c>
    </row>
    <row r="78" spans="1:8" ht="13.15" customHeight="1" x14ac:dyDescent="0.2">
      <c r="A78" s="5" t="s">
        <v>4668</v>
      </c>
      <c r="B78" s="6" t="s">
        <v>3763</v>
      </c>
      <c r="C78" s="5" t="s">
        <v>4682</v>
      </c>
      <c r="D78" s="7">
        <v>173</v>
      </c>
      <c r="E78" s="8">
        <v>999999</v>
      </c>
    </row>
    <row r="79" spans="1:8" ht="13.15" customHeight="1" x14ac:dyDescent="0.2">
      <c r="A79" s="5" t="s">
        <v>4668</v>
      </c>
      <c r="B79" s="6" t="s">
        <v>3764</v>
      </c>
      <c r="C79" s="5" t="s">
        <v>4681</v>
      </c>
      <c r="D79" s="7">
        <v>288</v>
      </c>
      <c r="E79" s="8">
        <v>999999</v>
      </c>
    </row>
    <row r="80" spans="1:8" ht="13.15" customHeight="1" x14ac:dyDescent="0.2">
      <c r="A80" s="5" t="s">
        <v>4668</v>
      </c>
      <c r="B80" s="6" t="s">
        <v>3765</v>
      </c>
      <c r="C80" s="5" t="s">
        <v>4681</v>
      </c>
      <c r="D80" s="7">
        <v>1474</v>
      </c>
      <c r="E80" s="8">
        <v>999999</v>
      </c>
    </row>
    <row r="81" spans="1:5" ht="13.15" customHeight="1" x14ac:dyDescent="0.2">
      <c r="A81" s="5" t="s">
        <v>4668</v>
      </c>
      <c r="B81" s="6" t="s">
        <v>3766</v>
      </c>
      <c r="C81" s="5" t="s">
        <v>4690</v>
      </c>
      <c r="D81" s="7">
        <v>235</v>
      </c>
      <c r="E81" s="8">
        <v>999999</v>
      </c>
    </row>
    <row r="82" spans="1:5" ht="13.15" customHeight="1" x14ac:dyDescent="0.2">
      <c r="A82" s="5" t="s">
        <v>4668</v>
      </c>
      <c r="B82" s="6" t="s">
        <v>4691</v>
      </c>
      <c r="C82" s="5" t="s">
        <v>2904</v>
      </c>
      <c r="D82" s="7">
        <v>45</v>
      </c>
      <c r="E82" s="8">
        <v>999999</v>
      </c>
    </row>
    <row r="83" spans="1:5" ht="13.15" customHeight="1" x14ac:dyDescent="0.2">
      <c r="A83" s="5" t="s">
        <v>4668</v>
      </c>
      <c r="B83" s="6" t="s">
        <v>2108</v>
      </c>
      <c r="C83" s="5" t="s">
        <v>4690</v>
      </c>
      <c r="D83" s="7">
        <v>330</v>
      </c>
      <c r="E83" s="8">
        <v>999999</v>
      </c>
    </row>
    <row r="84" spans="1:5" ht="13.15" customHeight="1" x14ac:dyDescent="0.2">
      <c r="A84" s="5" t="s">
        <v>4668</v>
      </c>
      <c r="B84" s="6" t="s">
        <v>3767</v>
      </c>
      <c r="C84" s="5" t="s">
        <v>4681</v>
      </c>
      <c r="D84" s="7">
        <v>288</v>
      </c>
      <c r="E84" s="8">
        <v>999999</v>
      </c>
    </row>
    <row r="85" spans="1:5" x14ac:dyDescent="0.2">
      <c r="A85" s="5" t="s">
        <v>4668</v>
      </c>
      <c r="B85" s="6" t="s">
        <v>3817</v>
      </c>
      <c r="C85" s="5" t="s">
        <v>2160</v>
      </c>
      <c r="D85" s="7">
        <v>131</v>
      </c>
      <c r="E85" s="8">
        <v>999999</v>
      </c>
    </row>
    <row r="86" spans="1:5" x14ac:dyDescent="0.2">
      <c r="A86" s="5" t="s">
        <v>4668</v>
      </c>
      <c r="B86" s="6" t="s">
        <v>3818</v>
      </c>
      <c r="C86" s="5" t="s">
        <v>2160</v>
      </c>
      <c r="D86" s="7">
        <v>131</v>
      </c>
      <c r="E86" s="8">
        <v>999999</v>
      </c>
    </row>
    <row r="87" spans="1:5" x14ac:dyDescent="0.2">
      <c r="C87" s="10" t="s">
        <v>2401</v>
      </c>
      <c r="D87" s="11">
        <f>SUM(D70:D86)</f>
        <v>5804</v>
      </c>
      <c r="E87" s="12"/>
    </row>
    <row r="88" spans="1:5" x14ac:dyDescent="0.2">
      <c r="C88" s="10" t="s">
        <v>2801</v>
      </c>
      <c r="D88" s="11">
        <f>D87+D68+D43</f>
        <v>15306</v>
      </c>
    </row>
  </sheetData>
  <phoneticPr fontId="0" type="noConversion"/>
  <printOptions gridLines="1"/>
  <pageMargins left="1.25" right="0.5" top="1.01" bottom="0.94" header="0.5" footer="0.5"/>
  <pageSetup fitToHeight="5" orientation="portrait" r:id="rId1"/>
  <headerFooter alignWithMargins="0">
    <oddHeader>&amp;CCREIGHTON UNIVERSITY 
&amp;A SQ. FT.</oddHeader>
    <oddFooter>Page &amp;P&amp;R&amp;A</oddFooter>
  </headerFooter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>
    <pageSetUpPr fitToPage="1"/>
  </sheetPr>
  <dimension ref="A1:J97"/>
  <sheetViews>
    <sheetView workbookViewId="0"/>
  </sheetViews>
  <sheetFormatPr defaultRowHeight="12.75" x14ac:dyDescent="0.2"/>
  <cols>
    <col min="1" max="1" width="12.7109375" style="5" customWidth="1"/>
    <col min="2" max="2" width="9.7109375" style="6" customWidth="1"/>
    <col min="3" max="3" width="21.7109375" style="5" customWidth="1"/>
    <col min="4" max="4" width="11.7109375" style="7" customWidth="1"/>
    <col min="5" max="5" width="9.7109375" style="8" customWidth="1"/>
    <col min="6" max="6" width="30.7109375" style="5" customWidth="1"/>
    <col min="7" max="7" width="1.7109375" style="5" customWidth="1"/>
    <col min="8" max="8" width="16.7109375" style="5" customWidth="1"/>
    <col min="9" max="9" width="4.7109375" style="5" customWidth="1"/>
    <col min="10" max="10" width="8.7109375" style="5" customWidth="1"/>
  </cols>
  <sheetData>
    <row r="1" spans="1:10" x14ac:dyDescent="0.2">
      <c r="A1" s="10" t="s">
        <v>2119</v>
      </c>
      <c r="B1" s="14" t="s">
        <v>2120</v>
      </c>
      <c r="C1" s="10" t="s">
        <v>2121</v>
      </c>
      <c r="D1" s="11" t="s">
        <v>2122</v>
      </c>
      <c r="E1" s="12" t="s">
        <v>2123</v>
      </c>
      <c r="F1" s="5" t="s">
        <v>2126</v>
      </c>
    </row>
    <row r="2" spans="1:10" x14ac:dyDescent="0.2">
      <c r="A2" s="17" t="s">
        <v>4692</v>
      </c>
      <c r="B2" s="27">
        <v>100</v>
      </c>
      <c r="C2" s="17" t="s">
        <v>2299</v>
      </c>
      <c r="D2" s="16">
        <v>63</v>
      </c>
      <c r="E2" s="8" t="s">
        <v>2318</v>
      </c>
    </row>
    <row r="3" spans="1:10" s="59" customFormat="1" x14ac:dyDescent="0.2">
      <c r="A3" s="17" t="s">
        <v>4692</v>
      </c>
      <c r="B3" s="27">
        <v>101</v>
      </c>
      <c r="C3" s="17" t="s">
        <v>2807</v>
      </c>
      <c r="D3" s="16">
        <v>434</v>
      </c>
      <c r="E3" s="8" t="s">
        <v>2318</v>
      </c>
      <c r="F3" s="17"/>
      <c r="G3" s="17"/>
      <c r="H3" s="17"/>
      <c r="I3" s="17"/>
      <c r="J3" s="17"/>
    </row>
    <row r="4" spans="1:10" ht="13.15" customHeight="1" x14ac:dyDescent="0.2">
      <c r="A4" s="5" t="s">
        <v>4692</v>
      </c>
      <c r="B4" s="6" t="s">
        <v>2135</v>
      </c>
      <c r="C4" s="5" t="s">
        <v>4693</v>
      </c>
      <c r="D4" s="7">
        <v>433</v>
      </c>
      <c r="E4" s="8" t="s">
        <v>2318</v>
      </c>
    </row>
    <row r="5" spans="1:10" ht="13.15" customHeight="1" x14ac:dyDescent="0.2">
      <c r="A5" s="5" t="s">
        <v>4692</v>
      </c>
      <c r="B5" s="6" t="s">
        <v>2138</v>
      </c>
      <c r="C5" s="5" t="s">
        <v>3853</v>
      </c>
      <c r="D5" s="7">
        <v>188</v>
      </c>
      <c r="E5" s="8" t="s">
        <v>2318</v>
      </c>
    </row>
    <row r="6" spans="1:10" ht="13.15" customHeight="1" x14ac:dyDescent="0.2">
      <c r="A6" s="5" t="s">
        <v>4692</v>
      </c>
      <c r="B6" s="6" t="s">
        <v>2139</v>
      </c>
      <c r="C6" s="5" t="s">
        <v>2364</v>
      </c>
      <c r="D6" s="7">
        <v>150</v>
      </c>
      <c r="E6" s="8" t="s">
        <v>2318</v>
      </c>
    </row>
    <row r="7" spans="1:10" ht="13.15" customHeight="1" x14ac:dyDescent="0.2">
      <c r="A7" s="5" t="s">
        <v>4692</v>
      </c>
      <c r="B7" s="6">
        <v>105</v>
      </c>
      <c r="C7" s="5" t="s">
        <v>3854</v>
      </c>
      <c r="D7" s="7">
        <v>59</v>
      </c>
      <c r="E7" s="8">
        <v>352000</v>
      </c>
    </row>
    <row r="8" spans="1:10" ht="13.15" customHeight="1" x14ac:dyDescent="0.2">
      <c r="A8" s="5" t="s">
        <v>4692</v>
      </c>
      <c r="B8" s="6">
        <v>106</v>
      </c>
      <c r="C8" s="5" t="s">
        <v>3855</v>
      </c>
      <c r="D8" s="7">
        <v>50</v>
      </c>
      <c r="E8" s="8" t="s">
        <v>2318</v>
      </c>
    </row>
    <row r="9" spans="1:10" ht="13.15" customHeight="1" x14ac:dyDescent="0.2">
      <c r="A9" s="5" t="s">
        <v>4692</v>
      </c>
      <c r="B9" s="6">
        <v>107</v>
      </c>
      <c r="C9" s="5" t="s">
        <v>2171</v>
      </c>
      <c r="D9" s="7">
        <v>50</v>
      </c>
      <c r="E9" s="8" t="s">
        <v>2318</v>
      </c>
    </row>
    <row r="10" spans="1:10" ht="13.15" customHeight="1" x14ac:dyDescent="0.2">
      <c r="A10" s="5" t="s">
        <v>4692</v>
      </c>
      <c r="B10" s="6">
        <v>108</v>
      </c>
      <c r="C10" s="5" t="s">
        <v>2311</v>
      </c>
      <c r="D10" s="7">
        <v>91</v>
      </c>
      <c r="E10" s="8" t="s">
        <v>2318</v>
      </c>
    </row>
    <row r="11" spans="1:10" ht="13.15" customHeight="1" x14ac:dyDescent="0.2">
      <c r="A11" s="5" t="s">
        <v>4692</v>
      </c>
      <c r="B11" s="6">
        <v>109</v>
      </c>
      <c r="C11" s="5" t="s">
        <v>2311</v>
      </c>
      <c r="D11" s="7">
        <v>125</v>
      </c>
      <c r="E11" s="8" t="s">
        <v>2318</v>
      </c>
    </row>
    <row r="12" spans="1:10" ht="13.15" customHeight="1" x14ac:dyDescent="0.2">
      <c r="A12" s="5" t="s">
        <v>4692</v>
      </c>
      <c r="B12" s="6">
        <v>110</v>
      </c>
      <c r="C12" s="5" t="s">
        <v>2136</v>
      </c>
      <c r="D12" s="7">
        <v>114</v>
      </c>
      <c r="E12" s="8" t="s">
        <v>2318</v>
      </c>
    </row>
    <row r="13" spans="1:10" ht="13.15" customHeight="1" x14ac:dyDescent="0.2">
      <c r="A13" s="5" t="s">
        <v>4692</v>
      </c>
      <c r="B13" s="6">
        <v>111</v>
      </c>
      <c r="C13" s="5" t="s">
        <v>2136</v>
      </c>
      <c r="D13" s="7">
        <v>115</v>
      </c>
      <c r="E13" s="8" t="s">
        <v>2318</v>
      </c>
    </row>
    <row r="14" spans="1:10" ht="13.15" customHeight="1" x14ac:dyDescent="0.2">
      <c r="A14" s="5" t="s">
        <v>4692</v>
      </c>
      <c r="B14" s="6" t="s">
        <v>2159</v>
      </c>
      <c r="C14" s="5" t="s">
        <v>2136</v>
      </c>
      <c r="D14" s="7">
        <v>90</v>
      </c>
      <c r="E14" s="8" t="s">
        <v>2318</v>
      </c>
    </row>
    <row r="15" spans="1:10" ht="13.15" customHeight="1" x14ac:dyDescent="0.2">
      <c r="A15" s="5" t="s">
        <v>4692</v>
      </c>
      <c r="B15" s="6" t="s">
        <v>2161</v>
      </c>
      <c r="C15" s="5" t="s">
        <v>3856</v>
      </c>
      <c r="D15" s="7">
        <v>209</v>
      </c>
      <c r="E15" s="8" t="s">
        <v>2318</v>
      </c>
    </row>
    <row r="16" spans="1:10" ht="13.15" customHeight="1" x14ac:dyDescent="0.2">
      <c r="B16" s="6" t="s">
        <v>2162</v>
      </c>
      <c r="C16" s="5" t="s">
        <v>2136</v>
      </c>
      <c r="D16" s="7">
        <v>139</v>
      </c>
      <c r="E16" s="8">
        <v>350100</v>
      </c>
    </row>
    <row r="17" spans="1:5" ht="13.15" customHeight="1" x14ac:dyDescent="0.2">
      <c r="A17" s="5" t="s">
        <v>4692</v>
      </c>
      <c r="B17" s="6" t="s">
        <v>2173</v>
      </c>
      <c r="C17" s="5" t="s">
        <v>2299</v>
      </c>
      <c r="D17" s="7">
        <v>63</v>
      </c>
      <c r="E17" s="8" t="s">
        <v>2318</v>
      </c>
    </row>
    <row r="18" spans="1:5" ht="13.15" customHeight="1" x14ac:dyDescent="0.2">
      <c r="A18" s="5" t="s">
        <v>4692</v>
      </c>
      <c r="B18" s="6" t="s">
        <v>2271</v>
      </c>
      <c r="C18" s="5" t="s">
        <v>3857</v>
      </c>
      <c r="D18" s="7">
        <v>529</v>
      </c>
      <c r="E18" s="8" t="s">
        <v>2318</v>
      </c>
    </row>
    <row r="19" spans="1:5" ht="13.15" customHeight="1" x14ac:dyDescent="0.2">
      <c r="A19" s="5" t="s">
        <v>4692</v>
      </c>
      <c r="B19" s="6" t="s">
        <v>2280</v>
      </c>
      <c r="C19" s="5" t="s">
        <v>2136</v>
      </c>
      <c r="D19" s="7">
        <v>112</v>
      </c>
      <c r="E19" s="8" t="s">
        <v>4694</v>
      </c>
    </row>
    <row r="20" spans="1:5" ht="13.15" customHeight="1" x14ac:dyDescent="0.2">
      <c r="A20" s="5" t="s">
        <v>4692</v>
      </c>
      <c r="B20" s="6">
        <v>117</v>
      </c>
      <c r="C20" s="5" t="s">
        <v>2136</v>
      </c>
      <c r="D20" s="7">
        <v>123</v>
      </c>
      <c r="E20" s="8" t="s">
        <v>2318</v>
      </c>
    </row>
    <row r="21" spans="1:5" ht="11.25" customHeight="1" x14ac:dyDescent="0.2">
      <c r="A21" s="5" t="s">
        <v>4692</v>
      </c>
      <c r="B21" s="6" t="s">
        <v>2293</v>
      </c>
      <c r="C21" s="5" t="s">
        <v>2136</v>
      </c>
      <c r="D21" s="7">
        <v>125</v>
      </c>
      <c r="E21" s="8" t="s">
        <v>2318</v>
      </c>
    </row>
    <row r="22" spans="1:5" ht="13.15" customHeight="1" x14ac:dyDescent="0.2">
      <c r="A22" s="5" t="s">
        <v>4692</v>
      </c>
      <c r="B22" s="6" t="s">
        <v>2296</v>
      </c>
      <c r="C22" s="5" t="s">
        <v>2311</v>
      </c>
      <c r="D22" s="7">
        <v>113</v>
      </c>
      <c r="E22" s="8" t="s">
        <v>2318</v>
      </c>
    </row>
    <row r="23" spans="1:5" ht="13.15" customHeight="1" x14ac:dyDescent="0.2">
      <c r="A23" s="5" t="s">
        <v>4692</v>
      </c>
      <c r="B23" s="6" t="s">
        <v>2298</v>
      </c>
      <c r="C23" s="5" t="s">
        <v>1343</v>
      </c>
      <c r="D23" s="7">
        <v>343</v>
      </c>
      <c r="E23" s="8" t="s">
        <v>2318</v>
      </c>
    </row>
    <row r="24" spans="1:5" ht="13.15" customHeight="1" x14ac:dyDescent="0.2">
      <c r="A24" s="5" t="s">
        <v>4692</v>
      </c>
      <c r="B24" s="6" t="s">
        <v>4228</v>
      </c>
      <c r="C24" s="5" t="s">
        <v>2136</v>
      </c>
      <c r="D24" s="7">
        <v>31</v>
      </c>
      <c r="E24" s="8" t="s">
        <v>2318</v>
      </c>
    </row>
    <row r="25" spans="1:5" ht="13.15" customHeight="1" x14ac:dyDescent="0.2">
      <c r="A25" s="5" t="s">
        <v>4692</v>
      </c>
      <c r="B25" s="6">
        <v>121</v>
      </c>
      <c r="C25" s="5" t="s">
        <v>2311</v>
      </c>
      <c r="D25" s="7">
        <v>70</v>
      </c>
      <c r="E25" s="8" t="s">
        <v>2318</v>
      </c>
    </row>
    <row r="26" spans="1:5" ht="13.15" customHeight="1" x14ac:dyDescent="0.2">
      <c r="A26" s="5" t="s">
        <v>4692</v>
      </c>
      <c r="B26" s="6">
        <v>122</v>
      </c>
      <c r="C26" s="5" t="s">
        <v>2311</v>
      </c>
      <c r="D26" s="7">
        <v>201</v>
      </c>
      <c r="E26" s="8" t="s">
        <v>2318</v>
      </c>
    </row>
    <row r="27" spans="1:5" ht="13.15" customHeight="1" x14ac:dyDescent="0.2">
      <c r="A27" s="5" t="s">
        <v>4692</v>
      </c>
      <c r="B27" s="6">
        <v>123</v>
      </c>
      <c r="C27" s="5" t="s">
        <v>3858</v>
      </c>
      <c r="D27" s="7">
        <v>51</v>
      </c>
      <c r="E27" s="8" t="s">
        <v>2318</v>
      </c>
    </row>
    <row r="28" spans="1:5" ht="13.15" customHeight="1" x14ac:dyDescent="0.2">
      <c r="A28" s="5" t="s">
        <v>4692</v>
      </c>
      <c r="B28" s="6">
        <v>124</v>
      </c>
      <c r="C28" s="5" t="s">
        <v>2364</v>
      </c>
      <c r="D28" s="7">
        <v>46</v>
      </c>
      <c r="E28" s="8" t="s">
        <v>2318</v>
      </c>
    </row>
    <row r="29" spans="1:5" ht="13.15" customHeight="1" x14ac:dyDescent="0.2">
      <c r="A29" s="5" t="s">
        <v>4692</v>
      </c>
      <c r="B29" s="6">
        <v>125</v>
      </c>
      <c r="C29" s="5" t="s">
        <v>2156</v>
      </c>
      <c r="D29" s="7">
        <v>46</v>
      </c>
      <c r="E29" s="8" t="s">
        <v>2318</v>
      </c>
    </row>
    <row r="30" spans="1:5" ht="13.15" customHeight="1" x14ac:dyDescent="0.2">
      <c r="A30" s="5" t="s">
        <v>4692</v>
      </c>
      <c r="B30" s="6">
        <v>126</v>
      </c>
      <c r="C30" s="5" t="s">
        <v>2311</v>
      </c>
      <c r="D30" s="7">
        <v>153</v>
      </c>
      <c r="E30" s="8" t="s">
        <v>2318</v>
      </c>
    </row>
    <row r="31" spans="1:5" ht="13.15" customHeight="1" x14ac:dyDescent="0.2">
      <c r="A31" s="5" t="s">
        <v>4692</v>
      </c>
      <c r="B31" s="6">
        <v>127</v>
      </c>
      <c r="C31" s="5" t="s">
        <v>2279</v>
      </c>
      <c r="D31" s="7">
        <v>6</v>
      </c>
      <c r="E31" s="8" t="s">
        <v>2318</v>
      </c>
    </row>
    <row r="32" spans="1:5" ht="13.15" customHeight="1" x14ac:dyDescent="0.2">
      <c r="A32" s="5" t="s">
        <v>4692</v>
      </c>
      <c r="B32" s="6">
        <v>128</v>
      </c>
      <c r="C32" s="5" t="s">
        <v>3859</v>
      </c>
      <c r="D32" s="7">
        <v>24</v>
      </c>
      <c r="E32" s="8" t="s">
        <v>2318</v>
      </c>
    </row>
    <row r="33" spans="1:5" ht="13.15" customHeight="1" x14ac:dyDescent="0.2">
      <c r="A33" s="5" t="s">
        <v>4692</v>
      </c>
      <c r="B33" s="6">
        <v>129</v>
      </c>
      <c r="C33" s="5" t="s">
        <v>2136</v>
      </c>
      <c r="D33" s="7">
        <v>133</v>
      </c>
      <c r="E33" s="8" t="s">
        <v>2318</v>
      </c>
    </row>
    <row r="34" spans="1:5" ht="13.15" customHeight="1" x14ac:dyDescent="0.2">
      <c r="A34" s="5" t="s">
        <v>4692</v>
      </c>
      <c r="B34" s="6">
        <v>130</v>
      </c>
      <c r="C34" s="5" t="s">
        <v>2136</v>
      </c>
      <c r="D34" s="7">
        <v>205</v>
      </c>
      <c r="E34" s="8" t="s">
        <v>2318</v>
      </c>
    </row>
    <row r="35" spans="1:5" ht="13.15" customHeight="1" x14ac:dyDescent="0.2">
      <c r="A35" s="5" t="s">
        <v>4692</v>
      </c>
      <c r="B35" s="6">
        <v>131</v>
      </c>
      <c r="C35" s="5" t="s">
        <v>2136</v>
      </c>
      <c r="D35" s="7">
        <v>106</v>
      </c>
      <c r="E35" s="8" t="s">
        <v>2318</v>
      </c>
    </row>
    <row r="36" spans="1:5" ht="13.15" customHeight="1" x14ac:dyDescent="0.2">
      <c r="A36" s="5" t="s">
        <v>4692</v>
      </c>
      <c r="B36" s="6">
        <v>132</v>
      </c>
      <c r="C36" s="5" t="s">
        <v>2136</v>
      </c>
      <c r="D36" s="7">
        <v>162</v>
      </c>
      <c r="E36" s="8" t="s">
        <v>2318</v>
      </c>
    </row>
    <row r="37" spans="1:5" ht="13.15" customHeight="1" x14ac:dyDescent="0.2">
      <c r="A37" s="5" t="s">
        <v>4692</v>
      </c>
      <c r="B37" s="6">
        <v>133</v>
      </c>
      <c r="C37" s="5" t="s">
        <v>2136</v>
      </c>
      <c r="D37" s="7">
        <v>113</v>
      </c>
      <c r="E37" s="8" t="s">
        <v>2318</v>
      </c>
    </row>
    <row r="38" spans="1:5" ht="13.15" customHeight="1" x14ac:dyDescent="0.2">
      <c r="A38" s="5" t="s">
        <v>4692</v>
      </c>
      <c r="B38" s="6">
        <v>134</v>
      </c>
      <c r="C38" s="5" t="s">
        <v>2136</v>
      </c>
      <c r="D38" s="7">
        <v>122</v>
      </c>
      <c r="E38" s="8" t="s">
        <v>2318</v>
      </c>
    </row>
    <row r="39" spans="1:5" ht="13.15" customHeight="1" x14ac:dyDescent="0.2">
      <c r="A39" s="5" t="s">
        <v>4692</v>
      </c>
      <c r="B39" s="6">
        <v>135</v>
      </c>
      <c r="C39" s="5" t="s">
        <v>2311</v>
      </c>
      <c r="D39" s="7">
        <v>132</v>
      </c>
      <c r="E39" s="8" t="s">
        <v>2318</v>
      </c>
    </row>
    <row r="40" spans="1:5" ht="13.15" customHeight="1" x14ac:dyDescent="0.2">
      <c r="A40" s="5" t="s">
        <v>4692</v>
      </c>
      <c r="B40" s="6">
        <v>136</v>
      </c>
      <c r="C40" s="5" t="s">
        <v>3665</v>
      </c>
      <c r="D40" s="7">
        <v>425</v>
      </c>
      <c r="E40" s="8" t="s">
        <v>2318</v>
      </c>
    </row>
    <row r="41" spans="1:5" ht="13.15" customHeight="1" x14ac:dyDescent="0.2">
      <c r="A41" s="5" t="s">
        <v>4692</v>
      </c>
      <c r="B41" s="6">
        <v>137</v>
      </c>
      <c r="C41" s="5" t="s">
        <v>2277</v>
      </c>
      <c r="D41" s="7">
        <v>52</v>
      </c>
      <c r="E41" s="8" t="s">
        <v>2318</v>
      </c>
    </row>
    <row r="42" spans="1:5" ht="13.15" customHeight="1" x14ac:dyDescent="0.2">
      <c r="A42" s="5" t="s">
        <v>4692</v>
      </c>
      <c r="B42" s="6">
        <v>138</v>
      </c>
      <c r="C42" s="5" t="s">
        <v>2277</v>
      </c>
      <c r="D42" s="7">
        <v>53</v>
      </c>
      <c r="E42" s="8" t="s">
        <v>2318</v>
      </c>
    </row>
    <row r="43" spans="1:5" ht="13.15" customHeight="1" x14ac:dyDescent="0.2">
      <c r="A43" s="5" t="s">
        <v>4692</v>
      </c>
      <c r="B43" s="6">
        <v>139</v>
      </c>
      <c r="C43" s="5" t="s">
        <v>4693</v>
      </c>
      <c r="D43" s="7">
        <v>177</v>
      </c>
      <c r="E43" s="8" t="s">
        <v>2318</v>
      </c>
    </row>
    <row r="44" spans="1:5" ht="13.15" customHeight="1" x14ac:dyDescent="0.2">
      <c r="A44" s="5" t="s">
        <v>4692</v>
      </c>
      <c r="B44" s="6">
        <v>140</v>
      </c>
      <c r="C44" s="5" t="s">
        <v>3860</v>
      </c>
      <c r="D44" s="7">
        <v>2527</v>
      </c>
      <c r="E44" s="8" t="s">
        <v>2318</v>
      </c>
    </row>
    <row r="45" spans="1:5" ht="13.15" customHeight="1" x14ac:dyDescent="0.2">
      <c r="A45" s="5" t="s">
        <v>4692</v>
      </c>
      <c r="B45" s="6">
        <v>141</v>
      </c>
      <c r="C45" s="5" t="s">
        <v>2311</v>
      </c>
      <c r="D45" s="7">
        <v>121</v>
      </c>
      <c r="E45" s="8" t="s">
        <v>2318</v>
      </c>
    </row>
    <row r="46" spans="1:5" ht="13.15" customHeight="1" x14ac:dyDescent="0.2">
      <c r="A46" s="5" t="s">
        <v>4692</v>
      </c>
      <c r="B46" s="6" t="s">
        <v>4312</v>
      </c>
      <c r="C46" s="5" t="s">
        <v>2311</v>
      </c>
      <c r="D46" s="7">
        <v>36</v>
      </c>
      <c r="E46" s="8" t="s">
        <v>2318</v>
      </c>
    </row>
    <row r="47" spans="1:5" ht="13.15" customHeight="1" x14ac:dyDescent="0.2">
      <c r="A47" s="5" t="s">
        <v>4692</v>
      </c>
      <c r="B47" s="6">
        <v>142</v>
      </c>
      <c r="C47" s="5" t="s">
        <v>2136</v>
      </c>
      <c r="D47" s="7">
        <v>183</v>
      </c>
      <c r="E47" s="8" t="s">
        <v>2318</v>
      </c>
    </row>
    <row r="48" spans="1:5" ht="13.15" customHeight="1" x14ac:dyDescent="0.2">
      <c r="A48" s="5" t="s">
        <v>4692</v>
      </c>
      <c r="B48" s="6">
        <v>143</v>
      </c>
      <c r="C48" s="5" t="s">
        <v>2136</v>
      </c>
      <c r="D48" s="7">
        <v>175</v>
      </c>
      <c r="E48" s="8" t="s">
        <v>2318</v>
      </c>
    </row>
    <row r="49" spans="1:5" ht="13.15" customHeight="1" x14ac:dyDescent="0.2">
      <c r="A49" s="5" t="s">
        <v>4692</v>
      </c>
      <c r="B49" s="6">
        <v>144</v>
      </c>
      <c r="C49" s="5" t="s">
        <v>3863</v>
      </c>
      <c r="D49" s="7">
        <v>45</v>
      </c>
      <c r="E49" s="8" t="s">
        <v>2318</v>
      </c>
    </row>
    <row r="50" spans="1:5" ht="13.15" customHeight="1" x14ac:dyDescent="0.2">
      <c r="A50" s="5" t="s">
        <v>4692</v>
      </c>
      <c r="B50" s="6">
        <v>145</v>
      </c>
      <c r="C50" s="5" t="s">
        <v>2136</v>
      </c>
      <c r="D50" s="7">
        <v>156</v>
      </c>
      <c r="E50" s="8" t="s">
        <v>2318</v>
      </c>
    </row>
    <row r="51" spans="1:5" ht="13.15" customHeight="1" x14ac:dyDescent="0.2">
      <c r="A51" s="5" t="s">
        <v>4692</v>
      </c>
      <c r="B51" s="6">
        <v>146</v>
      </c>
      <c r="C51" s="5" t="s">
        <v>1343</v>
      </c>
      <c r="D51" s="7">
        <v>625</v>
      </c>
      <c r="E51" s="8" t="s">
        <v>2318</v>
      </c>
    </row>
    <row r="52" spans="1:5" ht="13.15" customHeight="1" x14ac:dyDescent="0.2">
      <c r="A52" s="5" t="s">
        <v>4692</v>
      </c>
      <c r="B52" s="6" t="s">
        <v>4318</v>
      </c>
      <c r="C52" s="5" t="s">
        <v>47</v>
      </c>
      <c r="D52" s="7">
        <v>1325</v>
      </c>
      <c r="E52" s="8" t="s">
        <v>2318</v>
      </c>
    </row>
    <row r="53" spans="1:5" ht="13.15" customHeight="1" x14ac:dyDescent="0.2">
      <c r="A53" s="5" t="s">
        <v>4692</v>
      </c>
      <c r="B53" s="6">
        <v>147</v>
      </c>
      <c r="C53" s="5" t="s">
        <v>3862</v>
      </c>
      <c r="D53" s="7">
        <v>263</v>
      </c>
      <c r="E53" s="8" t="s">
        <v>2318</v>
      </c>
    </row>
    <row r="54" spans="1:5" ht="13.15" customHeight="1" x14ac:dyDescent="0.2">
      <c r="A54" s="5" t="s">
        <v>4692</v>
      </c>
      <c r="B54" s="6">
        <v>148</v>
      </c>
      <c r="C54" s="5" t="s">
        <v>2311</v>
      </c>
      <c r="D54" s="7">
        <v>907</v>
      </c>
      <c r="E54" s="8" t="s">
        <v>2318</v>
      </c>
    </row>
    <row r="55" spans="1:5" ht="13.15" customHeight="1" x14ac:dyDescent="0.2">
      <c r="A55" s="5" t="s">
        <v>4692</v>
      </c>
      <c r="B55" s="6">
        <v>149</v>
      </c>
      <c r="C55" s="5" t="s">
        <v>3861</v>
      </c>
      <c r="D55" s="7">
        <v>1605</v>
      </c>
      <c r="E55" s="8" t="s">
        <v>2318</v>
      </c>
    </row>
    <row r="56" spans="1:5" ht="13.15" customHeight="1" x14ac:dyDescent="0.2">
      <c r="A56" s="5" t="s">
        <v>4692</v>
      </c>
      <c r="B56" s="6" t="s">
        <v>4192</v>
      </c>
      <c r="C56" s="5" t="s">
        <v>2136</v>
      </c>
      <c r="D56" s="7">
        <v>166</v>
      </c>
      <c r="E56" s="8" t="s">
        <v>2318</v>
      </c>
    </row>
    <row r="57" spans="1:5" ht="13.15" customHeight="1" x14ac:dyDescent="0.2">
      <c r="A57" s="5" t="s">
        <v>4692</v>
      </c>
      <c r="B57" s="6">
        <v>150</v>
      </c>
      <c r="C57" s="5" t="s">
        <v>3864</v>
      </c>
      <c r="D57" s="7">
        <v>416</v>
      </c>
      <c r="E57" s="8" t="s">
        <v>2318</v>
      </c>
    </row>
    <row r="58" spans="1:5" ht="13.15" customHeight="1" x14ac:dyDescent="0.2">
      <c r="A58" s="5" t="s">
        <v>4692</v>
      </c>
      <c r="B58" s="6">
        <v>151</v>
      </c>
      <c r="C58" s="5" t="s">
        <v>3865</v>
      </c>
      <c r="D58" s="7">
        <v>5467</v>
      </c>
      <c r="E58" s="8" t="s">
        <v>2318</v>
      </c>
    </row>
    <row r="59" spans="1:5" ht="13.15" customHeight="1" x14ac:dyDescent="0.2">
      <c r="A59" s="5" t="s">
        <v>4692</v>
      </c>
      <c r="B59" s="6">
        <v>154</v>
      </c>
      <c r="C59" s="5" t="s">
        <v>2364</v>
      </c>
      <c r="D59" s="7">
        <v>54</v>
      </c>
      <c r="E59" s="8" t="s">
        <v>2318</v>
      </c>
    </row>
    <row r="60" spans="1:5" ht="12.75" customHeight="1" x14ac:dyDescent="0.2">
      <c r="A60" s="5" t="s">
        <v>4692</v>
      </c>
      <c r="B60" s="6">
        <v>155</v>
      </c>
      <c r="C60" s="5" t="s">
        <v>2156</v>
      </c>
      <c r="D60" s="7">
        <v>42</v>
      </c>
      <c r="E60" s="8" t="s">
        <v>2318</v>
      </c>
    </row>
    <row r="61" spans="1:5" ht="12.75" customHeight="1" x14ac:dyDescent="0.2">
      <c r="A61" s="5" t="s">
        <v>4692</v>
      </c>
      <c r="B61" s="6">
        <v>156</v>
      </c>
      <c r="C61" s="5" t="s">
        <v>4722</v>
      </c>
      <c r="D61" s="7">
        <v>165</v>
      </c>
      <c r="E61" s="8" t="s">
        <v>2318</v>
      </c>
    </row>
    <row r="62" spans="1:5" ht="12.75" customHeight="1" x14ac:dyDescent="0.2">
      <c r="A62" s="5" t="s">
        <v>4692</v>
      </c>
      <c r="B62" s="6">
        <v>157</v>
      </c>
      <c r="C62" s="5" t="s">
        <v>3866</v>
      </c>
      <c r="D62" s="7">
        <v>523</v>
      </c>
      <c r="E62" s="8" t="s">
        <v>2318</v>
      </c>
    </row>
    <row r="63" spans="1:5" ht="12.75" customHeight="1" x14ac:dyDescent="0.2">
      <c r="A63" s="5" t="s">
        <v>4692</v>
      </c>
      <c r="B63" s="6" t="s">
        <v>2833</v>
      </c>
      <c r="C63" s="5" t="s">
        <v>2160</v>
      </c>
      <c r="D63" s="7">
        <v>20</v>
      </c>
      <c r="E63" s="8" t="s">
        <v>2318</v>
      </c>
    </row>
    <row r="64" spans="1:5" ht="12.75" customHeight="1" x14ac:dyDescent="0.2">
      <c r="A64" s="5" t="s">
        <v>4692</v>
      </c>
      <c r="B64" s="6" t="s">
        <v>2396</v>
      </c>
      <c r="C64" s="5" t="s">
        <v>2160</v>
      </c>
      <c r="D64" s="7">
        <v>148</v>
      </c>
      <c r="E64" s="8" t="s">
        <v>2318</v>
      </c>
    </row>
    <row r="65" spans="1:5" ht="12.75" customHeight="1" x14ac:dyDescent="0.2">
      <c r="A65" s="5" t="s">
        <v>4692</v>
      </c>
      <c r="C65" s="5" t="s">
        <v>2393</v>
      </c>
      <c r="D65" s="7">
        <v>74</v>
      </c>
      <c r="E65" s="8">
        <v>350100</v>
      </c>
    </row>
    <row r="66" spans="1:5" ht="12.75" customHeight="1" x14ac:dyDescent="0.2">
      <c r="A66" s="5" t="s">
        <v>4692</v>
      </c>
      <c r="C66" s="5" t="s">
        <v>3874</v>
      </c>
      <c r="D66" s="7">
        <v>793</v>
      </c>
      <c r="E66" s="8">
        <v>350100</v>
      </c>
    </row>
    <row r="67" spans="1:5" ht="13.15" customHeight="1" x14ac:dyDescent="0.2">
      <c r="A67" s="5" t="s">
        <v>4692</v>
      </c>
      <c r="C67" s="10" t="s">
        <v>4190</v>
      </c>
      <c r="D67" s="7">
        <f>SUM(D2:D66)</f>
        <v>21862</v>
      </c>
    </row>
    <row r="68" spans="1:5" ht="13.15" customHeight="1" x14ac:dyDescent="0.2"/>
    <row r="69" spans="1:5" ht="13.15" customHeight="1" x14ac:dyDescent="0.2">
      <c r="B69" s="6" t="s">
        <v>2402</v>
      </c>
      <c r="C69" s="5" t="s">
        <v>2311</v>
      </c>
      <c r="D69" s="16">
        <v>1060</v>
      </c>
      <c r="E69" s="8" t="s">
        <v>2318</v>
      </c>
    </row>
    <row r="70" spans="1:5" ht="13.15" customHeight="1" x14ac:dyDescent="0.2">
      <c r="B70" s="6" t="s">
        <v>2405</v>
      </c>
      <c r="C70" s="5" t="s">
        <v>2364</v>
      </c>
      <c r="D70" s="7">
        <v>36</v>
      </c>
      <c r="E70" s="8" t="s">
        <v>2318</v>
      </c>
    </row>
    <row r="71" spans="1:5" ht="13.15" customHeight="1" x14ac:dyDescent="0.2">
      <c r="A71" s="5" t="s">
        <v>4692</v>
      </c>
      <c r="B71" s="6" t="s">
        <v>2407</v>
      </c>
      <c r="C71" s="5" t="s">
        <v>2156</v>
      </c>
      <c r="D71" s="7">
        <v>36</v>
      </c>
      <c r="E71" s="8" t="s">
        <v>2318</v>
      </c>
    </row>
    <row r="72" spans="1:5" ht="13.15" customHeight="1" x14ac:dyDescent="0.2">
      <c r="A72" s="5" t="s">
        <v>4692</v>
      </c>
      <c r="B72" s="6">
        <v>203</v>
      </c>
      <c r="C72" s="5" t="s">
        <v>4323</v>
      </c>
      <c r="D72" s="7">
        <v>1502</v>
      </c>
      <c r="E72" s="8" t="s">
        <v>2318</v>
      </c>
    </row>
    <row r="73" spans="1:5" ht="13.15" customHeight="1" x14ac:dyDescent="0.2">
      <c r="A73" s="5" t="s">
        <v>4692</v>
      </c>
      <c r="B73" s="6" t="s">
        <v>2411</v>
      </c>
      <c r="C73" s="5" t="s">
        <v>2136</v>
      </c>
      <c r="D73" s="7">
        <v>214</v>
      </c>
      <c r="E73" s="8" t="s">
        <v>2318</v>
      </c>
    </row>
    <row r="74" spans="1:5" ht="13.15" customHeight="1" x14ac:dyDescent="0.2">
      <c r="A74" s="5" t="s">
        <v>4692</v>
      </c>
      <c r="B74" s="6" t="s">
        <v>2413</v>
      </c>
      <c r="C74" s="5" t="s">
        <v>4695</v>
      </c>
      <c r="D74" s="7">
        <v>1348</v>
      </c>
      <c r="E74" s="8" t="s">
        <v>2318</v>
      </c>
    </row>
    <row r="75" spans="1:5" ht="13.15" customHeight="1" x14ac:dyDescent="0.2">
      <c r="A75" s="5" t="s">
        <v>4692</v>
      </c>
      <c r="B75" s="6" t="s">
        <v>2414</v>
      </c>
      <c r="C75" s="5" t="s">
        <v>2136</v>
      </c>
      <c r="D75" s="7">
        <v>223</v>
      </c>
      <c r="E75" s="8" t="s">
        <v>2318</v>
      </c>
    </row>
    <row r="76" spans="1:5" ht="13.15" customHeight="1" x14ac:dyDescent="0.2">
      <c r="A76" s="5" t="s">
        <v>4692</v>
      </c>
      <c r="B76" s="6">
        <v>205</v>
      </c>
      <c r="C76" s="5" t="s">
        <v>3867</v>
      </c>
      <c r="D76" s="7">
        <v>94</v>
      </c>
      <c r="E76" s="8" t="s">
        <v>2318</v>
      </c>
    </row>
    <row r="77" spans="1:5" ht="13.15" customHeight="1" x14ac:dyDescent="0.2">
      <c r="A77" s="5" t="s">
        <v>4692</v>
      </c>
      <c r="B77" s="6">
        <v>206</v>
      </c>
      <c r="C77" s="5" t="s">
        <v>4324</v>
      </c>
      <c r="D77" s="7">
        <v>468</v>
      </c>
      <c r="E77" s="8" t="s">
        <v>2318</v>
      </c>
    </row>
    <row r="78" spans="1:5" ht="13.15" customHeight="1" x14ac:dyDescent="0.2">
      <c r="A78" s="5" t="s">
        <v>4692</v>
      </c>
      <c r="B78" s="6" t="s">
        <v>2423</v>
      </c>
      <c r="C78" s="5" t="s">
        <v>4325</v>
      </c>
      <c r="D78" s="7">
        <v>380</v>
      </c>
      <c r="E78" s="8" t="s">
        <v>2318</v>
      </c>
    </row>
    <row r="79" spans="1:5" ht="13.15" customHeight="1" x14ac:dyDescent="0.2">
      <c r="A79" s="5" t="s">
        <v>4692</v>
      </c>
      <c r="B79" s="6" t="s">
        <v>2424</v>
      </c>
      <c r="C79" s="5" t="s">
        <v>2669</v>
      </c>
      <c r="D79" s="7">
        <v>53</v>
      </c>
      <c r="E79" s="8">
        <v>350100</v>
      </c>
    </row>
    <row r="80" spans="1:5" ht="13.15" customHeight="1" x14ac:dyDescent="0.2">
      <c r="A80" s="5" t="s">
        <v>4692</v>
      </c>
      <c r="B80" s="6" t="s">
        <v>2426</v>
      </c>
      <c r="C80" s="5" t="s">
        <v>4326</v>
      </c>
      <c r="D80" s="7">
        <v>268</v>
      </c>
      <c r="E80" s="8" t="s">
        <v>2318</v>
      </c>
    </row>
    <row r="81" spans="1:5" ht="13.15" customHeight="1" x14ac:dyDescent="0.2">
      <c r="A81" s="5" t="s">
        <v>4692</v>
      </c>
      <c r="B81" s="6" t="s">
        <v>2428</v>
      </c>
      <c r="C81" s="5" t="s">
        <v>4327</v>
      </c>
      <c r="D81" s="7">
        <v>2252</v>
      </c>
      <c r="E81" s="8" t="s">
        <v>2318</v>
      </c>
    </row>
    <row r="82" spans="1:5" ht="13.15" customHeight="1" x14ac:dyDescent="0.2">
      <c r="A82" s="5" t="s">
        <v>4692</v>
      </c>
      <c r="B82" s="6">
        <v>210</v>
      </c>
      <c r="C82" s="5" t="s">
        <v>4328</v>
      </c>
      <c r="D82" s="7">
        <v>315</v>
      </c>
      <c r="E82" s="8" t="s">
        <v>2318</v>
      </c>
    </row>
    <row r="83" spans="1:5" ht="13.15" customHeight="1" x14ac:dyDescent="0.2">
      <c r="A83" s="5" t="s">
        <v>4692</v>
      </c>
      <c r="B83" s="6">
        <v>211</v>
      </c>
      <c r="C83" s="5" t="s">
        <v>4329</v>
      </c>
      <c r="D83" s="7">
        <v>6441</v>
      </c>
      <c r="E83" s="8" t="s">
        <v>2318</v>
      </c>
    </row>
    <row r="84" spans="1:5" ht="13.15" customHeight="1" x14ac:dyDescent="0.2">
      <c r="A84" s="5" t="s">
        <v>4692</v>
      </c>
      <c r="B84" s="6" t="s">
        <v>2533</v>
      </c>
      <c r="C84" s="5" t="s">
        <v>2160</v>
      </c>
      <c r="D84" s="7">
        <v>65</v>
      </c>
      <c r="E84" s="8" t="s">
        <v>2318</v>
      </c>
    </row>
    <row r="85" spans="1:5" ht="13.15" customHeight="1" x14ac:dyDescent="0.2">
      <c r="A85" s="5" t="s">
        <v>4692</v>
      </c>
      <c r="B85" s="6" t="s">
        <v>2534</v>
      </c>
      <c r="C85" s="8" t="s">
        <v>2160</v>
      </c>
      <c r="D85" s="7">
        <v>138</v>
      </c>
      <c r="E85" s="8" t="s">
        <v>2318</v>
      </c>
    </row>
    <row r="86" spans="1:5" ht="13.15" customHeight="1" x14ac:dyDescent="0.2">
      <c r="A86" s="5" t="s">
        <v>4692</v>
      </c>
      <c r="C86" s="8" t="s">
        <v>2393</v>
      </c>
      <c r="D86" s="7">
        <v>74</v>
      </c>
      <c r="E86" s="8" t="s">
        <v>2318</v>
      </c>
    </row>
    <row r="87" spans="1:5" ht="13.15" customHeight="1" x14ac:dyDescent="0.2">
      <c r="C87" s="8"/>
    </row>
    <row r="88" spans="1:5" ht="13.15" customHeight="1" x14ac:dyDescent="0.2">
      <c r="C88" s="10" t="s">
        <v>4190</v>
      </c>
      <c r="D88" s="7">
        <f>SUM(D69:D86)</f>
        <v>14967</v>
      </c>
    </row>
    <row r="89" spans="1:5" ht="13.15" customHeight="1" x14ac:dyDescent="0.2"/>
    <row r="90" spans="1:5" ht="13.15" customHeight="1" x14ac:dyDescent="0.2">
      <c r="D90" s="11"/>
      <c r="E90" s="12"/>
    </row>
    <row r="91" spans="1:5" ht="13.15" customHeight="1" x14ac:dyDescent="0.2"/>
    <row r="92" spans="1:5" ht="13.15" customHeight="1" x14ac:dyDescent="0.2"/>
    <row r="93" spans="1:5" ht="13.15" customHeight="1" x14ac:dyDescent="0.2">
      <c r="C93" s="10" t="s">
        <v>4190</v>
      </c>
    </row>
    <row r="94" spans="1:5" ht="13.15" customHeight="1" x14ac:dyDescent="0.2"/>
    <row r="95" spans="1:5" x14ac:dyDescent="0.2">
      <c r="C95" s="10" t="s">
        <v>2801</v>
      </c>
      <c r="D95" s="11">
        <f>SUM(D88,D67)</f>
        <v>36829</v>
      </c>
    </row>
    <row r="97" spans="4:4" x14ac:dyDescent="0.2">
      <c r="D97" s="11"/>
    </row>
  </sheetData>
  <phoneticPr fontId="0" type="noConversion"/>
  <printOptions gridLines="1"/>
  <pageMargins left="1.25" right="0.25" top="1.01" bottom="0.94" header="0.5" footer="0.5"/>
  <pageSetup fitToHeight="5" orientation="portrait" r:id="rId1"/>
  <headerFooter alignWithMargins="0">
    <oddHeader>&amp;LAttachment E&amp;CCREIGHTON UNIVERSITY 
&amp;A SQ. FT.</oddHeader>
    <oddFooter>Page &amp;P&amp;R&amp;A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9"/>
  <sheetViews>
    <sheetView topLeftCell="A52" workbookViewId="0"/>
  </sheetViews>
  <sheetFormatPr defaultRowHeight="12.75" x14ac:dyDescent="0.2"/>
  <cols>
    <col min="2" max="2" width="9.140625" style="13"/>
    <col min="3" max="3" width="25.140625" bestFit="1" customWidth="1"/>
    <col min="6" max="6" width="10.28515625" bestFit="1" customWidth="1"/>
  </cols>
  <sheetData>
    <row r="1" spans="1:6" x14ac:dyDescent="0.2">
      <c r="A1" s="28" t="s">
        <v>2119</v>
      </c>
      <c r="B1" s="29" t="s">
        <v>2120</v>
      </c>
      <c r="C1" s="28" t="s">
        <v>4336</v>
      </c>
      <c r="D1" s="28" t="s">
        <v>2122</v>
      </c>
      <c r="E1" s="28" t="s">
        <v>2123</v>
      </c>
      <c r="F1" s="28" t="s">
        <v>2126</v>
      </c>
    </row>
    <row r="2" spans="1:6" x14ac:dyDescent="0.2">
      <c r="A2" t="s">
        <v>4337</v>
      </c>
      <c r="B2" s="13">
        <v>100</v>
      </c>
      <c r="C2" t="s">
        <v>2311</v>
      </c>
      <c r="D2">
        <v>135</v>
      </c>
    </row>
    <row r="3" spans="1:6" x14ac:dyDescent="0.2">
      <c r="A3" t="s">
        <v>4337</v>
      </c>
      <c r="B3" s="13">
        <v>101</v>
      </c>
      <c r="C3" t="s">
        <v>2311</v>
      </c>
      <c r="D3">
        <v>119</v>
      </c>
    </row>
    <row r="4" spans="1:6" x14ac:dyDescent="0.2">
      <c r="A4" t="s">
        <v>4337</v>
      </c>
      <c r="B4" s="13">
        <v>102</v>
      </c>
      <c r="C4" t="s">
        <v>4338</v>
      </c>
      <c r="D4">
        <v>1332</v>
      </c>
    </row>
    <row r="5" spans="1:6" x14ac:dyDescent="0.2">
      <c r="A5" t="s">
        <v>4337</v>
      </c>
      <c r="B5" s="13">
        <v>103</v>
      </c>
      <c r="C5" t="s">
        <v>2593</v>
      </c>
      <c r="D5">
        <v>91</v>
      </c>
    </row>
    <row r="6" spans="1:6" x14ac:dyDescent="0.2">
      <c r="A6" t="s">
        <v>4337</v>
      </c>
      <c r="B6" s="13">
        <v>104</v>
      </c>
      <c r="C6" t="s">
        <v>2311</v>
      </c>
      <c r="D6">
        <v>142</v>
      </c>
    </row>
    <row r="7" spans="1:6" x14ac:dyDescent="0.2">
      <c r="A7" t="s">
        <v>4337</v>
      </c>
      <c r="B7" s="13" t="s">
        <v>3826</v>
      </c>
      <c r="C7" t="s">
        <v>4339</v>
      </c>
      <c r="D7">
        <v>174</v>
      </c>
    </row>
    <row r="8" spans="1:6" x14ac:dyDescent="0.2">
      <c r="A8" t="s">
        <v>4337</v>
      </c>
      <c r="B8" s="13" t="s">
        <v>4459</v>
      </c>
      <c r="C8" t="s">
        <v>2279</v>
      </c>
      <c r="D8">
        <v>25</v>
      </c>
    </row>
    <row r="9" spans="1:6" x14ac:dyDescent="0.2">
      <c r="A9" t="s">
        <v>4337</v>
      </c>
      <c r="B9" s="13">
        <v>105</v>
      </c>
      <c r="C9" t="s">
        <v>2593</v>
      </c>
      <c r="D9">
        <v>91</v>
      </c>
    </row>
    <row r="10" spans="1:6" x14ac:dyDescent="0.2">
      <c r="A10" t="s">
        <v>4337</v>
      </c>
      <c r="B10" s="13">
        <v>106</v>
      </c>
      <c r="C10" t="s">
        <v>2311</v>
      </c>
      <c r="D10">
        <v>84</v>
      </c>
    </row>
    <row r="11" spans="1:6" x14ac:dyDescent="0.2">
      <c r="A11" t="s">
        <v>4337</v>
      </c>
      <c r="B11" s="13" t="s">
        <v>3827</v>
      </c>
      <c r="C11" t="s">
        <v>904</v>
      </c>
      <c r="D11">
        <v>58</v>
      </c>
    </row>
    <row r="12" spans="1:6" x14ac:dyDescent="0.2">
      <c r="A12" t="s">
        <v>4337</v>
      </c>
      <c r="B12" s="13" t="s">
        <v>3893</v>
      </c>
      <c r="C12" t="s">
        <v>904</v>
      </c>
      <c r="D12">
        <v>43</v>
      </c>
    </row>
    <row r="13" spans="1:6" x14ac:dyDescent="0.2">
      <c r="A13" t="s">
        <v>4337</v>
      </c>
      <c r="B13" s="13">
        <v>107</v>
      </c>
      <c r="C13" t="s">
        <v>2593</v>
      </c>
      <c r="D13">
        <v>90</v>
      </c>
    </row>
    <row r="14" spans="1:6" x14ac:dyDescent="0.2">
      <c r="C14" s="28" t="s">
        <v>4340</v>
      </c>
      <c r="D14" s="28">
        <f>SUM(D2:D13)</f>
        <v>2384</v>
      </c>
    </row>
    <row r="16" spans="1:6" x14ac:dyDescent="0.2">
      <c r="A16" t="s">
        <v>4341</v>
      </c>
      <c r="B16" s="13">
        <v>100</v>
      </c>
      <c r="C16" t="s">
        <v>3480</v>
      </c>
      <c r="D16">
        <v>330</v>
      </c>
    </row>
    <row r="17" spans="1:4" x14ac:dyDescent="0.2">
      <c r="A17" t="s">
        <v>4341</v>
      </c>
      <c r="B17" s="13">
        <v>101</v>
      </c>
      <c r="C17" t="s">
        <v>2311</v>
      </c>
      <c r="D17">
        <v>62</v>
      </c>
    </row>
    <row r="18" spans="1:4" x14ac:dyDescent="0.2">
      <c r="A18" t="s">
        <v>4341</v>
      </c>
      <c r="B18" s="13">
        <v>102</v>
      </c>
      <c r="C18" t="s">
        <v>2311</v>
      </c>
      <c r="D18">
        <v>194</v>
      </c>
    </row>
    <row r="19" spans="1:4" x14ac:dyDescent="0.2">
      <c r="A19" t="s">
        <v>4341</v>
      </c>
      <c r="B19" s="13">
        <v>103</v>
      </c>
      <c r="C19" t="s">
        <v>4342</v>
      </c>
      <c r="D19">
        <v>36</v>
      </c>
    </row>
    <row r="20" spans="1:4" x14ac:dyDescent="0.2">
      <c r="A20" t="s">
        <v>4341</v>
      </c>
      <c r="B20" s="13">
        <v>104</v>
      </c>
      <c r="C20" t="s">
        <v>2136</v>
      </c>
      <c r="D20">
        <v>92</v>
      </c>
    </row>
    <row r="21" spans="1:4" x14ac:dyDescent="0.2">
      <c r="A21" t="s">
        <v>4341</v>
      </c>
      <c r="B21" s="13">
        <v>105</v>
      </c>
      <c r="C21" t="s">
        <v>2136</v>
      </c>
      <c r="D21">
        <v>80</v>
      </c>
    </row>
    <row r="22" spans="1:4" x14ac:dyDescent="0.2">
      <c r="A22" t="s">
        <v>4341</v>
      </c>
      <c r="B22" s="13">
        <v>106</v>
      </c>
      <c r="C22" t="s">
        <v>2136</v>
      </c>
      <c r="D22">
        <v>63</v>
      </c>
    </row>
    <row r="23" spans="1:4" x14ac:dyDescent="0.2">
      <c r="A23" t="s">
        <v>4341</v>
      </c>
      <c r="B23" s="13">
        <v>107</v>
      </c>
      <c r="C23" t="s">
        <v>4343</v>
      </c>
      <c r="D23">
        <v>68</v>
      </c>
    </row>
    <row r="24" spans="1:4" x14ac:dyDescent="0.2">
      <c r="A24" t="s">
        <v>4341</v>
      </c>
      <c r="B24" s="13">
        <v>108</v>
      </c>
      <c r="C24" t="s">
        <v>4344</v>
      </c>
      <c r="D24">
        <v>68</v>
      </c>
    </row>
    <row r="25" spans="1:4" x14ac:dyDescent="0.2">
      <c r="A25" t="s">
        <v>4341</v>
      </c>
      <c r="B25" s="13">
        <v>109</v>
      </c>
      <c r="C25" t="s">
        <v>4345</v>
      </c>
      <c r="D25">
        <v>68</v>
      </c>
    </row>
    <row r="26" spans="1:4" x14ac:dyDescent="0.2">
      <c r="A26" t="s">
        <v>4341</v>
      </c>
      <c r="B26" s="13">
        <v>110</v>
      </c>
      <c r="C26" t="s">
        <v>3665</v>
      </c>
      <c r="D26">
        <v>121</v>
      </c>
    </row>
    <row r="27" spans="1:4" x14ac:dyDescent="0.2">
      <c r="A27" t="s">
        <v>4341</v>
      </c>
      <c r="B27" s="13">
        <v>111</v>
      </c>
      <c r="C27" t="s">
        <v>904</v>
      </c>
      <c r="D27">
        <v>36</v>
      </c>
    </row>
    <row r="28" spans="1:4" x14ac:dyDescent="0.2">
      <c r="A28" t="s">
        <v>4341</v>
      </c>
      <c r="B28" s="13">
        <v>112</v>
      </c>
      <c r="C28" t="s">
        <v>4346</v>
      </c>
      <c r="D28">
        <v>112</v>
      </c>
    </row>
    <row r="29" spans="1:4" x14ac:dyDescent="0.2">
      <c r="A29" t="s">
        <v>4341</v>
      </c>
      <c r="B29" s="13">
        <v>113</v>
      </c>
      <c r="C29" t="s">
        <v>904</v>
      </c>
      <c r="D29">
        <v>35</v>
      </c>
    </row>
    <row r="30" spans="1:4" x14ac:dyDescent="0.2">
      <c r="A30" t="s">
        <v>4341</v>
      </c>
      <c r="B30" s="13">
        <v>114</v>
      </c>
      <c r="C30" t="s">
        <v>4347</v>
      </c>
      <c r="D30">
        <v>85</v>
      </c>
    </row>
    <row r="31" spans="1:4" x14ac:dyDescent="0.2">
      <c r="A31" t="s">
        <v>4341</v>
      </c>
      <c r="B31" s="13">
        <v>115</v>
      </c>
      <c r="C31" t="s">
        <v>4348</v>
      </c>
      <c r="D31">
        <v>85</v>
      </c>
    </row>
    <row r="32" spans="1:4" x14ac:dyDescent="0.2">
      <c r="A32" t="s">
        <v>4341</v>
      </c>
      <c r="B32" s="13">
        <v>116</v>
      </c>
      <c r="C32" t="s">
        <v>3554</v>
      </c>
      <c r="D32">
        <v>113</v>
      </c>
    </row>
    <row r="33" spans="1:4" x14ac:dyDescent="0.2">
      <c r="A33" t="s">
        <v>4341</v>
      </c>
      <c r="B33" s="13">
        <v>117</v>
      </c>
      <c r="C33" t="s">
        <v>4353</v>
      </c>
      <c r="D33">
        <v>45</v>
      </c>
    </row>
    <row r="34" spans="1:4" x14ac:dyDescent="0.2">
      <c r="A34" t="s">
        <v>4341</v>
      </c>
      <c r="B34" s="13">
        <v>118</v>
      </c>
      <c r="C34" t="s">
        <v>4349</v>
      </c>
      <c r="D34">
        <v>149</v>
      </c>
    </row>
    <row r="35" spans="1:4" x14ac:dyDescent="0.2">
      <c r="A35" t="s">
        <v>4341</v>
      </c>
      <c r="B35" s="13">
        <v>119</v>
      </c>
      <c r="C35" t="s">
        <v>4350</v>
      </c>
      <c r="D35">
        <v>32</v>
      </c>
    </row>
    <row r="36" spans="1:4" x14ac:dyDescent="0.2">
      <c r="A36" t="s">
        <v>4341</v>
      </c>
      <c r="B36" s="13">
        <v>120</v>
      </c>
      <c r="C36" t="s">
        <v>2311</v>
      </c>
      <c r="D36">
        <v>99</v>
      </c>
    </row>
    <row r="37" spans="1:4" x14ac:dyDescent="0.2">
      <c r="A37" t="s">
        <v>4341</v>
      </c>
      <c r="B37" s="13">
        <v>121</v>
      </c>
      <c r="C37" t="s">
        <v>2311</v>
      </c>
      <c r="D37">
        <v>145</v>
      </c>
    </row>
    <row r="38" spans="1:4" x14ac:dyDescent="0.2">
      <c r="A38" t="s">
        <v>4341</v>
      </c>
      <c r="B38" s="13">
        <v>122</v>
      </c>
      <c r="C38" t="s">
        <v>4351</v>
      </c>
    </row>
    <row r="39" spans="1:4" x14ac:dyDescent="0.2">
      <c r="A39" t="s">
        <v>4341</v>
      </c>
      <c r="B39" s="13">
        <v>123</v>
      </c>
      <c r="C39" t="s">
        <v>4352</v>
      </c>
      <c r="D39">
        <v>86</v>
      </c>
    </row>
    <row r="40" spans="1:4" x14ac:dyDescent="0.2">
      <c r="A40" t="s">
        <v>4341</v>
      </c>
      <c r="B40" s="13">
        <v>124</v>
      </c>
      <c r="C40" t="s">
        <v>3509</v>
      </c>
      <c r="D40">
        <v>169</v>
      </c>
    </row>
    <row r="41" spans="1:4" x14ac:dyDescent="0.2">
      <c r="A41" t="s">
        <v>4341</v>
      </c>
      <c r="B41" s="13">
        <v>125</v>
      </c>
      <c r="C41" t="s">
        <v>3857</v>
      </c>
      <c r="D41">
        <v>174</v>
      </c>
    </row>
    <row r="42" spans="1:4" x14ac:dyDescent="0.2">
      <c r="C42" s="28" t="s">
        <v>4340</v>
      </c>
      <c r="D42" s="28">
        <f>SUM(D16:D41)</f>
        <v>2547</v>
      </c>
    </row>
    <row r="44" spans="1:4" x14ac:dyDescent="0.2">
      <c r="A44" t="s">
        <v>4337</v>
      </c>
      <c r="B44" s="13">
        <v>1</v>
      </c>
      <c r="C44" t="s">
        <v>2136</v>
      </c>
      <c r="D44">
        <v>125</v>
      </c>
    </row>
    <row r="45" spans="1:4" x14ac:dyDescent="0.2">
      <c r="A45" t="s">
        <v>4337</v>
      </c>
      <c r="B45" s="13">
        <v>2</v>
      </c>
      <c r="C45" t="s">
        <v>2136</v>
      </c>
      <c r="D45">
        <v>122</v>
      </c>
    </row>
    <row r="46" spans="1:4" x14ac:dyDescent="0.2">
      <c r="A46" t="s">
        <v>4337</v>
      </c>
      <c r="B46" s="13">
        <v>3</v>
      </c>
      <c r="C46" t="s">
        <v>2136</v>
      </c>
      <c r="D46">
        <v>128</v>
      </c>
    </row>
    <row r="47" spans="1:4" x14ac:dyDescent="0.2">
      <c r="A47" t="s">
        <v>4337</v>
      </c>
      <c r="B47" s="13">
        <v>4</v>
      </c>
      <c r="C47" t="s">
        <v>2136</v>
      </c>
      <c r="D47">
        <v>108</v>
      </c>
    </row>
    <row r="48" spans="1:4" x14ac:dyDescent="0.2">
      <c r="A48" t="s">
        <v>4337</v>
      </c>
      <c r="B48" s="13">
        <v>5</v>
      </c>
      <c r="C48" t="s">
        <v>2136</v>
      </c>
      <c r="D48">
        <v>80</v>
      </c>
    </row>
    <row r="49" spans="1:4" x14ac:dyDescent="0.2">
      <c r="A49" t="s">
        <v>4337</v>
      </c>
      <c r="B49" s="13">
        <v>6</v>
      </c>
      <c r="C49" t="s">
        <v>4355</v>
      </c>
      <c r="D49">
        <v>95</v>
      </c>
    </row>
    <row r="50" spans="1:4" x14ac:dyDescent="0.2">
      <c r="A50" t="s">
        <v>4337</v>
      </c>
      <c r="B50" s="13">
        <v>7</v>
      </c>
      <c r="C50" t="s">
        <v>4356</v>
      </c>
      <c r="D50">
        <v>70</v>
      </c>
    </row>
    <row r="51" spans="1:4" x14ac:dyDescent="0.2">
      <c r="A51" t="s">
        <v>4337</v>
      </c>
      <c r="B51" s="13">
        <v>8</v>
      </c>
      <c r="C51" t="s">
        <v>4357</v>
      </c>
      <c r="D51">
        <v>139</v>
      </c>
    </row>
    <row r="52" spans="1:4" x14ac:dyDescent="0.2">
      <c r="A52" t="s">
        <v>4337</v>
      </c>
      <c r="B52" s="13">
        <v>9</v>
      </c>
      <c r="C52" t="s">
        <v>4358</v>
      </c>
      <c r="D52">
        <v>101</v>
      </c>
    </row>
    <row r="53" spans="1:4" x14ac:dyDescent="0.2">
      <c r="A53" t="s">
        <v>4337</v>
      </c>
      <c r="B53" s="13">
        <v>10</v>
      </c>
      <c r="C53" t="s">
        <v>2338</v>
      </c>
      <c r="D53">
        <v>254</v>
      </c>
    </row>
    <row r="54" spans="1:4" x14ac:dyDescent="0.2">
      <c r="A54" t="s">
        <v>4337</v>
      </c>
      <c r="B54" s="13">
        <v>11</v>
      </c>
      <c r="C54" t="s">
        <v>4338</v>
      </c>
      <c r="D54">
        <v>534</v>
      </c>
    </row>
    <row r="55" spans="1:4" x14ac:dyDescent="0.2">
      <c r="A55" t="s">
        <v>4337</v>
      </c>
      <c r="B55" s="13">
        <v>12</v>
      </c>
      <c r="C55" t="s">
        <v>4338</v>
      </c>
      <c r="D55">
        <v>505</v>
      </c>
    </row>
    <row r="56" spans="1:4" x14ac:dyDescent="0.2">
      <c r="A56" t="s">
        <v>4337</v>
      </c>
      <c r="B56" s="13">
        <v>13</v>
      </c>
      <c r="C56" t="s">
        <v>4359</v>
      </c>
      <c r="D56">
        <v>191</v>
      </c>
    </row>
    <row r="57" spans="1:4" x14ac:dyDescent="0.2">
      <c r="A57" t="s">
        <v>4337</v>
      </c>
      <c r="B57" s="13" t="s">
        <v>4354</v>
      </c>
      <c r="C57" t="s">
        <v>2279</v>
      </c>
      <c r="D57">
        <v>27</v>
      </c>
    </row>
    <row r="58" spans="1:4" x14ac:dyDescent="0.2">
      <c r="A58" t="s">
        <v>4337</v>
      </c>
      <c r="B58" s="13">
        <v>14</v>
      </c>
      <c r="C58" t="s">
        <v>4360</v>
      </c>
      <c r="D58">
        <v>107</v>
      </c>
    </row>
    <row r="59" spans="1:4" x14ac:dyDescent="0.2">
      <c r="A59" t="s">
        <v>4337</v>
      </c>
      <c r="B59" s="13">
        <v>15</v>
      </c>
      <c r="C59" t="s">
        <v>4361</v>
      </c>
      <c r="D59">
        <v>245</v>
      </c>
    </row>
    <row r="60" spans="1:4" x14ac:dyDescent="0.2">
      <c r="A60" t="s">
        <v>4337</v>
      </c>
      <c r="B60" s="13">
        <v>16</v>
      </c>
      <c r="C60" t="s">
        <v>4359</v>
      </c>
      <c r="D60">
        <v>217</v>
      </c>
    </row>
    <row r="61" spans="1:4" x14ac:dyDescent="0.2">
      <c r="A61" t="s">
        <v>4337</v>
      </c>
      <c r="B61" s="13">
        <v>17</v>
      </c>
      <c r="C61" t="s">
        <v>4362</v>
      </c>
      <c r="D61">
        <v>40</v>
      </c>
    </row>
    <row r="62" spans="1:4" x14ac:dyDescent="0.2">
      <c r="A62" t="s">
        <v>4337</v>
      </c>
      <c r="B62" s="13">
        <v>18</v>
      </c>
      <c r="C62" t="s">
        <v>4363</v>
      </c>
      <c r="D62">
        <v>58</v>
      </c>
    </row>
    <row r="63" spans="1:4" x14ac:dyDescent="0.2">
      <c r="A63" t="s">
        <v>4337</v>
      </c>
      <c r="B63" s="13">
        <v>19</v>
      </c>
      <c r="C63" t="s">
        <v>4364</v>
      </c>
      <c r="D63">
        <v>23</v>
      </c>
    </row>
    <row r="64" spans="1:4" x14ac:dyDescent="0.2">
      <c r="A64" t="s">
        <v>4337</v>
      </c>
      <c r="B64" s="13">
        <v>20</v>
      </c>
      <c r="C64" t="s">
        <v>2279</v>
      </c>
      <c r="D64">
        <v>7</v>
      </c>
    </row>
    <row r="65" spans="1:4" x14ac:dyDescent="0.2">
      <c r="A65" t="s">
        <v>4337</v>
      </c>
      <c r="B65" s="13">
        <v>21</v>
      </c>
      <c r="C65" t="s">
        <v>2279</v>
      </c>
      <c r="D65">
        <v>7</v>
      </c>
    </row>
    <row r="66" spans="1:4" x14ac:dyDescent="0.2">
      <c r="A66" t="s">
        <v>4337</v>
      </c>
      <c r="B66" s="13">
        <v>22</v>
      </c>
      <c r="C66" t="s">
        <v>2279</v>
      </c>
      <c r="D66">
        <v>28</v>
      </c>
    </row>
    <row r="67" spans="1:4" x14ac:dyDescent="0.2">
      <c r="A67" t="s">
        <v>4337</v>
      </c>
      <c r="B67" s="13">
        <v>23</v>
      </c>
      <c r="C67" t="s">
        <v>2311</v>
      </c>
      <c r="D67">
        <v>246</v>
      </c>
    </row>
    <row r="68" spans="1:4" x14ac:dyDescent="0.2">
      <c r="A68" t="s">
        <v>4337</v>
      </c>
      <c r="B68" s="13">
        <v>24</v>
      </c>
      <c r="C68" t="s">
        <v>2311</v>
      </c>
      <c r="D68">
        <v>336</v>
      </c>
    </row>
    <row r="69" spans="1:4" x14ac:dyDescent="0.2">
      <c r="A69" t="s">
        <v>4337</v>
      </c>
      <c r="B69" s="13">
        <v>25</v>
      </c>
      <c r="C69" t="s">
        <v>2311</v>
      </c>
      <c r="D69">
        <v>120</v>
      </c>
    </row>
    <row r="70" spans="1:4" x14ac:dyDescent="0.2">
      <c r="C70" s="28" t="s">
        <v>4340</v>
      </c>
      <c r="D70" s="28">
        <f>SUM(D44:D69)</f>
        <v>3913</v>
      </c>
    </row>
    <row r="73" spans="1:4" x14ac:dyDescent="0.2">
      <c r="C73" s="28" t="s">
        <v>4365</v>
      </c>
      <c r="D73" s="28">
        <f>D14</f>
        <v>2384</v>
      </c>
    </row>
    <row r="74" spans="1:4" x14ac:dyDescent="0.2">
      <c r="C74" s="28"/>
      <c r="D74" s="28"/>
    </row>
    <row r="75" spans="1:4" x14ac:dyDescent="0.2">
      <c r="C75" s="28" t="s">
        <v>4366</v>
      </c>
      <c r="D75" s="28">
        <f>D42</f>
        <v>2547</v>
      </c>
    </row>
    <row r="76" spans="1:4" x14ac:dyDescent="0.2">
      <c r="C76" s="28"/>
      <c r="D76" s="28"/>
    </row>
    <row r="77" spans="1:4" x14ac:dyDescent="0.2">
      <c r="C77" s="28" t="s">
        <v>4365</v>
      </c>
      <c r="D77" s="28">
        <f>D70</f>
        <v>3913</v>
      </c>
    </row>
    <row r="79" spans="1:4" x14ac:dyDescent="0.2">
      <c r="C79" s="28" t="s">
        <v>4367</v>
      </c>
      <c r="D79" s="28">
        <f>D73+D75+D77</f>
        <v>8844</v>
      </c>
    </row>
  </sheetData>
  <phoneticPr fontId="8" type="noConversion"/>
  <pageMargins left="0.75" right="0.75" top="1" bottom="1" header="0.5" footer="0.5"/>
  <pageSetup orientation="portrait" r:id="rId1"/>
  <headerFooter alignWithMargins="0">
    <oddHeader>&amp;LAttachment E&amp;CCREIGHTON UNIVERSITY 
&amp;A SQ. FT.</oddHeader>
    <oddFooter>Page &amp;P&amp;R&amp;A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/>
  <dimension ref="A1:J478"/>
  <sheetViews>
    <sheetView workbookViewId="0"/>
  </sheetViews>
  <sheetFormatPr defaultRowHeight="12.75" x14ac:dyDescent="0.2"/>
  <cols>
    <col min="1" max="1" width="12.7109375" style="5" customWidth="1"/>
    <col min="2" max="2" width="9.7109375" style="6" customWidth="1"/>
    <col min="3" max="3" width="21.7109375" style="5" customWidth="1"/>
    <col min="4" max="4" width="11.7109375" style="6" customWidth="1"/>
    <col min="5" max="5" width="9.7109375" style="8" customWidth="1"/>
    <col min="6" max="6" width="30.7109375" style="5" customWidth="1"/>
    <col min="7" max="7" width="1.7109375" style="5" customWidth="1"/>
    <col min="8" max="8" width="16.7109375" style="5" customWidth="1"/>
    <col min="9" max="9" width="4.7109375" style="5" customWidth="1"/>
    <col min="10" max="10" width="8.7109375" style="5" customWidth="1"/>
  </cols>
  <sheetData>
    <row r="1" spans="1:6" x14ac:dyDescent="0.2">
      <c r="A1" s="10" t="s">
        <v>2119</v>
      </c>
      <c r="B1" s="14" t="s">
        <v>2120</v>
      </c>
      <c r="C1" s="10" t="s">
        <v>2121</v>
      </c>
      <c r="D1" s="14" t="s">
        <v>2122</v>
      </c>
      <c r="E1" s="12" t="s">
        <v>2123</v>
      </c>
      <c r="F1" s="10" t="s">
        <v>2126</v>
      </c>
    </row>
    <row r="2" spans="1:6" ht="13.15" customHeight="1" x14ac:dyDescent="0.2">
      <c r="A2" s="5" t="s">
        <v>4731</v>
      </c>
      <c r="B2" s="6">
        <v>100</v>
      </c>
      <c r="C2" s="5" t="s">
        <v>2384</v>
      </c>
      <c r="D2" s="6">
        <v>630</v>
      </c>
      <c r="E2" s="8" t="s">
        <v>4732</v>
      </c>
    </row>
    <row r="3" spans="1:6" ht="13.15" customHeight="1" x14ac:dyDescent="0.2">
      <c r="A3" s="5" t="s">
        <v>4731</v>
      </c>
      <c r="B3" s="6">
        <v>101</v>
      </c>
      <c r="C3" s="5" t="s">
        <v>2299</v>
      </c>
      <c r="D3" s="6">
        <v>171</v>
      </c>
      <c r="E3" s="8" t="s">
        <v>4732</v>
      </c>
    </row>
    <row r="4" spans="1:6" ht="13.15" customHeight="1" x14ac:dyDescent="0.2">
      <c r="A4" s="5" t="s">
        <v>4731</v>
      </c>
      <c r="B4" s="6">
        <v>102</v>
      </c>
      <c r="C4" s="5" t="s">
        <v>2338</v>
      </c>
      <c r="D4" s="6">
        <v>179</v>
      </c>
      <c r="E4" s="8" t="s">
        <v>4732</v>
      </c>
    </row>
    <row r="5" spans="1:6" ht="13.15" customHeight="1" x14ac:dyDescent="0.2">
      <c r="A5" s="5" t="s">
        <v>4731</v>
      </c>
      <c r="B5" s="6" t="s">
        <v>3876</v>
      </c>
      <c r="C5" s="5" t="s">
        <v>2136</v>
      </c>
      <c r="D5" s="6">
        <v>125</v>
      </c>
      <c r="E5" s="8" t="s">
        <v>4732</v>
      </c>
    </row>
    <row r="6" spans="1:6" ht="13.15" customHeight="1" x14ac:dyDescent="0.2">
      <c r="A6" s="5" t="s">
        <v>4731</v>
      </c>
      <c r="B6" s="6">
        <v>103</v>
      </c>
      <c r="C6" s="5" t="s">
        <v>2136</v>
      </c>
      <c r="D6" s="6">
        <v>137</v>
      </c>
      <c r="E6" s="8" t="s">
        <v>4732</v>
      </c>
    </row>
    <row r="7" spans="1:6" ht="13.15" customHeight="1" x14ac:dyDescent="0.2">
      <c r="A7" s="5" t="s">
        <v>4731</v>
      </c>
      <c r="B7" s="6">
        <v>104</v>
      </c>
      <c r="C7" s="5" t="s">
        <v>2171</v>
      </c>
      <c r="D7" s="6">
        <v>351</v>
      </c>
      <c r="E7" s="8">
        <v>509150</v>
      </c>
    </row>
    <row r="8" spans="1:6" ht="13.15" customHeight="1" x14ac:dyDescent="0.2">
      <c r="A8" s="5" t="s">
        <v>4731</v>
      </c>
      <c r="B8" s="6" t="s">
        <v>3826</v>
      </c>
      <c r="C8" s="5" t="s">
        <v>3400</v>
      </c>
      <c r="D8" s="6">
        <v>63</v>
      </c>
      <c r="E8" s="8">
        <v>433000</v>
      </c>
    </row>
    <row r="9" spans="1:6" ht="13.15" customHeight="1" x14ac:dyDescent="0.2">
      <c r="A9" s="5" t="s">
        <v>4731</v>
      </c>
      <c r="B9" s="6">
        <v>105</v>
      </c>
      <c r="C9" s="5" t="s">
        <v>2311</v>
      </c>
      <c r="D9" s="6">
        <v>243</v>
      </c>
      <c r="E9" s="8" t="s">
        <v>4732</v>
      </c>
    </row>
    <row r="10" spans="1:6" ht="13.15" customHeight="1" x14ac:dyDescent="0.2">
      <c r="A10" s="5" t="s">
        <v>4731</v>
      </c>
      <c r="B10" s="6">
        <v>106</v>
      </c>
      <c r="C10" s="5" t="s">
        <v>2272</v>
      </c>
      <c r="D10" s="6">
        <v>49</v>
      </c>
      <c r="E10" s="8" t="s">
        <v>4732</v>
      </c>
    </row>
    <row r="11" spans="1:6" ht="13.15" customHeight="1" x14ac:dyDescent="0.2">
      <c r="A11" s="5" t="s">
        <v>4731</v>
      </c>
      <c r="B11" s="6">
        <v>107</v>
      </c>
      <c r="C11" s="5" t="s">
        <v>2171</v>
      </c>
      <c r="D11" s="6">
        <v>537</v>
      </c>
      <c r="E11" s="8">
        <v>351100</v>
      </c>
    </row>
    <row r="12" spans="1:6" ht="13.15" customHeight="1" x14ac:dyDescent="0.2">
      <c r="A12" s="5" t="s">
        <v>4731</v>
      </c>
      <c r="B12" s="6">
        <v>108</v>
      </c>
      <c r="C12" s="5" t="s">
        <v>4733</v>
      </c>
      <c r="D12" s="6">
        <v>96</v>
      </c>
      <c r="E12" s="8">
        <v>351100</v>
      </c>
    </row>
    <row r="13" spans="1:6" ht="13.15" customHeight="1" x14ac:dyDescent="0.2">
      <c r="A13" s="5" t="s">
        <v>4731</v>
      </c>
      <c r="B13" s="6">
        <v>109</v>
      </c>
      <c r="C13" s="5" t="s">
        <v>2311</v>
      </c>
      <c r="D13" s="6">
        <v>186</v>
      </c>
      <c r="E13" s="8" t="s">
        <v>4732</v>
      </c>
    </row>
    <row r="14" spans="1:6" ht="13.15" customHeight="1" x14ac:dyDescent="0.2">
      <c r="A14" s="5" t="s">
        <v>4731</v>
      </c>
      <c r="B14" s="6">
        <v>110</v>
      </c>
      <c r="C14" s="5" t="s">
        <v>2171</v>
      </c>
      <c r="D14" s="6">
        <v>607</v>
      </c>
      <c r="E14" s="8">
        <v>351100</v>
      </c>
    </row>
    <row r="15" spans="1:6" ht="13.15" customHeight="1" x14ac:dyDescent="0.2">
      <c r="A15" s="5" t="s">
        <v>4731</v>
      </c>
      <c r="B15" s="6" t="s">
        <v>2153</v>
      </c>
      <c r="C15" s="5" t="s">
        <v>2277</v>
      </c>
      <c r="D15" s="6">
        <v>21</v>
      </c>
      <c r="E15" s="8" t="s">
        <v>4732</v>
      </c>
    </row>
    <row r="16" spans="1:6" ht="13.15" customHeight="1" x14ac:dyDescent="0.2">
      <c r="A16" s="5" t="s">
        <v>4731</v>
      </c>
      <c r="B16" s="6">
        <v>111</v>
      </c>
      <c r="C16" s="5" t="s">
        <v>3398</v>
      </c>
      <c r="D16" s="6">
        <v>1248</v>
      </c>
      <c r="E16" s="8">
        <v>351100</v>
      </c>
    </row>
    <row r="17" spans="1:5" ht="13.15" customHeight="1" x14ac:dyDescent="0.2">
      <c r="A17" s="5" t="s">
        <v>4731</v>
      </c>
      <c r="B17" s="6" t="s">
        <v>3416</v>
      </c>
      <c r="C17" s="5" t="s">
        <v>2299</v>
      </c>
      <c r="D17" s="6">
        <v>24</v>
      </c>
      <c r="E17" s="8" t="s">
        <v>4732</v>
      </c>
    </row>
    <row r="18" spans="1:5" ht="13.15" customHeight="1" x14ac:dyDescent="0.2">
      <c r="A18" s="5" t="s">
        <v>4731</v>
      </c>
      <c r="B18" s="6" t="s">
        <v>2833</v>
      </c>
      <c r="C18" s="5" t="s">
        <v>2160</v>
      </c>
      <c r="D18" s="6">
        <v>84</v>
      </c>
      <c r="E18" s="8">
        <v>509150</v>
      </c>
    </row>
    <row r="19" spans="1:5" ht="13.15" customHeight="1" x14ac:dyDescent="0.2">
      <c r="A19" s="5" t="s">
        <v>4731</v>
      </c>
      <c r="B19" s="6" t="s">
        <v>2396</v>
      </c>
      <c r="C19" s="5" t="s">
        <v>2160</v>
      </c>
      <c r="D19" s="6">
        <v>133</v>
      </c>
      <c r="E19" s="8" t="s">
        <v>4732</v>
      </c>
    </row>
    <row r="20" spans="1:5" ht="13.15" customHeight="1" x14ac:dyDescent="0.2">
      <c r="A20" s="5" t="s">
        <v>4731</v>
      </c>
      <c r="B20" s="6" t="s">
        <v>2392</v>
      </c>
      <c r="C20" s="5" t="s">
        <v>2393</v>
      </c>
      <c r="D20" s="6">
        <v>96</v>
      </c>
      <c r="E20" s="8">
        <v>509150</v>
      </c>
    </row>
    <row r="21" spans="1:5" ht="13.15" customHeight="1" x14ac:dyDescent="0.2">
      <c r="C21" s="10" t="s">
        <v>2401</v>
      </c>
      <c r="D21" s="14">
        <f>SUM(D2:D20)</f>
        <v>4980</v>
      </c>
      <c r="E21" s="12"/>
    </row>
    <row r="22" spans="1:5" ht="13.15" customHeight="1" x14ac:dyDescent="0.2"/>
    <row r="23" spans="1:5" ht="13.15" customHeight="1" x14ac:dyDescent="0.2">
      <c r="A23" s="5" t="s">
        <v>4731</v>
      </c>
      <c r="B23" s="6">
        <v>200</v>
      </c>
      <c r="C23" s="5" t="s">
        <v>2311</v>
      </c>
      <c r="D23" s="6">
        <v>369</v>
      </c>
      <c r="E23" s="8" t="s">
        <v>4732</v>
      </c>
    </row>
    <row r="24" spans="1:5" ht="13.15" customHeight="1" x14ac:dyDescent="0.2">
      <c r="A24" s="5" t="s">
        <v>4731</v>
      </c>
      <c r="B24" s="6" t="s">
        <v>2404</v>
      </c>
      <c r="C24" s="5" t="s">
        <v>2279</v>
      </c>
      <c r="D24" s="6">
        <v>19</v>
      </c>
      <c r="E24" s="8" t="s">
        <v>4732</v>
      </c>
    </row>
    <row r="25" spans="1:5" ht="13.15" customHeight="1" x14ac:dyDescent="0.2">
      <c r="A25" s="5" t="s">
        <v>4731</v>
      </c>
      <c r="B25" s="6">
        <v>201</v>
      </c>
      <c r="C25" s="5" t="s">
        <v>2367</v>
      </c>
      <c r="D25" s="6">
        <v>32</v>
      </c>
      <c r="E25" s="8">
        <v>352000</v>
      </c>
    </row>
    <row r="26" spans="1:5" ht="13.15" customHeight="1" x14ac:dyDescent="0.2">
      <c r="A26" s="5" t="s">
        <v>4731</v>
      </c>
      <c r="B26" s="6">
        <v>202</v>
      </c>
      <c r="C26" s="5" t="s">
        <v>2156</v>
      </c>
      <c r="D26" s="6">
        <v>122</v>
      </c>
      <c r="E26" s="8" t="s">
        <v>4732</v>
      </c>
    </row>
    <row r="27" spans="1:5" ht="13.15" customHeight="1" x14ac:dyDescent="0.2">
      <c r="A27" s="5" t="s">
        <v>4731</v>
      </c>
      <c r="B27" s="6">
        <v>203</v>
      </c>
      <c r="C27" s="5" t="s">
        <v>2364</v>
      </c>
      <c r="D27" s="6">
        <v>155</v>
      </c>
      <c r="E27" s="8" t="s">
        <v>4732</v>
      </c>
    </row>
    <row r="28" spans="1:5" ht="13.15" customHeight="1" x14ac:dyDescent="0.2">
      <c r="A28" s="5" t="s">
        <v>4731</v>
      </c>
      <c r="B28" s="6">
        <v>204</v>
      </c>
      <c r="C28" s="5" t="s">
        <v>2692</v>
      </c>
      <c r="D28" s="6">
        <v>708</v>
      </c>
      <c r="E28" s="8" t="s">
        <v>4732</v>
      </c>
    </row>
    <row r="29" spans="1:5" ht="13.15" customHeight="1" x14ac:dyDescent="0.2">
      <c r="A29" s="5" t="s">
        <v>4731</v>
      </c>
      <c r="B29" s="6" t="s">
        <v>2414</v>
      </c>
      <c r="C29" s="5" t="s">
        <v>2279</v>
      </c>
      <c r="D29" s="6">
        <v>62</v>
      </c>
      <c r="E29" s="8" t="s">
        <v>4732</v>
      </c>
    </row>
    <row r="30" spans="1:5" ht="13.15" customHeight="1" x14ac:dyDescent="0.2">
      <c r="A30" s="5" t="s">
        <v>4731</v>
      </c>
      <c r="B30" s="6">
        <v>205</v>
      </c>
      <c r="C30" s="5" t="s">
        <v>4198</v>
      </c>
      <c r="D30" s="6">
        <v>1069</v>
      </c>
      <c r="E30" s="8" t="s">
        <v>4732</v>
      </c>
    </row>
    <row r="31" spans="1:5" ht="13.15" customHeight="1" x14ac:dyDescent="0.2">
      <c r="A31" s="5" t="s">
        <v>4731</v>
      </c>
      <c r="B31" s="6" t="s">
        <v>2417</v>
      </c>
      <c r="C31" s="5" t="s">
        <v>2279</v>
      </c>
      <c r="D31" s="6">
        <v>62</v>
      </c>
      <c r="E31" s="8" t="s">
        <v>4732</v>
      </c>
    </row>
    <row r="32" spans="1:5" ht="13.15" customHeight="1" x14ac:dyDescent="0.2">
      <c r="A32" s="5" t="s">
        <v>4731</v>
      </c>
      <c r="B32" s="6">
        <v>206</v>
      </c>
      <c r="C32" s="5" t="s">
        <v>2448</v>
      </c>
      <c r="D32" s="6">
        <v>159</v>
      </c>
      <c r="E32" s="8" t="s">
        <v>4732</v>
      </c>
    </row>
    <row r="33" spans="1:5" ht="13.15" customHeight="1" x14ac:dyDescent="0.2">
      <c r="A33" s="5" t="s">
        <v>4731</v>
      </c>
      <c r="B33" s="6">
        <v>207</v>
      </c>
      <c r="C33" s="5" t="s">
        <v>2311</v>
      </c>
      <c r="D33" s="6">
        <v>290</v>
      </c>
      <c r="E33" s="8" t="s">
        <v>4732</v>
      </c>
    </row>
    <row r="34" spans="1:5" ht="13.15" customHeight="1" x14ac:dyDescent="0.2">
      <c r="A34" s="5" t="s">
        <v>4731</v>
      </c>
      <c r="B34" s="6">
        <v>208</v>
      </c>
      <c r="C34" s="5" t="s">
        <v>3868</v>
      </c>
      <c r="D34" s="6">
        <v>44</v>
      </c>
      <c r="E34" s="8" t="s">
        <v>4732</v>
      </c>
    </row>
    <row r="35" spans="1:5" ht="13.15" customHeight="1" x14ac:dyDescent="0.2">
      <c r="A35" s="5" t="s">
        <v>4731</v>
      </c>
      <c r="B35" s="6">
        <v>209</v>
      </c>
      <c r="C35" s="5" t="s">
        <v>4223</v>
      </c>
      <c r="D35" s="6">
        <v>148</v>
      </c>
      <c r="E35" s="8" t="s">
        <v>4732</v>
      </c>
    </row>
    <row r="36" spans="1:5" ht="13.15" customHeight="1" x14ac:dyDescent="0.2">
      <c r="A36" s="5" t="s">
        <v>4731</v>
      </c>
      <c r="B36" s="6">
        <v>210</v>
      </c>
      <c r="C36" s="5" t="s">
        <v>4735</v>
      </c>
      <c r="D36" s="6">
        <v>694</v>
      </c>
      <c r="E36" s="8" t="s">
        <v>4732</v>
      </c>
    </row>
    <row r="37" spans="1:5" ht="13.15" customHeight="1" x14ac:dyDescent="0.2">
      <c r="A37" s="5" t="s">
        <v>4731</v>
      </c>
      <c r="B37" s="6">
        <v>211</v>
      </c>
      <c r="C37" s="5" t="s">
        <v>3873</v>
      </c>
      <c r="D37" s="6">
        <v>719</v>
      </c>
      <c r="E37" s="8" t="s">
        <v>4732</v>
      </c>
    </row>
    <row r="38" spans="1:5" ht="13.15" customHeight="1" x14ac:dyDescent="0.2">
      <c r="A38" s="5" t="s">
        <v>4731</v>
      </c>
      <c r="B38" s="6">
        <v>212</v>
      </c>
      <c r="C38" s="5" t="s">
        <v>2275</v>
      </c>
      <c r="D38" s="6">
        <v>513</v>
      </c>
      <c r="E38" s="8" t="s">
        <v>4732</v>
      </c>
    </row>
    <row r="39" spans="1:5" ht="13.15" customHeight="1" x14ac:dyDescent="0.2">
      <c r="A39" s="5" t="s">
        <v>4731</v>
      </c>
      <c r="B39" s="6">
        <v>213</v>
      </c>
      <c r="C39" s="5" t="s">
        <v>2294</v>
      </c>
      <c r="D39" s="6">
        <v>82</v>
      </c>
      <c r="E39" s="8" t="s">
        <v>4732</v>
      </c>
    </row>
    <row r="40" spans="1:5" ht="13.15" customHeight="1" x14ac:dyDescent="0.2">
      <c r="A40" s="5" t="s">
        <v>4731</v>
      </c>
      <c r="B40" s="6">
        <v>214</v>
      </c>
      <c r="C40" s="5" t="s">
        <v>2279</v>
      </c>
      <c r="D40" s="6">
        <v>12</v>
      </c>
      <c r="E40" s="8" t="s">
        <v>4732</v>
      </c>
    </row>
    <row r="41" spans="1:5" ht="13.15" customHeight="1" x14ac:dyDescent="0.2">
      <c r="A41" s="5" t="s">
        <v>4731</v>
      </c>
      <c r="B41" s="6">
        <v>215</v>
      </c>
      <c r="C41" s="5" t="s">
        <v>4226</v>
      </c>
      <c r="D41" s="6">
        <v>479</v>
      </c>
      <c r="E41" s="8" t="s">
        <v>4732</v>
      </c>
    </row>
    <row r="42" spans="1:5" ht="13.15" customHeight="1" x14ac:dyDescent="0.2">
      <c r="A42" s="5" t="s">
        <v>4731</v>
      </c>
      <c r="B42" s="6">
        <v>216</v>
      </c>
      <c r="C42" s="5" t="s">
        <v>2277</v>
      </c>
      <c r="D42" s="6">
        <v>56</v>
      </c>
      <c r="E42" s="8" t="s">
        <v>4732</v>
      </c>
    </row>
    <row r="43" spans="1:5" ht="13.15" customHeight="1" x14ac:dyDescent="0.2">
      <c r="A43" s="5" t="s">
        <v>4731</v>
      </c>
      <c r="B43" s="6">
        <v>217</v>
      </c>
      <c r="C43" s="5" t="s">
        <v>4226</v>
      </c>
      <c r="D43" s="6">
        <v>337</v>
      </c>
      <c r="E43" s="8" t="s">
        <v>4732</v>
      </c>
    </row>
    <row r="44" spans="1:5" ht="13.15" customHeight="1" x14ac:dyDescent="0.2">
      <c r="A44" s="5" t="s">
        <v>4731</v>
      </c>
      <c r="B44" s="6">
        <v>218</v>
      </c>
      <c r="C44" s="5" t="s">
        <v>2277</v>
      </c>
      <c r="D44" s="6">
        <v>62</v>
      </c>
      <c r="E44" s="8" t="s">
        <v>4732</v>
      </c>
    </row>
    <row r="45" spans="1:5" ht="13.15" customHeight="1" x14ac:dyDescent="0.2">
      <c r="A45" s="5" t="s">
        <v>4731</v>
      </c>
      <c r="B45" s="6">
        <v>219</v>
      </c>
      <c r="C45" s="5" t="s">
        <v>2294</v>
      </c>
      <c r="D45" s="6">
        <v>131</v>
      </c>
      <c r="E45" s="8" t="s">
        <v>4732</v>
      </c>
    </row>
    <row r="46" spans="1:5" ht="13.15" customHeight="1" x14ac:dyDescent="0.2">
      <c r="A46" s="5" t="s">
        <v>4731</v>
      </c>
      <c r="B46" s="6">
        <v>220</v>
      </c>
      <c r="C46" s="5" t="s">
        <v>2657</v>
      </c>
      <c r="D46" s="6">
        <v>164</v>
      </c>
      <c r="E46" s="8" t="s">
        <v>4732</v>
      </c>
    </row>
    <row r="47" spans="1:5" ht="13.15" customHeight="1" x14ac:dyDescent="0.2">
      <c r="A47" s="5" t="s">
        <v>4731</v>
      </c>
      <c r="B47" s="6" t="s">
        <v>2533</v>
      </c>
      <c r="C47" s="5" t="s">
        <v>2160</v>
      </c>
      <c r="D47" s="6">
        <v>130</v>
      </c>
      <c r="E47" s="8">
        <v>509150</v>
      </c>
    </row>
    <row r="48" spans="1:5" ht="13.15" customHeight="1" x14ac:dyDescent="0.2">
      <c r="C48" s="10" t="s">
        <v>2401</v>
      </c>
      <c r="D48" s="14">
        <f>SUM(D23:D47)</f>
        <v>6618</v>
      </c>
      <c r="E48" s="12"/>
    </row>
    <row r="49" spans="1:5" ht="13.15" customHeight="1" x14ac:dyDescent="0.2"/>
    <row r="50" spans="1:5" ht="13.15" customHeight="1" x14ac:dyDescent="0.2">
      <c r="A50" s="5" t="s">
        <v>4731</v>
      </c>
      <c r="B50" s="6" t="s">
        <v>4736</v>
      </c>
      <c r="C50" s="5" t="s">
        <v>2311</v>
      </c>
      <c r="D50" s="6">
        <v>417</v>
      </c>
      <c r="E50" s="8" t="s">
        <v>4732</v>
      </c>
    </row>
    <row r="51" spans="1:5" ht="13.15" customHeight="1" x14ac:dyDescent="0.2">
      <c r="A51" s="5" t="s">
        <v>4731</v>
      </c>
      <c r="B51" s="6" t="s">
        <v>4737</v>
      </c>
      <c r="C51" s="5" t="s">
        <v>4226</v>
      </c>
      <c r="D51" s="6">
        <v>318</v>
      </c>
      <c r="E51" s="8" t="s">
        <v>4732</v>
      </c>
    </row>
    <row r="52" spans="1:5" ht="13.15" customHeight="1" x14ac:dyDescent="0.2">
      <c r="A52" s="5" t="s">
        <v>4731</v>
      </c>
      <c r="B52" s="6" t="s">
        <v>4738</v>
      </c>
      <c r="C52" s="5" t="s">
        <v>2657</v>
      </c>
      <c r="D52" s="6">
        <v>196</v>
      </c>
      <c r="E52" s="8" t="s">
        <v>4732</v>
      </c>
    </row>
    <row r="53" spans="1:5" ht="13.15" customHeight="1" x14ac:dyDescent="0.2">
      <c r="A53" s="5" t="s">
        <v>4731</v>
      </c>
      <c r="B53" s="6" t="s">
        <v>4739</v>
      </c>
      <c r="C53" s="5" t="s">
        <v>2279</v>
      </c>
      <c r="D53" s="6">
        <v>35</v>
      </c>
      <c r="E53" s="8" t="s">
        <v>4732</v>
      </c>
    </row>
    <row r="54" spans="1:5" ht="13.15" customHeight="1" x14ac:dyDescent="0.2">
      <c r="A54" s="5" t="s">
        <v>4731</v>
      </c>
      <c r="B54" s="6" t="s">
        <v>4740</v>
      </c>
      <c r="C54" s="5" t="s">
        <v>2277</v>
      </c>
      <c r="D54" s="6">
        <v>38</v>
      </c>
      <c r="E54" s="8" t="s">
        <v>4732</v>
      </c>
    </row>
    <row r="55" spans="1:5" ht="13.15" customHeight="1" x14ac:dyDescent="0.2">
      <c r="A55" s="5" t="s">
        <v>4731</v>
      </c>
      <c r="B55" s="6" t="s">
        <v>4741</v>
      </c>
      <c r="C55" s="5" t="s">
        <v>4226</v>
      </c>
      <c r="D55" s="6">
        <v>412</v>
      </c>
      <c r="E55" s="8" t="s">
        <v>4732</v>
      </c>
    </row>
    <row r="56" spans="1:5" ht="13.15" customHeight="1" x14ac:dyDescent="0.2">
      <c r="A56" s="5" t="s">
        <v>4731</v>
      </c>
      <c r="B56" s="6" t="s">
        <v>4742</v>
      </c>
      <c r="C56" s="5" t="s">
        <v>2277</v>
      </c>
      <c r="D56" s="6">
        <v>35</v>
      </c>
      <c r="E56" s="8" t="s">
        <v>4732</v>
      </c>
    </row>
    <row r="57" spans="1:5" ht="13.15" customHeight="1" x14ac:dyDescent="0.2">
      <c r="A57" s="5" t="s">
        <v>4731</v>
      </c>
      <c r="B57" s="6" t="s">
        <v>4743</v>
      </c>
      <c r="C57" s="5" t="s">
        <v>4226</v>
      </c>
      <c r="D57" s="6">
        <v>412</v>
      </c>
      <c r="E57" s="8" t="s">
        <v>4732</v>
      </c>
    </row>
    <row r="58" spans="1:5" ht="13.15" customHeight="1" x14ac:dyDescent="0.2">
      <c r="A58" s="5" t="s">
        <v>4731</v>
      </c>
      <c r="B58" s="6" t="s">
        <v>4744</v>
      </c>
      <c r="C58" s="5" t="s">
        <v>2277</v>
      </c>
      <c r="D58" s="6">
        <v>35</v>
      </c>
      <c r="E58" s="8" t="s">
        <v>4732</v>
      </c>
    </row>
    <row r="59" spans="1:5" ht="13.15" customHeight="1" x14ac:dyDescent="0.2">
      <c r="A59" s="5" t="s">
        <v>4731</v>
      </c>
      <c r="B59" s="6" t="s">
        <v>4745</v>
      </c>
      <c r="C59" s="5" t="s">
        <v>4226</v>
      </c>
      <c r="D59" s="6">
        <v>318</v>
      </c>
      <c r="E59" s="8" t="s">
        <v>4732</v>
      </c>
    </row>
    <row r="60" spans="1:5" ht="13.15" customHeight="1" x14ac:dyDescent="0.2">
      <c r="A60" s="5" t="s">
        <v>4731</v>
      </c>
      <c r="B60" s="6" t="s">
        <v>4746</v>
      </c>
      <c r="C60" s="5" t="s">
        <v>2657</v>
      </c>
      <c r="D60" s="6">
        <v>196</v>
      </c>
      <c r="E60" s="8" t="s">
        <v>4732</v>
      </c>
    </row>
    <row r="61" spans="1:5" ht="13.15" customHeight="1" x14ac:dyDescent="0.2">
      <c r="A61" s="5" t="s">
        <v>4731</v>
      </c>
      <c r="B61" s="6" t="s">
        <v>4747</v>
      </c>
      <c r="C61" s="5" t="s">
        <v>2279</v>
      </c>
      <c r="D61" s="6">
        <v>35</v>
      </c>
      <c r="E61" s="8" t="s">
        <v>4732</v>
      </c>
    </row>
    <row r="62" spans="1:5" ht="13.15" customHeight="1" x14ac:dyDescent="0.2">
      <c r="A62" s="5" t="s">
        <v>4731</v>
      </c>
      <c r="B62" s="6" t="s">
        <v>4748</v>
      </c>
      <c r="C62" s="5" t="s">
        <v>2277</v>
      </c>
      <c r="D62" s="6">
        <v>38</v>
      </c>
      <c r="E62" s="8" t="s">
        <v>4732</v>
      </c>
    </row>
    <row r="63" spans="1:5" ht="13.15" customHeight="1" x14ac:dyDescent="0.2">
      <c r="A63" s="5" t="s">
        <v>4731</v>
      </c>
      <c r="B63" s="6" t="s">
        <v>4749</v>
      </c>
      <c r="C63" s="5" t="s">
        <v>4226</v>
      </c>
      <c r="D63" s="6">
        <v>318</v>
      </c>
      <c r="E63" s="8" t="s">
        <v>4732</v>
      </c>
    </row>
    <row r="64" spans="1:5" ht="13.15" customHeight="1" x14ac:dyDescent="0.2">
      <c r="A64" s="5" t="s">
        <v>4731</v>
      </c>
      <c r="B64" s="6" t="s">
        <v>4750</v>
      </c>
      <c r="C64" s="5" t="s">
        <v>2657</v>
      </c>
      <c r="D64" s="6">
        <v>196</v>
      </c>
      <c r="E64" s="8" t="s">
        <v>4732</v>
      </c>
    </row>
    <row r="65" spans="1:5" ht="13.15" customHeight="1" x14ac:dyDescent="0.2">
      <c r="A65" s="5" t="s">
        <v>4731</v>
      </c>
      <c r="B65" s="6" t="s">
        <v>4751</v>
      </c>
      <c r="C65" s="5" t="s">
        <v>2279</v>
      </c>
      <c r="D65" s="6">
        <v>35</v>
      </c>
      <c r="E65" s="8" t="s">
        <v>4732</v>
      </c>
    </row>
    <row r="66" spans="1:5" ht="13.15" customHeight="1" x14ac:dyDescent="0.2">
      <c r="A66" s="5" t="s">
        <v>4731</v>
      </c>
      <c r="B66" s="6" t="s">
        <v>4752</v>
      </c>
      <c r="C66" s="5" t="s">
        <v>2277</v>
      </c>
      <c r="D66" s="6">
        <v>38</v>
      </c>
      <c r="E66" s="8" t="s">
        <v>4732</v>
      </c>
    </row>
    <row r="67" spans="1:5" ht="13.15" customHeight="1" x14ac:dyDescent="0.2">
      <c r="A67" s="5" t="s">
        <v>4731</v>
      </c>
      <c r="B67" s="6" t="s">
        <v>4753</v>
      </c>
      <c r="C67" s="5" t="s">
        <v>4226</v>
      </c>
      <c r="D67" s="6">
        <v>405</v>
      </c>
      <c r="E67" s="8" t="s">
        <v>4732</v>
      </c>
    </row>
    <row r="68" spans="1:5" ht="13.15" customHeight="1" x14ac:dyDescent="0.2">
      <c r="A68" s="5" t="s">
        <v>4731</v>
      </c>
      <c r="B68" s="6" t="s">
        <v>4754</v>
      </c>
      <c r="C68" s="5" t="s">
        <v>2277</v>
      </c>
      <c r="D68" s="6">
        <v>35</v>
      </c>
      <c r="E68" s="8" t="s">
        <v>4732</v>
      </c>
    </row>
    <row r="69" spans="1:5" ht="13.15" customHeight="1" x14ac:dyDescent="0.2">
      <c r="A69" s="5" t="s">
        <v>4731</v>
      </c>
      <c r="B69" s="6" t="s">
        <v>4755</v>
      </c>
      <c r="C69" s="5" t="s">
        <v>4226</v>
      </c>
      <c r="D69" s="6">
        <v>405</v>
      </c>
      <c r="E69" s="8" t="s">
        <v>4732</v>
      </c>
    </row>
    <row r="70" spans="1:5" ht="13.15" customHeight="1" x14ac:dyDescent="0.2">
      <c r="A70" s="5" t="s">
        <v>4731</v>
      </c>
      <c r="B70" s="6" t="s">
        <v>4756</v>
      </c>
      <c r="C70" s="5" t="s">
        <v>2277</v>
      </c>
      <c r="D70" s="6">
        <v>35</v>
      </c>
      <c r="E70" s="8" t="s">
        <v>4732</v>
      </c>
    </row>
    <row r="71" spans="1:5" ht="13.15" customHeight="1" x14ac:dyDescent="0.2">
      <c r="A71" s="5" t="s">
        <v>4731</v>
      </c>
      <c r="B71" s="6" t="s">
        <v>4757</v>
      </c>
      <c r="C71" s="5" t="s">
        <v>4226</v>
      </c>
      <c r="D71" s="6">
        <v>318</v>
      </c>
      <c r="E71" s="8" t="s">
        <v>4732</v>
      </c>
    </row>
    <row r="72" spans="1:5" ht="13.15" customHeight="1" x14ac:dyDescent="0.2">
      <c r="A72" s="5" t="s">
        <v>4731</v>
      </c>
      <c r="B72" s="6" t="s">
        <v>4495</v>
      </c>
      <c r="C72" s="5" t="s">
        <v>2657</v>
      </c>
      <c r="D72" s="6">
        <v>196</v>
      </c>
      <c r="E72" s="8" t="s">
        <v>4732</v>
      </c>
    </row>
    <row r="73" spans="1:5" ht="13.15" customHeight="1" x14ac:dyDescent="0.2">
      <c r="A73" s="5" t="s">
        <v>4731</v>
      </c>
      <c r="B73" s="6" t="s">
        <v>4496</v>
      </c>
      <c r="C73" s="5" t="s">
        <v>2279</v>
      </c>
      <c r="D73" s="6">
        <v>35</v>
      </c>
      <c r="E73" s="8" t="s">
        <v>4732</v>
      </c>
    </row>
    <row r="74" spans="1:5" ht="13.15" customHeight="1" x14ac:dyDescent="0.2">
      <c r="A74" s="5" t="s">
        <v>4731</v>
      </c>
      <c r="B74" s="6" t="s">
        <v>4758</v>
      </c>
      <c r="C74" s="5" t="s">
        <v>2277</v>
      </c>
      <c r="D74" s="6">
        <v>38</v>
      </c>
      <c r="E74" s="8" t="s">
        <v>4732</v>
      </c>
    </row>
    <row r="75" spans="1:5" ht="13.15" customHeight="1" x14ac:dyDescent="0.2">
      <c r="A75" s="5" t="s">
        <v>4731</v>
      </c>
      <c r="B75" s="6" t="s">
        <v>4759</v>
      </c>
      <c r="C75" s="5" t="s">
        <v>2367</v>
      </c>
      <c r="D75" s="6">
        <v>12</v>
      </c>
      <c r="E75" s="8">
        <v>352000</v>
      </c>
    </row>
    <row r="76" spans="1:5" ht="13.15" customHeight="1" x14ac:dyDescent="0.2">
      <c r="A76" s="5" t="s">
        <v>4731</v>
      </c>
      <c r="B76" s="6" t="s">
        <v>0</v>
      </c>
      <c r="C76" s="5" t="s">
        <v>2171</v>
      </c>
      <c r="D76" s="6">
        <v>19</v>
      </c>
      <c r="E76" s="8" t="s">
        <v>4732</v>
      </c>
    </row>
    <row r="77" spans="1:5" ht="13.15" customHeight="1" x14ac:dyDescent="0.2">
      <c r="A77" s="5" t="s">
        <v>4731</v>
      </c>
      <c r="B77" s="6" t="s">
        <v>2633</v>
      </c>
      <c r="C77" s="5" t="s">
        <v>2160</v>
      </c>
      <c r="D77" s="6">
        <v>102</v>
      </c>
      <c r="E77" s="8" t="s">
        <v>4732</v>
      </c>
    </row>
    <row r="78" spans="1:5" ht="13.15" customHeight="1" x14ac:dyDescent="0.2">
      <c r="A78" s="5" t="s">
        <v>4731</v>
      </c>
      <c r="B78" s="6" t="s">
        <v>2634</v>
      </c>
      <c r="C78" s="5" t="s">
        <v>2160</v>
      </c>
      <c r="D78" s="6">
        <v>102</v>
      </c>
      <c r="E78" s="8" t="s">
        <v>4732</v>
      </c>
    </row>
    <row r="79" spans="1:5" ht="13.15" customHeight="1" x14ac:dyDescent="0.2">
      <c r="A79" s="5" t="s">
        <v>4731</v>
      </c>
      <c r="B79" s="6" t="s">
        <v>2631</v>
      </c>
      <c r="C79" s="5" t="s">
        <v>2393</v>
      </c>
      <c r="D79" s="6">
        <v>96</v>
      </c>
      <c r="E79" s="8" t="s">
        <v>4732</v>
      </c>
    </row>
    <row r="80" spans="1:5" ht="13.15" customHeight="1" x14ac:dyDescent="0.2">
      <c r="C80" s="10" t="s">
        <v>2401</v>
      </c>
      <c r="D80" s="14">
        <f>SUM(D50:D79)</f>
        <v>4870</v>
      </c>
      <c r="E80" s="12"/>
    </row>
    <row r="81" spans="1:5" ht="13.15" customHeight="1" x14ac:dyDescent="0.2"/>
    <row r="82" spans="1:5" ht="13.15" customHeight="1" x14ac:dyDescent="0.2">
      <c r="A82" s="5" t="s">
        <v>4731</v>
      </c>
      <c r="B82" s="6" t="s">
        <v>1</v>
      </c>
      <c r="C82" s="5" t="s">
        <v>2311</v>
      </c>
      <c r="D82" s="6">
        <v>417</v>
      </c>
      <c r="E82" s="8" t="s">
        <v>4732</v>
      </c>
    </row>
    <row r="83" spans="1:5" ht="13.15" customHeight="1" x14ac:dyDescent="0.2">
      <c r="A83" s="5" t="s">
        <v>4731</v>
      </c>
      <c r="B83" s="6" t="s">
        <v>2</v>
      </c>
      <c r="C83" s="5" t="s">
        <v>4226</v>
      </c>
      <c r="D83" s="6">
        <v>318</v>
      </c>
      <c r="E83" s="8" t="s">
        <v>4732</v>
      </c>
    </row>
    <row r="84" spans="1:5" ht="13.15" customHeight="1" x14ac:dyDescent="0.2">
      <c r="A84" s="5" t="s">
        <v>4731</v>
      </c>
      <c r="B84" s="6" t="s">
        <v>3</v>
      </c>
      <c r="C84" s="5" t="s">
        <v>2657</v>
      </c>
      <c r="D84" s="6">
        <v>196</v>
      </c>
      <c r="E84" s="8" t="s">
        <v>4732</v>
      </c>
    </row>
    <row r="85" spans="1:5" ht="13.15" customHeight="1" x14ac:dyDescent="0.2">
      <c r="A85" s="5" t="s">
        <v>4731</v>
      </c>
      <c r="B85" s="6" t="s">
        <v>4</v>
      </c>
      <c r="C85" s="5" t="s">
        <v>2279</v>
      </c>
      <c r="D85" s="6">
        <v>35</v>
      </c>
      <c r="E85" s="8" t="s">
        <v>4732</v>
      </c>
    </row>
    <row r="86" spans="1:5" ht="13.15" customHeight="1" x14ac:dyDescent="0.2">
      <c r="A86" s="5" t="s">
        <v>4731</v>
      </c>
      <c r="B86" s="6" t="s">
        <v>5</v>
      </c>
      <c r="C86" s="5" t="s">
        <v>2277</v>
      </c>
      <c r="D86" s="6">
        <v>38</v>
      </c>
      <c r="E86" s="8" t="s">
        <v>4732</v>
      </c>
    </row>
    <row r="87" spans="1:5" ht="13.15" customHeight="1" x14ac:dyDescent="0.2">
      <c r="A87" s="5" t="s">
        <v>4731</v>
      </c>
      <c r="B87" s="6" t="s">
        <v>10</v>
      </c>
      <c r="C87" s="5" t="s">
        <v>4226</v>
      </c>
      <c r="D87" s="6">
        <v>412</v>
      </c>
      <c r="E87" s="8" t="s">
        <v>4732</v>
      </c>
    </row>
    <row r="88" spans="1:5" ht="13.15" customHeight="1" x14ac:dyDescent="0.2">
      <c r="A88" s="5" t="s">
        <v>4731</v>
      </c>
      <c r="B88" s="6" t="s">
        <v>11</v>
      </c>
      <c r="C88" s="5" t="s">
        <v>2277</v>
      </c>
      <c r="D88" s="6">
        <v>35</v>
      </c>
      <c r="E88" s="8" t="s">
        <v>4732</v>
      </c>
    </row>
    <row r="89" spans="1:5" ht="13.15" customHeight="1" x14ac:dyDescent="0.2">
      <c r="A89" s="5" t="s">
        <v>4731</v>
      </c>
      <c r="B89" s="6" t="s">
        <v>12</v>
      </c>
      <c r="C89" s="5" t="s">
        <v>4226</v>
      </c>
      <c r="D89" s="6">
        <v>412</v>
      </c>
      <c r="E89" s="8" t="s">
        <v>4732</v>
      </c>
    </row>
    <row r="90" spans="1:5" ht="13.15" customHeight="1" x14ac:dyDescent="0.2">
      <c r="A90" s="5" t="s">
        <v>4731</v>
      </c>
      <c r="B90" s="6" t="s">
        <v>13</v>
      </c>
      <c r="C90" s="5" t="s">
        <v>2277</v>
      </c>
      <c r="D90" s="6">
        <v>35</v>
      </c>
      <c r="E90" s="8" t="s">
        <v>4732</v>
      </c>
    </row>
    <row r="91" spans="1:5" ht="13.15" customHeight="1" x14ac:dyDescent="0.2">
      <c r="A91" s="5" t="s">
        <v>4731</v>
      </c>
      <c r="B91" s="6" t="s">
        <v>14</v>
      </c>
      <c r="C91" s="5" t="s">
        <v>4226</v>
      </c>
      <c r="D91" s="6">
        <v>318</v>
      </c>
      <c r="E91" s="8" t="s">
        <v>4732</v>
      </c>
    </row>
    <row r="92" spans="1:5" ht="13.15" customHeight="1" x14ac:dyDescent="0.2">
      <c r="A92" s="5" t="s">
        <v>4731</v>
      </c>
      <c r="B92" s="6" t="s">
        <v>15</v>
      </c>
      <c r="C92" s="5" t="s">
        <v>2657</v>
      </c>
      <c r="D92" s="6">
        <v>196</v>
      </c>
      <c r="E92" s="8" t="s">
        <v>4732</v>
      </c>
    </row>
    <row r="93" spans="1:5" ht="13.15" customHeight="1" x14ac:dyDescent="0.2">
      <c r="A93" s="5" t="s">
        <v>4731</v>
      </c>
      <c r="B93" s="6" t="s">
        <v>16</v>
      </c>
      <c r="C93" s="5" t="s">
        <v>2279</v>
      </c>
      <c r="D93" s="6">
        <v>35</v>
      </c>
      <c r="E93" s="8" t="s">
        <v>4732</v>
      </c>
    </row>
    <row r="94" spans="1:5" ht="13.15" customHeight="1" x14ac:dyDescent="0.2">
      <c r="A94" s="5" t="s">
        <v>4731</v>
      </c>
      <c r="B94" s="6" t="s">
        <v>17</v>
      </c>
      <c r="C94" s="5" t="s">
        <v>2277</v>
      </c>
      <c r="D94" s="6">
        <v>38</v>
      </c>
      <c r="E94" s="8" t="s">
        <v>4732</v>
      </c>
    </row>
    <row r="95" spans="1:5" ht="13.15" customHeight="1" x14ac:dyDescent="0.2">
      <c r="A95" s="5" t="s">
        <v>4731</v>
      </c>
      <c r="B95" s="6" t="s">
        <v>18</v>
      </c>
      <c r="C95" s="5" t="s">
        <v>4226</v>
      </c>
      <c r="D95" s="6">
        <v>318</v>
      </c>
      <c r="E95" s="8" t="s">
        <v>4732</v>
      </c>
    </row>
    <row r="96" spans="1:5" ht="13.15" customHeight="1" x14ac:dyDescent="0.2">
      <c r="A96" s="5" t="s">
        <v>4731</v>
      </c>
      <c r="B96" s="6" t="s">
        <v>19</v>
      </c>
      <c r="C96" s="5" t="s">
        <v>2657</v>
      </c>
      <c r="D96" s="6">
        <v>196</v>
      </c>
      <c r="E96" s="8" t="s">
        <v>4732</v>
      </c>
    </row>
    <row r="97" spans="1:5" ht="13.15" customHeight="1" x14ac:dyDescent="0.2">
      <c r="A97" s="5" t="s">
        <v>4731</v>
      </c>
      <c r="B97" s="6" t="s">
        <v>20</v>
      </c>
      <c r="C97" s="5" t="s">
        <v>2279</v>
      </c>
      <c r="D97" s="6">
        <v>35</v>
      </c>
      <c r="E97" s="8" t="s">
        <v>4732</v>
      </c>
    </row>
    <row r="98" spans="1:5" ht="13.15" customHeight="1" x14ac:dyDescent="0.2">
      <c r="A98" s="5" t="s">
        <v>4731</v>
      </c>
      <c r="B98" s="6" t="s">
        <v>21</v>
      </c>
      <c r="C98" s="5" t="s">
        <v>2277</v>
      </c>
      <c r="D98" s="6">
        <v>38</v>
      </c>
      <c r="E98" s="8" t="s">
        <v>4732</v>
      </c>
    </row>
    <row r="99" spans="1:5" ht="13.15" customHeight="1" x14ac:dyDescent="0.2">
      <c r="A99" s="5" t="s">
        <v>4731</v>
      </c>
      <c r="B99" s="6" t="s">
        <v>22</v>
      </c>
      <c r="C99" s="5" t="s">
        <v>4226</v>
      </c>
      <c r="D99" s="6">
        <v>405</v>
      </c>
      <c r="E99" s="8" t="s">
        <v>4732</v>
      </c>
    </row>
    <row r="100" spans="1:5" ht="13.15" customHeight="1" x14ac:dyDescent="0.2">
      <c r="A100" s="5" t="s">
        <v>4731</v>
      </c>
      <c r="B100" s="6" t="s">
        <v>23</v>
      </c>
      <c r="C100" s="5" t="s">
        <v>2277</v>
      </c>
      <c r="D100" s="6">
        <v>35</v>
      </c>
      <c r="E100" s="8" t="s">
        <v>4732</v>
      </c>
    </row>
    <row r="101" spans="1:5" ht="13.15" customHeight="1" x14ac:dyDescent="0.2">
      <c r="A101" s="5" t="s">
        <v>4731</v>
      </c>
      <c r="B101" s="6" t="s">
        <v>24</v>
      </c>
      <c r="C101" s="5" t="s">
        <v>4226</v>
      </c>
      <c r="D101" s="6">
        <v>405</v>
      </c>
      <c r="E101" s="8" t="s">
        <v>4732</v>
      </c>
    </row>
    <row r="102" spans="1:5" ht="13.15" customHeight="1" x14ac:dyDescent="0.2">
      <c r="A102" s="5" t="s">
        <v>4731</v>
      </c>
      <c r="B102" s="6" t="s">
        <v>25</v>
      </c>
      <c r="C102" s="5" t="s">
        <v>2277</v>
      </c>
      <c r="D102" s="6">
        <v>35</v>
      </c>
      <c r="E102" s="8" t="s">
        <v>4732</v>
      </c>
    </row>
    <row r="103" spans="1:5" ht="13.15" customHeight="1" x14ac:dyDescent="0.2">
      <c r="A103" s="5" t="s">
        <v>4731</v>
      </c>
      <c r="B103" s="6" t="s">
        <v>26</v>
      </c>
      <c r="C103" s="5" t="s">
        <v>4226</v>
      </c>
      <c r="D103" s="6">
        <v>318</v>
      </c>
      <c r="E103" s="8" t="s">
        <v>4732</v>
      </c>
    </row>
    <row r="104" spans="1:5" ht="13.15" customHeight="1" x14ac:dyDescent="0.2">
      <c r="A104" s="5" t="s">
        <v>4731</v>
      </c>
      <c r="B104" s="6" t="s">
        <v>27</v>
      </c>
      <c r="C104" s="5" t="s">
        <v>2657</v>
      </c>
      <c r="D104" s="6">
        <v>196</v>
      </c>
      <c r="E104" s="8" t="s">
        <v>4732</v>
      </c>
    </row>
    <row r="105" spans="1:5" ht="13.15" customHeight="1" x14ac:dyDescent="0.2">
      <c r="A105" s="5" t="s">
        <v>4731</v>
      </c>
      <c r="B105" s="6" t="s">
        <v>28</v>
      </c>
      <c r="C105" s="5" t="s">
        <v>2279</v>
      </c>
      <c r="D105" s="6">
        <v>35</v>
      </c>
      <c r="E105" s="8" t="s">
        <v>4732</v>
      </c>
    </row>
    <row r="106" spans="1:5" ht="13.15" customHeight="1" x14ac:dyDescent="0.2">
      <c r="A106" s="5" t="s">
        <v>4731</v>
      </c>
      <c r="B106" s="6" t="s">
        <v>29</v>
      </c>
      <c r="C106" s="5" t="s">
        <v>2277</v>
      </c>
      <c r="D106" s="6">
        <v>38</v>
      </c>
      <c r="E106" s="8" t="s">
        <v>4732</v>
      </c>
    </row>
    <row r="107" spans="1:5" ht="13.15" customHeight="1" x14ac:dyDescent="0.2">
      <c r="A107" s="5" t="s">
        <v>4731</v>
      </c>
      <c r="B107" s="6" t="s">
        <v>30</v>
      </c>
      <c r="C107" s="5" t="s">
        <v>2367</v>
      </c>
      <c r="D107" s="6">
        <v>12</v>
      </c>
      <c r="E107" s="8">
        <v>352000</v>
      </c>
    </row>
    <row r="108" spans="1:5" ht="13.15" customHeight="1" x14ac:dyDescent="0.2">
      <c r="A108" s="5" t="s">
        <v>4731</v>
      </c>
      <c r="B108" s="6" t="s">
        <v>31</v>
      </c>
      <c r="C108" s="5" t="s">
        <v>2171</v>
      </c>
      <c r="D108" s="6">
        <v>19</v>
      </c>
      <c r="E108" s="8" t="s">
        <v>4732</v>
      </c>
    </row>
    <row r="109" spans="1:5" ht="13.15" customHeight="1" x14ac:dyDescent="0.2">
      <c r="A109" s="5" t="s">
        <v>4731</v>
      </c>
      <c r="B109" s="6" t="s">
        <v>2744</v>
      </c>
      <c r="C109" s="5" t="s">
        <v>2393</v>
      </c>
      <c r="D109" s="6">
        <v>96</v>
      </c>
      <c r="E109" s="8" t="s">
        <v>4732</v>
      </c>
    </row>
    <row r="110" spans="1:5" ht="13.15" customHeight="1" x14ac:dyDescent="0.2">
      <c r="A110" s="5" t="s">
        <v>4731</v>
      </c>
      <c r="B110" s="6" t="s">
        <v>2748</v>
      </c>
      <c r="C110" s="5" t="s">
        <v>2160</v>
      </c>
      <c r="D110" s="6">
        <v>107</v>
      </c>
      <c r="E110" s="8" t="s">
        <v>4732</v>
      </c>
    </row>
    <row r="111" spans="1:5" ht="13.15" customHeight="1" x14ac:dyDescent="0.2">
      <c r="A111" s="5" t="s">
        <v>4731</v>
      </c>
      <c r="B111" s="6" t="s">
        <v>2750</v>
      </c>
      <c r="C111" s="5" t="s">
        <v>2160</v>
      </c>
      <c r="D111" s="6">
        <v>107</v>
      </c>
      <c r="E111" s="8" t="s">
        <v>4732</v>
      </c>
    </row>
    <row r="112" spans="1:5" ht="13.15" customHeight="1" x14ac:dyDescent="0.2">
      <c r="C112" s="10" t="s">
        <v>2401</v>
      </c>
      <c r="D112" s="14">
        <f>SUM(D82:D111)</f>
        <v>4880</v>
      </c>
      <c r="E112" s="12"/>
    </row>
    <row r="113" spans="1:5" ht="13.15" customHeight="1" x14ac:dyDescent="0.2"/>
    <row r="114" spans="1:5" ht="13.15" customHeight="1" x14ac:dyDescent="0.2">
      <c r="A114" s="5" t="s">
        <v>4731</v>
      </c>
      <c r="B114" s="6" t="s">
        <v>32</v>
      </c>
      <c r="C114" s="5" t="s">
        <v>2311</v>
      </c>
      <c r="D114" s="6">
        <v>417</v>
      </c>
      <c r="E114" s="8" t="s">
        <v>4732</v>
      </c>
    </row>
    <row r="115" spans="1:5" ht="13.15" customHeight="1" x14ac:dyDescent="0.2">
      <c r="A115" s="5" t="s">
        <v>4731</v>
      </c>
      <c r="B115" s="6" t="s">
        <v>33</v>
      </c>
      <c r="C115" s="5" t="s">
        <v>4226</v>
      </c>
      <c r="D115" s="6">
        <v>318</v>
      </c>
      <c r="E115" s="8" t="s">
        <v>4732</v>
      </c>
    </row>
    <row r="116" spans="1:5" ht="13.15" customHeight="1" x14ac:dyDescent="0.2">
      <c r="A116" s="5" t="s">
        <v>4731</v>
      </c>
      <c r="B116" s="6" t="s">
        <v>34</v>
      </c>
      <c r="C116" s="5" t="s">
        <v>2657</v>
      </c>
      <c r="D116" s="6">
        <v>196</v>
      </c>
      <c r="E116" s="8" t="s">
        <v>4732</v>
      </c>
    </row>
    <row r="117" spans="1:5" ht="13.15" customHeight="1" x14ac:dyDescent="0.2">
      <c r="A117" s="5" t="s">
        <v>4731</v>
      </c>
      <c r="B117" s="6" t="s">
        <v>35</v>
      </c>
      <c r="C117" s="5" t="s">
        <v>2279</v>
      </c>
      <c r="D117" s="6">
        <v>35</v>
      </c>
      <c r="E117" s="8" t="s">
        <v>4732</v>
      </c>
    </row>
    <row r="118" spans="1:5" ht="13.15" customHeight="1" x14ac:dyDescent="0.2">
      <c r="A118" s="5" t="s">
        <v>4731</v>
      </c>
      <c r="B118" s="6" t="s">
        <v>36</v>
      </c>
      <c r="C118" s="5" t="s">
        <v>2277</v>
      </c>
      <c r="D118" s="6">
        <v>38</v>
      </c>
      <c r="E118" s="8" t="s">
        <v>4732</v>
      </c>
    </row>
    <row r="119" spans="1:5" ht="13.15" customHeight="1" x14ac:dyDescent="0.2">
      <c r="A119" s="5" t="s">
        <v>4731</v>
      </c>
      <c r="B119" s="6" t="s">
        <v>37</v>
      </c>
      <c r="C119" s="5" t="s">
        <v>4226</v>
      </c>
      <c r="D119" s="6">
        <v>412</v>
      </c>
      <c r="E119" s="8" t="s">
        <v>4732</v>
      </c>
    </row>
    <row r="120" spans="1:5" ht="13.15" customHeight="1" x14ac:dyDescent="0.2">
      <c r="A120" s="5" t="s">
        <v>4731</v>
      </c>
      <c r="B120" s="6" t="s">
        <v>38</v>
      </c>
      <c r="C120" s="5" t="s">
        <v>2277</v>
      </c>
      <c r="D120" s="6">
        <v>35</v>
      </c>
      <c r="E120" s="8" t="s">
        <v>4732</v>
      </c>
    </row>
    <row r="121" spans="1:5" ht="13.15" customHeight="1" x14ac:dyDescent="0.2">
      <c r="A121" s="5" t="s">
        <v>4731</v>
      </c>
      <c r="B121" s="6" t="s">
        <v>39</v>
      </c>
      <c r="C121" s="5" t="s">
        <v>4226</v>
      </c>
      <c r="D121" s="6">
        <v>412</v>
      </c>
      <c r="E121" s="8" t="s">
        <v>4732</v>
      </c>
    </row>
    <row r="122" spans="1:5" ht="13.15" customHeight="1" x14ac:dyDescent="0.2">
      <c r="A122" s="5" t="s">
        <v>4731</v>
      </c>
      <c r="B122" s="6" t="s">
        <v>40</v>
      </c>
      <c r="C122" s="5" t="s">
        <v>2277</v>
      </c>
      <c r="D122" s="6">
        <v>35</v>
      </c>
      <c r="E122" s="8" t="s">
        <v>4732</v>
      </c>
    </row>
    <row r="123" spans="1:5" ht="13.15" customHeight="1" x14ac:dyDescent="0.2">
      <c r="A123" s="5" t="s">
        <v>4731</v>
      </c>
      <c r="B123" s="6" t="s">
        <v>41</v>
      </c>
      <c r="C123" s="5" t="s">
        <v>4226</v>
      </c>
      <c r="D123" s="6">
        <v>318</v>
      </c>
      <c r="E123" s="8" t="s">
        <v>4732</v>
      </c>
    </row>
    <row r="124" spans="1:5" ht="13.15" customHeight="1" x14ac:dyDescent="0.2">
      <c r="A124" s="5" t="s">
        <v>4731</v>
      </c>
      <c r="B124" s="6" t="s">
        <v>42</v>
      </c>
      <c r="C124" s="5" t="s">
        <v>2657</v>
      </c>
      <c r="D124" s="6">
        <v>196</v>
      </c>
      <c r="E124" s="8" t="s">
        <v>4732</v>
      </c>
    </row>
    <row r="125" spans="1:5" ht="13.15" customHeight="1" x14ac:dyDescent="0.2">
      <c r="A125" s="5" t="s">
        <v>4731</v>
      </c>
      <c r="B125" s="6" t="s">
        <v>43</v>
      </c>
      <c r="C125" s="5" t="s">
        <v>2279</v>
      </c>
      <c r="D125" s="6">
        <v>35</v>
      </c>
      <c r="E125" s="8" t="s">
        <v>4732</v>
      </c>
    </row>
    <row r="126" spans="1:5" ht="13.15" customHeight="1" x14ac:dyDescent="0.2">
      <c r="A126" s="5" t="s">
        <v>4731</v>
      </c>
      <c r="B126" s="6" t="s">
        <v>44</v>
      </c>
      <c r="C126" s="5" t="s">
        <v>2277</v>
      </c>
      <c r="D126" s="6">
        <v>38</v>
      </c>
      <c r="E126" s="8" t="s">
        <v>4732</v>
      </c>
    </row>
    <row r="127" spans="1:5" ht="13.15" customHeight="1" x14ac:dyDescent="0.2">
      <c r="A127" s="5" t="s">
        <v>4731</v>
      </c>
      <c r="B127" s="6" t="s">
        <v>45</v>
      </c>
      <c r="C127" s="5" t="s">
        <v>4226</v>
      </c>
      <c r="D127" s="6">
        <v>318</v>
      </c>
      <c r="E127" s="8" t="s">
        <v>4732</v>
      </c>
    </row>
    <row r="128" spans="1:5" ht="13.15" customHeight="1" x14ac:dyDescent="0.2">
      <c r="A128" s="5" t="s">
        <v>4731</v>
      </c>
      <c r="B128" s="6" t="s">
        <v>46</v>
      </c>
      <c r="C128" s="5" t="s">
        <v>2657</v>
      </c>
      <c r="D128" s="6">
        <v>196</v>
      </c>
      <c r="E128" s="8" t="s">
        <v>4732</v>
      </c>
    </row>
    <row r="129" spans="1:5" ht="13.15" customHeight="1" x14ac:dyDescent="0.2">
      <c r="A129" s="5" t="s">
        <v>4731</v>
      </c>
      <c r="B129" s="6" t="s">
        <v>48</v>
      </c>
      <c r="C129" s="5" t="s">
        <v>2279</v>
      </c>
      <c r="D129" s="6">
        <v>35</v>
      </c>
      <c r="E129" s="8" t="s">
        <v>4732</v>
      </c>
    </row>
    <row r="130" spans="1:5" ht="13.15" customHeight="1" x14ac:dyDescent="0.2">
      <c r="A130" s="5" t="s">
        <v>4731</v>
      </c>
      <c r="B130" s="6" t="s">
        <v>49</v>
      </c>
      <c r="C130" s="5" t="s">
        <v>2277</v>
      </c>
      <c r="D130" s="6">
        <v>38</v>
      </c>
      <c r="E130" s="8" t="s">
        <v>4732</v>
      </c>
    </row>
    <row r="131" spans="1:5" ht="13.15" customHeight="1" x14ac:dyDescent="0.2">
      <c r="A131" s="5" t="s">
        <v>4731</v>
      </c>
      <c r="B131" s="6" t="s">
        <v>50</v>
      </c>
      <c r="C131" s="5" t="s">
        <v>4226</v>
      </c>
      <c r="D131" s="6">
        <v>405</v>
      </c>
      <c r="E131" s="8" t="s">
        <v>4732</v>
      </c>
    </row>
    <row r="132" spans="1:5" ht="13.15" customHeight="1" x14ac:dyDescent="0.2">
      <c r="A132" s="5" t="s">
        <v>4731</v>
      </c>
      <c r="B132" s="6" t="s">
        <v>51</v>
      </c>
      <c r="C132" s="5" t="s">
        <v>2277</v>
      </c>
      <c r="D132" s="6">
        <v>35</v>
      </c>
      <c r="E132" s="8" t="s">
        <v>4732</v>
      </c>
    </row>
    <row r="133" spans="1:5" ht="13.15" customHeight="1" x14ac:dyDescent="0.2">
      <c r="A133" s="5" t="s">
        <v>4731</v>
      </c>
      <c r="B133" s="6" t="s">
        <v>52</v>
      </c>
      <c r="C133" s="5" t="s">
        <v>4226</v>
      </c>
      <c r="D133" s="6">
        <v>405</v>
      </c>
      <c r="E133" s="8" t="s">
        <v>4732</v>
      </c>
    </row>
    <row r="134" spans="1:5" ht="13.15" customHeight="1" x14ac:dyDescent="0.2">
      <c r="A134" s="5" t="s">
        <v>4731</v>
      </c>
      <c r="B134" s="6" t="s">
        <v>53</v>
      </c>
      <c r="C134" s="5" t="s">
        <v>2277</v>
      </c>
      <c r="D134" s="6">
        <v>35</v>
      </c>
      <c r="E134" s="8" t="s">
        <v>4732</v>
      </c>
    </row>
    <row r="135" spans="1:5" ht="13.15" customHeight="1" x14ac:dyDescent="0.2">
      <c r="A135" s="5" t="s">
        <v>4731</v>
      </c>
      <c r="B135" s="6" t="s">
        <v>54</v>
      </c>
      <c r="C135" s="5" t="s">
        <v>4226</v>
      </c>
      <c r="D135" s="6">
        <v>318</v>
      </c>
      <c r="E135" s="8" t="s">
        <v>4732</v>
      </c>
    </row>
    <row r="136" spans="1:5" ht="13.15" customHeight="1" x14ac:dyDescent="0.2">
      <c r="A136" s="5" t="s">
        <v>4731</v>
      </c>
      <c r="B136" s="6" t="s">
        <v>55</v>
      </c>
      <c r="C136" s="5" t="s">
        <v>2657</v>
      </c>
      <c r="D136" s="6">
        <v>196</v>
      </c>
      <c r="E136" s="8" t="s">
        <v>4732</v>
      </c>
    </row>
    <row r="137" spans="1:5" ht="13.15" customHeight="1" x14ac:dyDescent="0.2">
      <c r="A137" s="5" t="s">
        <v>4731</v>
      </c>
      <c r="B137" s="6" t="s">
        <v>56</v>
      </c>
      <c r="C137" s="5" t="s">
        <v>2279</v>
      </c>
      <c r="D137" s="6">
        <v>35</v>
      </c>
      <c r="E137" s="8" t="s">
        <v>4732</v>
      </c>
    </row>
    <row r="138" spans="1:5" ht="13.15" customHeight="1" x14ac:dyDescent="0.2">
      <c r="A138" s="5" t="s">
        <v>4731</v>
      </c>
      <c r="B138" s="6" t="s">
        <v>57</v>
      </c>
      <c r="C138" s="5" t="s">
        <v>2277</v>
      </c>
      <c r="D138" s="6">
        <v>38</v>
      </c>
      <c r="E138" s="8" t="s">
        <v>4732</v>
      </c>
    </row>
    <row r="139" spans="1:5" ht="13.15" customHeight="1" x14ac:dyDescent="0.2">
      <c r="A139" s="5" t="s">
        <v>4731</v>
      </c>
      <c r="B139" s="6" t="s">
        <v>58</v>
      </c>
      <c r="C139" s="5" t="s">
        <v>2367</v>
      </c>
      <c r="D139" s="6">
        <v>12</v>
      </c>
      <c r="E139" s="8">
        <v>352000</v>
      </c>
    </row>
    <row r="140" spans="1:5" ht="13.15" customHeight="1" x14ac:dyDescent="0.2">
      <c r="A140" s="5" t="s">
        <v>4731</v>
      </c>
      <c r="B140" s="6" t="s">
        <v>59</v>
      </c>
      <c r="C140" s="5" t="s">
        <v>2171</v>
      </c>
      <c r="D140" s="6">
        <v>19</v>
      </c>
      <c r="E140" s="8" t="s">
        <v>4732</v>
      </c>
    </row>
    <row r="141" spans="1:5" ht="13.15" customHeight="1" x14ac:dyDescent="0.2">
      <c r="A141" s="5" t="s">
        <v>4731</v>
      </c>
      <c r="B141" s="6" t="s">
        <v>2785</v>
      </c>
      <c r="C141" s="5" t="s">
        <v>2160</v>
      </c>
      <c r="D141" s="6">
        <v>107</v>
      </c>
      <c r="E141" s="8" t="s">
        <v>4732</v>
      </c>
    </row>
    <row r="142" spans="1:5" ht="13.15" customHeight="1" x14ac:dyDescent="0.2">
      <c r="A142" s="5" t="s">
        <v>4731</v>
      </c>
      <c r="B142" s="6" t="s">
        <v>2786</v>
      </c>
      <c r="C142" s="5" t="s">
        <v>2160</v>
      </c>
      <c r="D142" s="6">
        <v>107</v>
      </c>
      <c r="E142" s="8" t="s">
        <v>4732</v>
      </c>
    </row>
    <row r="143" spans="1:5" ht="13.15" customHeight="1" x14ac:dyDescent="0.2">
      <c r="A143" s="5" t="s">
        <v>4731</v>
      </c>
      <c r="B143" s="6" t="s">
        <v>2783</v>
      </c>
      <c r="C143" s="5" t="s">
        <v>2393</v>
      </c>
      <c r="D143" s="6">
        <v>96</v>
      </c>
      <c r="E143" s="8" t="s">
        <v>4732</v>
      </c>
    </row>
    <row r="144" spans="1:5" ht="13.15" customHeight="1" x14ac:dyDescent="0.2">
      <c r="C144" s="10" t="s">
        <v>2401</v>
      </c>
      <c r="D144" s="14">
        <f>SUM(D114:D143)</f>
        <v>4880</v>
      </c>
      <c r="E144" s="12"/>
    </row>
    <row r="145" spans="1:5" ht="13.15" customHeight="1" x14ac:dyDescent="0.2"/>
    <row r="146" spans="1:5" ht="13.15" customHeight="1" x14ac:dyDescent="0.2">
      <c r="A146" s="5" t="s">
        <v>4731</v>
      </c>
      <c r="B146" s="6" t="s">
        <v>60</v>
      </c>
      <c r="C146" s="5" t="s">
        <v>2311</v>
      </c>
      <c r="D146" s="6">
        <v>417</v>
      </c>
      <c r="E146" s="8" t="s">
        <v>4732</v>
      </c>
    </row>
    <row r="147" spans="1:5" ht="13.15" customHeight="1" x14ac:dyDescent="0.2">
      <c r="A147" s="5" t="s">
        <v>4731</v>
      </c>
      <c r="B147" s="6" t="s">
        <v>61</v>
      </c>
      <c r="C147" s="5" t="s">
        <v>4226</v>
      </c>
      <c r="D147" s="6">
        <v>318</v>
      </c>
      <c r="E147" s="8" t="s">
        <v>4732</v>
      </c>
    </row>
    <row r="148" spans="1:5" ht="13.15" customHeight="1" x14ac:dyDescent="0.2">
      <c r="A148" s="5" t="s">
        <v>4731</v>
      </c>
      <c r="B148" s="6" t="s">
        <v>62</v>
      </c>
      <c r="C148" s="5" t="s">
        <v>2657</v>
      </c>
      <c r="D148" s="6">
        <v>196</v>
      </c>
      <c r="E148" s="8" t="s">
        <v>4732</v>
      </c>
    </row>
    <row r="149" spans="1:5" ht="13.15" customHeight="1" x14ac:dyDescent="0.2">
      <c r="A149" s="5" t="s">
        <v>4731</v>
      </c>
      <c r="B149" s="6" t="s">
        <v>67</v>
      </c>
      <c r="C149" s="5" t="s">
        <v>2279</v>
      </c>
      <c r="D149" s="6">
        <v>35</v>
      </c>
      <c r="E149" s="8" t="s">
        <v>4732</v>
      </c>
    </row>
    <row r="150" spans="1:5" ht="13.15" customHeight="1" x14ac:dyDescent="0.2">
      <c r="A150" s="5" t="s">
        <v>4731</v>
      </c>
      <c r="B150" s="6" t="s">
        <v>68</v>
      </c>
      <c r="C150" s="5" t="s">
        <v>2277</v>
      </c>
      <c r="D150" s="6">
        <v>38</v>
      </c>
      <c r="E150" s="8" t="s">
        <v>4732</v>
      </c>
    </row>
    <row r="151" spans="1:5" ht="13.15" customHeight="1" x14ac:dyDescent="0.2">
      <c r="A151" s="5" t="s">
        <v>4731</v>
      </c>
      <c r="B151" s="6" t="s">
        <v>69</v>
      </c>
      <c r="C151" s="5" t="s">
        <v>4226</v>
      </c>
      <c r="D151" s="6">
        <v>412</v>
      </c>
      <c r="E151" s="8" t="s">
        <v>4732</v>
      </c>
    </row>
    <row r="152" spans="1:5" ht="13.15" customHeight="1" x14ac:dyDescent="0.2">
      <c r="A152" s="5" t="s">
        <v>4731</v>
      </c>
      <c r="B152" s="6" t="s">
        <v>70</v>
      </c>
      <c r="C152" s="5" t="s">
        <v>2277</v>
      </c>
      <c r="D152" s="6">
        <v>35</v>
      </c>
      <c r="E152" s="8" t="s">
        <v>4732</v>
      </c>
    </row>
    <row r="153" spans="1:5" ht="13.15" customHeight="1" x14ac:dyDescent="0.2">
      <c r="A153" s="5" t="s">
        <v>4731</v>
      </c>
      <c r="B153" s="6" t="s">
        <v>71</v>
      </c>
      <c r="C153" s="5" t="s">
        <v>4226</v>
      </c>
      <c r="D153" s="6">
        <v>412</v>
      </c>
      <c r="E153" s="8" t="s">
        <v>4732</v>
      </c>
    </row>
    <row r="154" spans="1:5" ht="13.15" customHeight="1" x14ac:dyDescent="0.2">
      <c r="A154" s="5" t="s">
        <v>4731</v>
      </c>
      <c r="B154" s="6" t="s">
        <v>72</v>
      </c>
      <c r="C154" s="5" t="s">
        <v>2277</v>
      </c>
      <c r="D154" s="6">
        <v>35</v>
      </c>
      <c r="E154" s="8" t="s">
        <v>4732</v>
      </c>
    </row>
    <row r="155" spans="1:5" ht="13.15" customHeight="1" x14ac:dyDescent="0.2">
      <c r="A155" s="5" t="s">
        <v>4731</v>
      </c>
      <c r="B155" s="6" t="s">
        <v>73</v>
      </c>
      <c r="C155" s="5" t="s">
        <v>4226</v>
      </c>
      <c r="D155" s="6">
        <v>318</v>
      </c>
      <c r="E155" s="8" t="s">
        <v>4732</v>
      </c>
    </row>
    <row r="156" spans="1:5" ht="13.15" customHeight="1" x14ac:dyDescent="0.2">
      <c r="A156" s="5" t="s">
        <v>4731</v>
      </c>
      <c r="B156" s="6" t="s">
        <v>74</v>
      </c>
      <c r="C156" s="5" t="s">
        <v>2657</v>
      </c>
      <c r="D156" s="6">
        <v>196</v>
      </c>
      <c r="E156" s="8" t="s">
        <v>4732</v>
      </c>
    </row>
    <row r="157" spans="1:5" ht="13.15" customHeight="1" x14ac:dyDescent="0.2">
      <c r="A157" s="5" t="s">
        <v>4731</v>
      </c>
      <c r="B157" s="6" t="s">
        <v>75</v>
      </c>
      <c r="C157" s="5" t="s">
        <v>2279</v>
      </c>
      <c r="D157" s="6">
        <v>35</v>
      </c>
      <c r="E157" s="8" t="s">
        <v>4732</v>
      </c>
    </row>
    <row r="158" spans="1:5" ht="13.15" customHeight="1" x14ac:dyDescent="0.2">
      <c r="A158" s="5" t="s">
        <v>4731</v>
      </c>
      <c r="B158" s="6" t="s">
        <v>76</v>
      </c>
      <c r="C158" s="5" t="s">
        <v>2277</v>
      </c>
      <c r="D158" s="6">
        <v>38</v>
      </c>
      <c r="E158" s="8" t="s">
        <v>4732</v>
      </c>
    </row>
    <row r="159" spans="1:5" ht="13.15" customHeight="1" x14ac:dyDescent="0.2">
      <c r="A159" s="5" t="s">
        <v>4731</v>
      </c>
      <c r="B159" s="6" t="s">
        <v>77</v>
      </c>
      <c r="C159" s="5" t="s">
        <v>4226</v>
      </c>
      <c r="D159" s="6">
        <v>318</v>
      </c>
      <c r="E159" s="8" t="s">
        <v>4732</v>
      </c>
    </row>
    <row r="160" spans="1:5" ht="13.15" customHeight="1" x14ac:dyDescent="0.2">
      <c r="A160" s="5" t="s">
        <v>4731</v>
      </c>
      <c r="B160" s="6" t="s">
        <v>78</v>
      </c>
      <c r="C160" s="5" t="s">
        <v>2657</v>
      </c>
      <c r="D160" s="6">
        <v>196</v>
      </c>
      <c r="E160" s="8" t="s">
        <v>4732</v>
      </c>
    </row>
    <row r="161" spans="1:5" ht="13.15" customHeight="1" x14ac:dyDescent="0.2">
      <c r="A161" s="5" t="s">
        <v>4731</v>
      </c>
      <c r="B161" s="6" t="s">
        <v>79</v>
      </c>
      <c r="C161" s="5" t="s">
        <v>2279</v>
      </c>
      <c r="D161" s="6">
        <v>35</v>
      </c>
      <c r="E161" s="8" t="s">
        <v>4732</v>
      </c>
    </row>
    <row r="162" spans="1:5" ht="13.15" customHeight="1" x14ac:dyDescent="0.2">
      <c r="A162" s="5" t="s">
        <v>4731</v>
      </c>
      <c r="B162" s="6" t="s">
        <v>80</v>
      </c>
      <c r="C162" s="5" t="s">
        <v>2277</v>
      </c>
      <c r="D162" s="6">
        <v>38</v>
      </c>
      <c r="E162" s="8" t="s">
        <v>4732</v>
      </c>
    </row>
    <row r="163" spans="1:5" ht="13.15" customHeight="1" x14ac:dyDescent="0.2">
      <c r="A163" s="5" t="s">
        <v>4731</v>
      </c>
      <c r="B163" s="6" t="s">
        <v>81</v>
      </c>
      <c r="C163" s="5" t="s">
        <v>4226</v>
      </c>
      <c r="D163" s="6">
        <v>405</v>
      </c>
      <c r="E163" s="8" t="s">
        <v>4732</v>
      </c>
    </row>
    <row r="164" spans="1:5" ht="13.15" customHeight="1" x14ac:dyDescent="0.2">
      <c r="A164" s="5" t="s">
        <v>4731</v>
      </c>
      <c r="B164" s="6" t="s">
        <v>82</v>
      </c>
      <c r="C164" s="5" t="s">
        <v>2277</v>
      </c>
      <c r="D164" s="6">
        <v>35</v>
      </c>
      <c r="E164" s="8" t="s">
        <v>4732</v>
      </c>
    </row>
    <row r="165" spans="1:5" ht="13.15" customHeight="1" x14ac:dyDescent="0.2">
      <c r="A165" s="5" t="s">
        <v>4731</v>
      </c>
      <c r="B165" s="6" t="s">
        <v>83</v>
      </c>
      <c r="C165" s="5" t="s">
        <v>4226</v>
      </c>
      <c r="D165" s="6">
        <v>405</v>
      </c>
      <c r="E165" s="8" t="s">
        <v>4732</v>
      </c>
    </row>
    <row r="166" spans="1:5" ht="13.15" customHeight="1" x14ac:dyDescent="0.2">
      <c r="A166" s="5" t="s">
        <v>4731</v>
      </c>
      <c r="B166" s="6" t="s">
        <v>84</v>
      </c>
      <c r="C166" s="5" t="s">
        <v>2277</v>
      </c>
      <c r="D166" s="6">
        <v>35</v>
      </c>
      <c r="E166" s="8" t="s">
        <v>4732</v>
      </c>
    </row>
    <row r="167" spans="1:5" ht="13.15" customHeight="1" x14ac:dyDescent="0.2">
      <c r="A167" s="5" t="s">
        <v>4731</v>
      </c>
      <c r="B167" s="6" t="s">
        <v>85</v>
      </c>
      <c r="C167" s="5" t="s">
        <v>4226</v>
      </c>
      <c r="D167" s="6">
        <v>318</v>
      </c>
      <c r="E167" s="8" t="s">
        <v>4732</v>
      </c>
    </row>
    <row r="168" spans="1:5" ht="13.15" customHeight="1" x14ac:dyDescent="0.2">
      <c r="A168" s="5" t="s">
        <v>4731</v>
      </c>
      <c r="B168" s="6" t="s">
        <v>86</v>
      </c>
      <c r="C168" s="5" t="s">
        <v>2657</v>
      </c>
      <c r="D168" s="6">
        <v>196</v>
      </c>
      <c r="E168" s="8" t="s">
        <v>4732</v>
      </c>
    </row>
    <row r="169" spans="1:5" ht="13.15" customHeight="1" x14ac:dyDescent="0.2">
      <c r="A169" s="5" t="s">
        <v>4731</v>
      </c>
      <c r="B169" s="6" t="s">
        <v>87</v>
      </c>
      <c r="C169" s="5" t="s">
        <v>2279</v>
      </c>
      <c r="D169" s="6">
        <v>35</v>
      </c>
      <c r="E169" s="8" t="s">
        <v>4732</v>
      </c>
    </row>
    <row r="170" spans="1:5" ht="13.15" customHeight="1" x14ac:dyDescent="0.2">
      <c r="A170" s="5" t="s">
        <v>4731</v>
      </c>
      <c r="B170" s="6" t="s">
        <v>88</v>
      </c>
      <c r="C170" s="5" t="s">
        <v>2277</v>
      </c>
      <c r="D170" s="6">
        <v>38</v>
      </c>
      <c r="E170" s="8" t="s">
        <v>4732</v>
      </c>
    </row>
    <row r="171" spans="1:5" ht="13.15" customHeight="1" x14ac:dyDescent="0.2">
      <c r="A171" s="5" t="s">
        <v>4731</v>
      </c>
      <c r="B171" s="6" t="s">
        <v>89</v>
      </c>
      <c r="C171" s="5" t="s">
        <v>2367</v>
      </c>
      <c r="D171" s="6">
        <v>12</v>
      </c>
      <c r="E171" s="8">
        <v>352000</v>
      </c>
    </row>
    <row r="172" spans="1:5" ht="13.15" customHeight="1" x14ac:dyDescent="0.2">
      <c r="A172" s="5" t="s">
        <v>4731</v>
      </c>
      <c r="B172" s="6" t="s">
        <v>90</v>
      </c>
      <c r="C172" s="5" t="s">
        <v>2171</v>
      </c>
      <c r="D172" s="6">
        <v>19</v>
      </c>
      <c r="E172" s="8" t="s">
        <v>4732</v>
      </c>
    </row>
    <row r="173" spans="1:5" ht="13.15" customHeight="1" x14ac:dyDescent="0.2">
      <c r="A173" s="5" t="s">
        <v>4731</v>
      </c>
      <c r="B173" s="6" t="s">
        <v>4137</v>
      </c>
      <c r="C173" s="5" t="s">
        <v>2160</v>
      </c>
      <c r="D173" s="6">
        <v>107</v>
      </c>
      <c r="E173" s="8" t="s">
        <v>4732</v>
      </c>
    </row>
    <row r="174" spans="1:5" ht="13.15" customHeight="1" x14ac:dyDescent="0.2">
      <c r="A174" s="5" t="s">
        <v>4731</v>
      </c>
      <c r="B174" s="6" t="s">
        <v>4138</v>
      </c>
      <c r="C174" s="5" t="s">
        <v>2160</v>
      </c>
      <c r="D174" s="6">
        <v>107</v>
      </c>
      <c r="E174" s="8" t="s">
        <v>4732</v>
      </c>
    </row>
    <row r="175" spans="1:5" ht="13.15" customHeight="1" x14ac:dyDescent="0.2">
      <c r="A175" s="5" t="s">
        <v>4731</v>
      </c>
      <c r="B175" s="6" t="s">
        <v>4136</v>
      </c>
      <c r="C175" s="5" t="s">
        <v>2393</v>
      </c>
      <c r="D175" s="6">
        <v>96</v>
      </c>
      <c r="E175" s="8" t="s">
        <v>4732</v>
      </c>
    </row>
    <row r="176" spans="1:5" ht="13.15" customHeight="1" x14ac:dyDescent="0.2">
      <c r="C176" s="10" t="s">
        <v>2401</v>
      </c>
      <c r="D176" s="14">
        <f>SUM(D146:D175)</f>
        <v>4880</v>
      </c>
      <c r="E176" s="12"/>
    </row>
    <row r="177" spans="1:5" ht="13.15" customHeight="1" x14ac:dyDescent="0.2"/>
    <row r="178" spans="1:5" ht="13.15" customHeight="1" x14ac:dyDescent="0.2">
      <c r="A178" s="5" t="s">
        <v>4731</v>
      </c>
      <c r="B178" s="6" t="s">
        <v>91</v>
      </c>
      <c r="C178" s="5" t="s">
        <v>2311</v>
      </c>
      <c r="D178" s="6">
        <v>417</v>
      </c>
      <c r="E178" s="8" t="s">
        <v>4732</v>
      </c>
    </row>
    <row r="179" spans="1:5" ht="13.15" customHeight="1" x14ac:dyDescent="0.2">
      <c r="A179" s="5" t="s">
        <v>4731</v>
      </c>
      <c r="B179" s="6" t="s">
        <v>92</v>
      </c>
      <c r="C179" s="5" t="s">
        <v>4226</v>
      </c>
      <c r="D179" s="6">
        <v>318</v>
      </c>
      <c r="E179" s="8" t="s">
        <v>4732</v>
      </c>
    </row>
    <row r="180" spans="1:5" ht="13.15" customHeight="1" x14ac:dyDescent="0.2">
      <c r="A180" s="5" t="s">
        <v>4731</v>
      </c>
      <c r="B180" s="6" t="s">
        <v>93</v>
      </c>
      <c r="C180" s="5" t="s">
        <v>2657</v>
      </c>
      <c r="D180" s="6">
        <v>196</v>
      </c>
      <c r="E180" s="8" t="s">
        <v>4732</v>
      </c>
    </row>
    <row r="181" spans="1:5" ht="13.15" customHeight="1" x14ac:dyDescent="0.2">
      <c r="A181" s="5" t="s">
        <v>4731</v>
      </c>
      <c r="B181" s="6" t="s">
        <v>94</v>
      </c>
      <c r="C181" s="5" t="s">
        <v>2279</v>
      </c>
      <c r="D181" s="6">
        <v>35</v>
      </c>
      <c r="E181" s="8" t="s">
        <v>4732</v>
      </c>
    </row>
    <row r="182" spans="1:5" ht="13.15" customHeight="1" x14ac:dyDescent="0.2">
      <c r="A182" s="5" t="s">
        <v>4731</v>
      </c>
      <c r="B182" s="6" t="s">
        <v>95</v>
      </c>
      <c r="C182" s="5" t="s">
        <v>2277</v>
      </c>
      <c r="D182" s="6">
        <v>38</v>
      </c>
      <c r="E182" s="8" t="s">
        <v>4732</v>
      </c>
    </row>
    <row r="183" spans="1:5" ht="13.15" customHeight="1" x14ac:dyDescent="0.2">
      <c r="A183" s="5" t="s">
        <v>4731</v>
      </c>
      <c r="B183" s="6" t="s">
        <v>96</v>
      </c>
      <c r="C183" s="5" t="s">
        <v>4226</v>
      </c>
      <c r="D183" s="6">
        <v>412</v>
      </c>
      <c r="E183" s="8" t="s">
        <v>4732</v>
      </c>
    </row>
    <row r="184" spans="1:5" ht="13.15" customHeight="1" x14ac:dyDescent="0.2">
      <c r="A184" s="5" t="s">
        <v>4731</v>
      </c>
      <c r="B184" s="6" t="s">
        <v>97</v>
      </c>
      <c r="C184" s="5" t="s">
        <v>2277</v>
      </c>
      <c r="D184" s="6">
        <v>35</v>
      </c>
      <c r="E184" s="8" t="s">
        <v>4732</v>
      </c>
    </row>
    <row r="185" spans="1:5" ht="13.15" customHeight="1" x14ac:dyDescent="0.2">
      <c r="A185" s="5" t="s">
        <v>4731</v>
      </c>
      <c r="B185" s="6" t="s">
        <v>382</v>
      </c>
      <c r="C185" s="5" t="s">
        <v>4226</v>
      </c>
      <c r="D185" s="6">
        <v>412</v>
      </c>
      <c r="E185" s="8" t="s">
        <v>4732</v>
      </c>
    </row>
    <row r="186" spans="1:5" ht="13.15" customHeight="1" x14ac:dyDescent="0.2">
      <c r="A186" s="5" t="s">
        <v>4731</v>
      </c>
      <c r="B186" s="6" t="s">
        <v>383</v>
      </c>
      <c r="C186" s="5" t="s">
        <v>2277</v>
      </c>
      <c r="D186" s="6">
        <v>35</v>
      </c>
      <c r="E186" s="8" t="s">
        <v>4732</v>
      </c>
    </row>
    <row r="187" spans="1:5" ht="13.15" customHeight="1" x14ac:dyDescent="0.2">
      <c r="A187" s="5" t="s">
        <v>4731</v>
      </c>
      <c r="B187" s="6" t="s">
        <v>384</v>
      </c>
      <c r="C187" s="5" t="s">
        <v>4226</v>
      </c>
      <c r="D187" s="6">
        <v>318</v>
      </c>
      <c r="E187" s="8" t="s">
        <v>4732</v>
      </c>
    </row>
    <row r="188" spans="1:5" ht="13.15" customHeight="1" x14ac:dyDescent="0.2">
      <c r="A188" s="5" t="s">
        <v>4731</v>
      </c>
      <c r="B188" s="6" t="s">
        <v>385</v>
      </c>
      <c r="C188" s="5" t="s">
        <v>2657</v>
      </c>
      <c r="D188" s="6">
        <v>196</v>
      </c>
      <c r="E188" s="8" t="s">
        <v>4732</v>
      </c>
    </row>
    <row r="189" spans="1:5" ht="13.15" customHeight="1" x14ac:dyDescent="0.2">
      <c r="A189" s="5" t="s">
        <v>4731</v>
      </c>
      <c r="B189" s="6" t="s">
        <v>386</v>
      </c>
      <c r="C189" s="5" t="s">
        <v>2279</v>
      </c>
      <c r="D189" s="6">
        <v>35</v>
      </c>
      <c r="E189" s="8" t="s">
        <v>4732</v>
      </c>
    </row>
    <row r="190" spans="1:5" ht="13.15" customHeight="1" x14ac:dyDescent="0.2">
      <c r="A190" s="5" t="s">
        <v>4731</v>
      </c>
      <c r="B190" s="6" t="s">
        <v>387</v>
      </c>
      <c r="C190" s="5" t="s">
        <v>2277</v>
      </c>
      <c r="D190" s="6">
        <v>38</v>
      </c>
      <c r="E190" s="8" t="s">
        <v>4732</v>
      </c>
    </row>
    <row r="191" spans="1:5" ht="13.15" customHeight="1" x14ac:dyDescent="0.2">
      <c r="A191" s="5" t="s">
        <v>4731</v>
      </c>
      <c r="B191" s="6" t="s">
        <v>388</v>
      </c>
      <c r="C191" s="5" t="s">
        <v>4226</v>
      </c>
      <c r="D191" s="6">
        <v>318</v>
      </c>
      <c r="E191" s="8" t="s">
        <v>4732</v>
      </c>
    </row>
    <row r="192" spans="1:5" ht="13.15" customHeight="1" x14ac:dyDescent="0.2">
      <c r="A192" s="5" t="s">
        <v>4731</v>
      </c>
      <c r="B192" s="6" t="s">
        <v>389</v>
      </c>
      <c r="C192" s="5" t="s">
        <v>2657</v>
      </c>
      <c r="D192" s="6">
        <v>196</v>
      </c>
      <c r="E192" s="8" t="s">
        <v>4732</v>
      </c>
    </row>
    <row r="193" spans="1:5" ht="13.15" customHeight="1" x14ac:dyDescent="0.2">
      <c r="A193" s="5" t="s">
        <v>4731</v>
      </c>
      <c r="B193" s="6" t="s">
        <v>390</v>
      </c>
      <c r="C193" s="5" t="s">
        <v>2279</v>
      </c>
      <c r="D193" s="6">
        <v>35</v>
      </c>
      <c r="E193" s="8" t="s">
        <v>4732</v>
      </c>
    </row>
    <row r="194" spans="1:5" ht="13.15" customHeight="1" x14ac:dyDescent="0.2">
      <c r="A194" s="5" t="s">
        <v>4731</v>
      </c>
      <c r="B194" s="6" t="s">
        <v>391</v>
      </c>
      <c r="C194" s="5" t="s">
        <v>2277</v>
      </c>
      <c r="D194" s="6">
        <v>38</v>
      </c>
      <c r="E194" s="8" t="s">
        <v>4732</v>
      </c>
    </row>
    <row r="195" spans="1:5" ht="13.15" customHeight="1" x14ac:dyDescent="0.2">
      <c r="A195" s="5" t="s">
        <v>4731</v>
      </c>
      <c r="B195" s="6" t="s">
        <v>392</v>
      </c>
      <c r="C195" s="5" t="s">
        <v>4226</v>
      </c>
      <c r="D195" s="6">
        <v>405</v>
      </c>
      <c r="E195" s="8" t="s">
        <v>4732</v>
      </c>
    </row>
    <row r="196" spans="1:5" ht="13.15" customHeight="1" x14ac:dyDescent="0.2">
      <c r="A196" s="5" t="s">
        <v>4731</v>
      </c>
      <c r="B196" s="6" t="s">
        <v>393</v>
      </c>
      <c r="C196" s="5" t="s">
        <v>2277</v>
      </c>
      <c r="D196" s="6">
        <v>35</v>
      </c>
      <c r="E196" s="8" t="s">
        <v>4732</v>
      </c>
    </row>
    <row r="197" spans="1:5" ht="13.15" customHeight="1" x14ac:dyDescent="0.2">
      <c r="A197" s="5" t="s">
        <v>4731</v>
      </c>
      <c r="B197" s="6" t="s">
        <v>394</v>
      </c>
      <c r="C197" s="5" t="s">
        <v>4226</v>
      </c>
      <c r="D197" s="6">
        <v>405</v>
      </c>
      <c r="E197" s="8" t="s">
        <v>4732</v>
      </c>
    </row>
    <row r="198" spans="1:5" ht="13.15" customHeight="1" x14ac:dyDescent="0.2">
      <c r="A198" s="5" t="s">
        <v>4731</v>
      </c>
      <c r="B198" s="6" t="s">
        <v>395</v>
      </c>
      <c r="C198" s="5" t="s">
        <v>2277</v>
      </c>
      <c r="D198" s="6">
        <v>35</v>
      </c>
      <c r="E198" s="8" t="s">
        <v>4732</v>
      </c>
    </row>
    <row r="199" spans="1:5" ht="13.15" customHeight="1" x14ac:dyDescent="0.2">
      <c r="A199" s="5" t="s">
        <v>4731</v>
      </c>
      <c r="B199" s="6" t="s">
        <v>396</v>
      </c>
      <c r="C199" s="5" t="s">
        <v>4226</v>
      </c>
      <c r="D199" s="6">
        <v>318</v>
      </c>
      <c r="E199" s="8" t="s">
        <v>4732</v>
      </c>
    </row>
    <row r="200" spans="1:5" ht="13.15" customHeight="1" x14ac:dyDescent="0.2">
      <c r="A200" s="5" t="s">
        <v>4731</v>
      </c>
      <c r="B200" s="6" t="s">
        <v>397</v>
      </c>
      <c r="C200" s="5" t="s">
        <v>2657</v>
      </c>
      <c r="D200" s="6">
        <v>196</v>
      </c>
      <c r="E200" s="8" t="s">
        <v>4732</v>
      </c>
    </row>
    <row r="201" spans="1:5" ht="13.15" customHeight="1" x14ac:dyDescent="0.2">
      <c r="A201" s="5" t="s">
        <v>4731</v>
      </c>
      <c r="B201" s="6" t="s">
        <v>398</v>
      </c>
      <c r="C201" s="5" t="s">
        <v>2279</v>
      </c>
      <c r="D201" s="6">
        <v>35</v>
      </c>
      <c r="E201" s="8" t="s">
        <v>4732</v>
      </c>
    </row>
    <row r="202" spans="1:5" ht="13.15" customHeight="1" x14ac:dyDescent="0.2">
      <c r="A202" s="5" t="s">
        <v>4731</v>
      </c>
      <c r="B202" s="6" t="s">
        <v>399</v>
      </c>
      <c r="C202" s="5" t="s">
        <v>2277</v>
      </c>
      <c r="D202" s="6">
        <v>38</v>
      </c>
      <c r="E202" s="8" t="s">
        <v>4732</v>
      </c>
    </row>
    <row r="203" spans="1:5" ht="13.15" customHeight="1" x14ac:dyDescent="0.2">
      <c r="A203" s="5" t="s">
        <v>4731</v>
      </c>
      <c r="B203" s="6" t="s">
        <v>400</v>
      </c>
      <c r="C203" s="5" t="s">
        <v>2367</v>
      </c>
      <c r="D203" s="6">
        <v>12</v>
      </c>
      <c r="E203" s="8">
        <v>352000</v>
      </c>
    </row>
    <row r="204" spans="1:5" ht="13.15" customHeight="1" x14ac:dyDescent="0.2">
      <c r="A204" s="5" t="s">
        <v>4731</v>
      </c>
      <c r="B204" s="6" t="s">
        <v>401</v>
      </c>
      <c r="C204" s="5" t="s">
        <v>2171</v>
      </c>
      <c r="D204" s="6">
        <v>19</v>
      </c>
      <c r="E204" s="8" t="s">
        <v>4732</v>
      </c>
    </row>
    <row r="205" spans="1:5" ht="13.15" customHeight="1" x14ac:dyDescent="0.2">
      <c r="A205" s="5" t="s">
        <v>4731</v>
      </c>
      <c r="B205" s="6" t="s">
        <v>402</v>
      </c>
      <c r="C205" s="5" t="s">
        <v>2160</v>
      </c>
      <c r="D205" s="6">
        <v>107</v>
      </c>
      <c r="E205" s="8" t="s">
        <v>4732</v>
      </c>
    </row>
    <row r="206" spans="1:5" ht="13.15" customHeight="1" x14ac:dyDescent="0.2">
      <c r="A206" s="5" t="s">
        <v>4731</v>
      </c>
      <c r="B206" s="6" t="s">
        <v>404</v>
      </c>
      <c r="C206" s="5" t="s">
        <v>2160</v>
      </c>
      <c r="D206" s="6">
        <v>107</v>
      </c>
      <c r="E206" s="8" t="s">
        <v>4732</v>
      </c>
    </row>
    <row r="207" spans="1:5" ht="13.15" customHeight="1" x14ac:dyDescent="0.2">
      <c r="A207" s="5" t="s">
        <v>4731</v>
      </c>
      <c r="B207" s="6" t="s">
        <v>405</v>
      </c>
      <c r="C207" s="5" t="s">
        <v>2393</v>
      </c>
      <c r="D207" s="6">
        <v>96</v>
      </c>
      <c r="E207" s="8" t="s">
        <v>4732</v>
      </c>
    </row>
    <row r="208" spans="1:5" ht="13.15" customHeight="1" x14ac:dyDescent="0.2">
      <c r="C208" s="10" t="s">
        <v>2401</v>
      </c>
      <c r="D208" s="14">
        <f>SUM(D178:D207)</f>
        <v>4880</v>
      </c>
      <c r="E208" s="12"/>
    </row>
    <row r="209" spans="1:5" ht="13.15" customHeight="1" x14ac:dyDescent="0.2"/>
    <row r="210" spans="1:5" ht="13.15" customHeight="1" x14ac:dyDescent="0.2">
      <c r="A210" s="5" t="s">
        <v>4731</v>
      </c>
      <c r="B210" s="6" t="s">
        <v>406</v>
      </c>
      <c r="C210" s="5" t="s">
        <v>2311</v>
      </c>
      <c r="D210" s="6">
        <v>417</v>
      </c>
      <c r="E210" s="8" t="s">
        <v>4732</v>
      </c>
    </row>
    <row r="211" spans="1:5" ht="13.15" customHeight="1" x14ac:dyDescent="0.2">
      <c r="A211" s="5" t="s">
        <v>4731</v>
      </c>
      <c r="B211" s="6" t="s">
        <v>407</v>
      </c>
      <c r="C211" s="5" t="s">
        <v>4226</v>
      </c>
      <c r="D211" s="6">
        <v>318</v>
      </c>
      <c r="E211" s="8" t="s">
        <v>4732</v>
      </c>
    </row>
    <row r="212" spans="1:5" ht="13.15" customHeight="1" x14ac:dyDescent="0.2">
      <c r="A212" s="5" t="s">
        <v>4731</v>
      </c>
      <c r="B212" s="6" t="s">
        <v>408</v>
      </c>
      <c r="C212" s="5" t="s">
        <v>2657</v>
      </c>
      <c r="D212" s="6">
        <v>196</v>
      </c>
      <c r="E212" s="8" t="s">
        <v>4732</v>
      </c>
    </row>
    <row r="213" spans="1:5" ht="13.15" customHeight="1" x14ac:dyDescent="0.2">
      <c r="A213" s="5" t="s">
        <v>4731</v>
      </c>
      <c r="B213" s="6" t="s">
        <v>409</v>
      </c>
      <c r="C213" s="5" t="s">
        <v>2279</v>
      </c>
      <c r="D213" s="6">
        <v>35</v>
      </c>
      <c r="E213" s="8" t="s">
        <v>4732</v>
      </c>
    </row>
    <row r="214" spans="1:5" ht="13.15" customHeight="1" x14ac:dyDescent="0.2">
      <c r="A214" s="5" t="s">
        <v>4731</v>
      </c>
      <c r="B214" s="6" t="s">
        <v>410</v>
      </c>
      <c r="C214" s="5" t="s">
        <v>2277</v>
      </c>
      <c r="D214" s="6">
        <v>38</v>
      </c>
      <c r="E214" s="8" t="s">
        <v>4732</v>
      </c>
    </row>
    <row r="215" spans="1:5" ht="13.15" customHeight="1" x14ac:dyDescent="0.2">
      <c r="A215" s="5" t="s">
        <v>4731</v>
      </c>
      <c r="B215" s="6" t="s">
        <v>411</v>
      </c>
      <c r="C215" s="5" t="s">
        <v>4226</v>
      </c>
      <c r="D215" s="6">
        <v>412</v>
      </c>
      <c r="E215" s="8" t="s">
        <v>4732</v>
      </c>
    </row>
    <row r="216" spans="1:5" ht="13.15" customHeight="1" x14ac:dyDescent="0.2">
      <c r="A216" s="5" t="s">
        <v>4731</v>
      </c>
      <c r="B216" s="6" t="s">
        <v>412</v>
      </c>
      <c r="C216" s="5" t="s">
        <v>2277</v>
      </c>
      <c r="D216" s="6">
        <v>35</v>
      </c>
      <c r="E216" s="8" t="s">
        <v>4732</v>
      </c>
    </row>
    <row r="217" spans="1:5" ht="13.15" customHeight="1" x14ac:dyDescent="0.2">
      <c r="A217" s="5" t="s">
        <v>4731</v>
      </c>
      <c r="B217" s="6" t="s">
        <v>413</v>
      </c>
      <c r="C217" s="5" t="s">
        <v>4226</v>
      </c>
      <c r="D217" s="6">
        <v>412</v>
      </c>
      <c r="E217" s="8" t="s">
        <v>4732</v>
      </c>
    </row>
    <row r="218" spans="1:5" ht="13.15" customHeight="1" x14ac:dyDescent="0.2">
      <c r="A218" s="5" t="s">
        <v>4731</v>
      </c>
      <c r="B218" s="6" t="s">
        <v>414</v>
      </c>
      <c r="C218" s="5" t="s">
        <v>2277</v>
      </c>
      <c r="D218" s="6">
        <v>35</v>
      </c>
      <c r="E218" s="8" t="s">
        <v>4732</v>
      </c>
    </row>
    <row r="219" spans="1:5" ht="13.15" customHeight="1" x14ac:dyDescent="0.2">
      <c r="A219" s="5" t="s">
        <v>4731</v>
      </c>
      <c r="B219" s="6" t="s">
        <v>415</v>
      </c>
      <c r="C219" s="5" t="s">
        <v>4226</v>
      </c>
      <c r="D219" s="6">
        <v>318</v>
      </c>
      <c r="E219" s="8" t="s">
        <v>4732</v>
      </c>
    </row>
    <row r="220" spans="1:5" ht="13.15" customHeight="1" x14ac:dyDescent="0.2">
      <c r="A220" s="5" t="s">
        <v>4731</v>
      </c>
      <c r="B220" s="6" t="s">
        <v>416</v>
      </c>
      <c r="C220" s="5" t="s">
        <v>2657</v>
      </c>
      <c r="D220" s="6">
        <v>196</v>
      </c>
      <c r="E220" s="8" t="s">
        <v>4732</v>
      </c>
    </row>
    <row r="221" spans="1:5" ht="13.15" customHeight="1" x14ac:dyDescent="0.2">
      <c r="A221" s="5" t="s">
        <v>4731</v>
      </c>
      <c r="B221" s="6" t="s">
        <v>417</v>
      </c>
      <c r="C221" s="5" t="s">
        <v>2279</v>
      </c>
      <c r="D221" s="6">
        <v>35</v>
      </c>
      <c r="E221" s="8" t="s">
        <v>4732</v>
      </c>
    </row>
    <row r="222" spans="1:5" ht="13.15" customHeight="1" x14ac:dyDescent="0.2">
      <c r="A222" s="5" t="s">
        <v>4731</v>
      </c>
      <c r="B222" s="6" t="s">
        <v>418</v>
      </c>
      <c r="C222" s="5" t="s">
        <v>2277</v>
      </c>
      <c r="D222" s="6">
        <v>38</v>
      </c>
      <c r="E222" s="8" t="s">
        <v>4732</v>
      </c>
    </row>
    <row r="223" spans="1:5" ht="13.15" customHeight="1" x14ac:dyDescent="0.2">
      <c r="A223" s="5" t="s">
        <v>4731</v>
      </c>
      <c r="B223" s="6" t="s">
        <v>419</v>
      </c>
      <c r="C223" s="5" t="s">
        <v>4226</v>
      </c>
      <c r="D223" s="6">
        <v>318</v>
      </c>
      <c r="E223" s="8" t="s">
        <v>4732</v>
      </c>
    </row>
    <row r="224" spans="1:5" ht="13.15" customHeight="1" x14ac:dyDescent="0.2">
      <c r="A224" s="5" t="s">
        <v>4731</v>
      </c>
      <c r="B224" s="6" t="s">
        <v>420</v>
      </c>
      <c r="C224" s="5" t="s">
        <v>2657</v>
      </c>
      <c r="D224" s="6">
        <v>196</v>
      </c>
      <c r="E224" s="8" t="s">
        <v>4732</v>
      </c>
    </row>
    <row r="225" spans="1:5" ht="13.15" customHeight="1" x14ac:dyDescent="0.2">
      <c r="A225" s="5" t="s">
        <v>4731</v>
      </c>
      <c r="B225" s="6" t="s">
        <v>421</v>
      </c>
      <c r="C225" s="5" t="s">
        <v>2279</v>
      </c>
      <c r="D225" s="6">
        <v>35</v>
      </c>
      <c r="E225" s="8" t="s">
        <v>4732</v>
      </c>
    </row>
    <row r="226" spans="1:5" ht="13.15" customHeight="1" x14ac:dyDescent="0.2">
      <c r="A226" s="5" t="s">
        <v>4731</v>
      </c>
      <c r="B226" s="6" t="s">
        <v>422</v>
      </c>
      <c r="C226" s="5" t="s">
        <v>2277</v>
      </c>
      <c r="D226" s="6">
        <v>38</v>
      </c>
      <c r="E226" s="8" t="s">
        <v>4732</v>
      </c>
    </row>
    <row r="227" spans="1:5" ht="13.15" customHeight="1" x14ac:dyDescent="0.2">
      <c r="A227" s="5" t="s">
        <v>4731</v>
      </c>
      <c r="B227" s="6" t="s">
        <v>423</v>
      </c>
      <c r="C227" s="5" t="s">
        <v>4226</v>
      </c>
      <c r="D227" s="6">
        <v>405</v>
      </c>
      <c r="E227" s="8" t="s">
        <v>4732</v>
      </c>
    </row>
    <row r="228" spans="1:5" ht="13.15" customHeight="1" x14ac:dyDescent="0.2">
      <c r="A228" s="5" t="s">
        <v>4731</v>
      </c>
      <c r="B228" s="6" t="s">
        <v>424</v>
      </c>
      <c r="C228" s="5" t="s">
        <v>2277</v>
      </c>
      <c r="D228" s="6">
        <v>35</v>
      </c>
      <c r="E228" s="8" t="s">
        <v>4732</v>
      </c>
    </row>
    <row r="229" spans="1:5" ht="13.15" customHeight="1" x14ac:dyDescent="0.2">
      <c r="A229" s="5" t="s">
        <v>4731</v>
      </c>
      <c r="B229" s="6" t="s">
        <v>425</v>
      </c>
      <c r="C229" s="5" t="s">
        <v>4226</v>
      </c>
      <c r="D229" s="6">
        <v>405</v>
      </c>
      <c r="E229" s="8" t="s">
        <v>4732</v>
      </c>
    </row>
    <row r="230" spans="1:5" ht="13.15" customHeight="1" x14ac:dyDescent="0.2">
      <c r="A230" s="5" t="s">
        <v>4731</v>
      </c>
      <c r="B230" s="6" t="s">
        <v>426</v>
      </c>
      <c r="C230" s="5" t="s">
        <v>2277</v>
      </c>
      <c r="D230" s="6">
        <v>35</v>
      </c>
      <c r="E230" s="8" t="s">
        <v>4732</v>
      </c>
    </row>
    <row r="231" spans="1:5" ht="13.15" customHeight="1" x14ac:dyDescent="0.2">
      <c r="A231" s="5" t="s">
        <v>4731</v>
      </c>
      <c r="B231" s="6" t="s">
        <v>427</v>
      </c>
      <c r="C231" s="5" t="s">
        <v>4226</v>
      </c>
      <c r="D231" s="6">
        <v>318</v>
      </c>
      <c r="E231" s="8" t="s">
        <v>4732</v>
      </c>
    </row>
    <row r="232" spans="1:5" ht="13.15" customHeight="1" x14ac:dyDescent="0.2">
      <c r="A232" s="5" t="s">
        <v>4731</v>
      </c>
      <c r="B232" s="6" t="s">
        <v>428</v>
      </c>
      <c r="C232" s="5" t="s">
        <v>2657</v>
      </c>
      <c r="D232" s="6">
        <v>196</v>
      </c>
      <c r="E232" s="8" t="s">
        <v>4732</v>
      </c>
    </row>
    <row r="233" spans="1:5" ht="13.15" customHeight="1" x14ac:dyDescent="0.2">
      <c r="A233" s="5" t="s">
        <v>4731</v>
      </c>
      <c r="B233" s="6" t="s">
        <v>445</v>
      </c>
      <c r="C233" s="5" t="s">
        <v>2279</v>
      </c>
      <c r="D233" s="6">
        <v>35</v>
      </c>
      <c r="E233" s="8" t="s">
        <v>4732</v>
      </c>
    </row>
    <row r="234" spans="1:5" ht="13.15" customHeight="1" x14ac:dyDescent="0.2">
      <c r="A234" s="5" t="s">
        <v>4731</v>
      </c>
      <c r="B234" s="6" t="s">
        <v>446</v>
      </c>
      <c r="C234" s="5" t="s">
        <v>2277</v>
      </c>
      <c r="D234" s="6">
        <v>38</v>
      </c>
      <c r="E234" s="8" t="s">
        <v>4732</v>
      </c>
    </row>
    <row r="235" spans="1:5" ht="13.15" customHeight="1" x14ac:dyDescent="0.2">
      <c r="A235" s="5" t="s">
        <v>4731</v>
      </c>
      <c r="B235" s="6" t="s">
        <v>447</v>
      </c>
      <c r="C235" s="5" t="s">
        <v>2367</v>
      </c>
      <c r="D235" s="6">
        <v>12</v>
      </c>
      <c r="E235" s="8">
        <v>352000</v>
      </c>
    </row>
    <row r="236" spans="1:5" ht="13.15" customHeight="1" x14ac:dyDescent="0.2">
      <c r="A236" s="5" t="s">
        <v>4731</v>
      </c>
      <c r="B236" s="6" t="s">
        <v>448</v>
      </c>
      <c r="C236" s="5" t="s">
        <v>2171</v>
      </c>
      <c r="D236" s="6">
        <v>19</v>
      </c>
      <c r="E236" s="8" t="s">
        <v>4732</v>
      </c>
    </row>
    <row r="237" spans="1:5" ht="13.15" customHeight="1" x14ac:dyDescent="0.2">
      <c r="B237" s="6" t="s">
        <v>449</v>
      </c>
      <c r="C237" s="5" t="s">
        <v>2160</v>
      </c>
      <c r="D237" s="6">
        <v>107</v>
      </c>
      <c r="E237" s="8" t="s">
        <v>4732</v>
      </c>
    </row>
    <row r="238" spans="1:5" ht="13.15" customHeight="1" x14ac:dyDescent="0.2">
      <c r="B238" s="6" t="s">
        <v>450</v>
      </c>
      <c r="C238" s="5" t="s">
        <v>2160</v>
      </c>
      <c r="D238" s="6">
        <v>107</v>
      </c>
      <c r="E238" s="8" t="s">
        <v>4732</v>
      </c>
    </row>
    <row r="239" spans="1:5" ht="13.15" customHeight="1" x14ac:dyDescent="0.2">
      <c r="B239" s="6" t="s">
        <v>451</v>
      </c>
      <c r="C239" s="5" t="s">
        <v>2393</v>
      </c>
      <c r="D239" s="6">
        <v>96</v>
      </c>
      <c r="E239" s="8" t="s">
        <v>4732</v>
      </c>
    </row>
    <row r="240" spans="1:5" ht="13.15" customHeight="1" x14ac:dyDescent="0.2">
      <c r="C240" s="10" t="s">
        <v>2401</v>
      </c>
      <c r="D240" s="14">
        <f>SUM(D210:D239)</f>
        <v>4880</v>
      </c>
      <c r="E240" s="12"/>
    </row>
    <row r="241" spans="1:5" ht="13.15" customHeight="1" x14ac:dyDescent="0.2"/>
    <row r="242" spans="1:5" ht="13.15" customHeight="1" x14ac:dyDescent="0.2">
      <c r="A242" s="5" t="s">
        <v>4731</v>
      </c>
      <c r="B242" s="6" t="s">
        <v>452</v>
      </c>
      <c r="C242" s="5" t="s">
        <v>2311</v>
      </c>
      <c r="D242" s="6">
        <v>417</v>
      </c>
      <c r="E242" s="8" t="s">
        <v>4732</v>
      </c>
    </row>
    <row r="243" spans="1:5" ht="13.15" customHeight="1" x14ac:dyDescent="0.2">
      <c r="A243" s="5" t="s">
        <v>4731</v>
      </c>
      <c r="B243" s="6" t="s">
        <v>453</v>
      </c>
      <c r="C243" s="5" t="s">
        <v>4226</v>
      </c>
      <c r="D243" s="6">
        <v>318</v>
      </c>
      <c r="E243" s="8" t="s">
        <v>4732</v>
      </c>
    </row>
    <row r="244" spans="1:5" ht="13.15" customHeight="1" x14ac:dyDescent="0.2">
      <c r="A244" s="5" t="s">
        <v>4731</v>
      </c>
      <c r="B244" s="6" t="s">
        <v>454</v>
      </c>
      <c r="C244" s="5" t="s">
        <v>2657</v>
      </c>
      <c r="D244" s="6">
        <v>196</v>
      </c>
      <c r="E244" s="8" t="s">
        <v>4732</v>
      </c>
    </row>
    <row r="245" spans="1:5" ht="13.15" customHeight="1" x14ac:dyDescent="0.2">
      <c r="A245" s="5" t="s">
        <v>4731</v>
      </c>
      <c r="B245" s="6" t="s">
        <v>455</v>
      </c>
      <c r="C245" s="5" t="s">
        <v>2279</v>
      </c>
      <c r="D245" s="6">
        <v>35</v>
      </c>
      <c r="E245" s="8" t="s">
        <v>4732</v>
      </c>
    </row>
    <row r="246" spans="1:5" ht="13.15" customHeight="1" x14ac:dyDescent="0.2">
      <c r="A246" s="5" t="s">
        <v>4731</v>
      </c>
      <c r="B246" s="6" t="s">
        <v>456</v>
      </c>
      <c r="C246" s="5" t="s">
        <v>2277</v>
      </c>
      <c r="D246" s="6">
        <v>38</v>
      </c>
      <c r="E246" s="8" t="s">
        <v>4732</v>
      </c>
    </row>
    <row r="247" spans="1:5" ht="13.15" customHeight="1" x14ac:dyDescent="0.2">
      <c r="A247" s="5" t="s">
        <v>4731</v>
      </c>
      <c r="B247" s="6" t="s">
        <v>457</v>
      </c>
      <c r="C247" s="5" t="s">
        <v>4226</v>
      </c>
      <c r="D247" s="6">
        <v>412</v>
      </c>
      <c r="E247" s="8" t="s">
        <v>4732</v>
      </c>
    </row>
    <row r="248" spans="1:5" ht="13.15" customHeight="1" x14ac:dyDescent="0.2">
      <c r="A248" s="5" t="s">
        <v>4731</v>
      </c>
      <c r="B248" s="6" t="s">
        <v>458</v>
      </c>
      <c r="C248" s="5" t="s">
        <v>2277</v>
      </c>
      <c r="D248" s="6">
        <v>35</v>
      </c>
      <c r="E248" s="8" t="s">
        <v>4732</v>
      </c>
    </row>
    <row r="249" spans="1:5" ht="13.15" customHeight="1" x14ac:dyDescent="0.2">
      <c r="A249" s="5" t="s">
        <v>4731</v>
      </c>
      <c r="B249" s="6" t="s">
        <v>459</v>
      </c>
      <c r="C249" s="5" t="s">
        <v>4226</v>
      </c>
      <c r="D249" s="6">
        <v>412</v>
      </c>
      <c r="E249" s="8" t="s">
        <v>4732</v>
      </c>
    </row>
    <row r="250" spans="1:5" ht="13.15" customHeight="1" x14ac:dyDescent="0.2">
      <c r="A250" s="5" t="s">
        <v>4731</v>
      </c>
      <c r="B250" s="6" t="s">
        <v>460</v>
      </c>
      <c r="C250" s="5" t="s">
        <v>2277</v>
      </c>
      <c r="D250" s="6">
        <v>35</v>
      </c>
      <c r="E250" s="8" t="s">
        <v>4732</v>
      </c>
    </row>
    <row r="251" spans="1:5" ht="13.15" customHeight="1" x14ac:dyDescent="0.2">
      <c r="A251" s="5" t="s">
        <v>4731</v>
      </c>
      <c r="B251" s="6" t="s">
        <v>461</v>
      </c>
      <c r="C251" s="5" t="s">
        <v>4226</v>
      </c>
      <c r="D251" s="6">
        <v>318</v>
      </c>
      <c r="E251" s="8" t="s">
        <v>4732</v>
      </c>
    </row>
    <row r="252" spans="1:5" ht="13.15" customHeight="1" x14ac:dyDescent="0.2">
      <c r="A252" s="5" t="s">
        <v>4731</v>
      </c>
      <c r="B252" s="6" t="s">
        <v>462</v>
      </c>
      <c r="C252" s="5" t="s">
        <v>2657</v>
      </c>
      <c r="D252" s="6">
        <v>196</v>
      </c>
      <c r="E252" s="8" t="s">
        <v>4732</v>
      </c>
    </row>
    <row r="253" spans="1:5" ht="13.15" customHeight="1" x14ac:dyDescent="0.2">
      <c r="A253" s="5" t="s">
        <v>4731</v>
      </c>
      <c r="B253" s="6" t="s">
        <v>463</v>
      </c>
      <c r="C253" s="5" t="s">
        <v>2279</v>
      </c>
      <c r="D253" s="6">
        <v>35</v>
      </c>
      <c r="E253" s="8" t="s">
        <v>4732</v>
      </c>
    </row>
    <row r="254" spans="1:5" ht="13.15" customHeight="1" x14ac:dyDescent="0.2">
      <c r="A254" s="5" t="s">
        <v>4731</v>
      </c>
      <c r="B254" s="6" t="s">
        <v>464</v>
      </c>
      <c r="C254" s="5" t="s">
        <v>2277</v>
      </c>
      <c r="D254" s="6">
        <v>38</v>
      </c>
      <c r="E254" s="8" t="s">
        <v>4732</v>
      </c>
    </row>
    <row r="255" spans="1:5" ht="13.15" customHeight="1" x14ac:dyDescent="0.2">
      <c r="A255" s="5" t="s">
        <v>4731</v>
      </c>
      <c r="B255" s="6" t="s">
        <v>465</v>
      </c>
      <c r="C255" s="5" t="s">
        <v>4226</v>
      </c>
      <c r="D255" s="6">
        <v>318</v>
      </c>
      <c r="E255" s="8" t="s">
        <v>4732</v>
      </c>
    </row>
    <row r="256" spans="1:5" ht="13.15" customHeight="1" x14ac:dyDescent="0.2">
      <c r="A256" s="5" t="s">
        <v>4731</v>
      </c>
      <c r="B256" s="6" t="s">
        <v>466</v>
      </c>
      <c r="C256" s="5" t="s">
        <v>2657</v>
      </c>
      <c r="D256" s="6">
        <v>196</v>
      </c>
      <c r="E256" s="8" t="s">
        <v>4732</v>
      </c>
    </row>
    <row r="257" spans="1:5" ht="13.15" customHeight="1" x14ac:dyDescent="0.2">
      <c r="A257" s="5" t="s">
        <v>4731</v>
      </c>
      <c r="B257" s="6" t="s">
        <v>467</v>
      </c>
      <c r="C257" s="5" t="s">
        <v>2279</v>
      </c>
      <c r="D257" s="6">
        <v>35</v>
      </c>
      <c r="E257" s="8" t="s">
        <v>4732</v>
      </c>
    </row>
    <row r="258" spans="1:5" ht="13.15" customHeight="1" x14ac:dyDescent="0.2">
      <c r="A258" s="5" t="s">
        <v>4731</v>
      </c>
      <c r="B258" s="6" t="s">
        <v>468</v>
      </c>
      <c r="C258" s="5" t="s">
        <v>2277</v>
      </c>
      <c r="D258" s="6">
        <v>38</v>
      </c>
      <c r="E258" s="8" t="s">
        <v>4732</v>
      </c>
    </row>
    <row r="259" spans="1:5" ht="13.15" customHeight="1" x14ac:dyDescent="0.2">
      <c r="A259" s="5" t="s">
        <v>4731</v>
      </c>
      <c r="B259" s="6" t="s">
        <v>469</v>
      </c>
      <c r="C259" s="5" t="s">
        <v>4226</v>
      </c>
      <c r="D259" s="6">
        <v>405</v>
      </c>
      <c r="E259" s="8" t="s">
        <v>4732</v>
      </c>
    </row>
    <row r="260" spans="1:5" ht="13.15" customHeight="1" x14ac:dyDescent="0.2">
      <c r="A260" s="5" t="s">
        <v>4731</v>
      </c>
      <c r="B260" s="6" t="s">
        <v>470</v>
      </c>
      <c r="C260" s="5" t="s">
        <v>2277</v>
      </c>
      <c r="D260" s="6">
        <v>35</v>
      </c>
      <c r="E260" s="8" t="s">
        <v>4732</v>
      </c>
    </row>
    <row r="261" spans="1:5" ht="13.15" customHeight="1" x14ac:dyDescent="0.2">
      <c r="A261" s="5" t="s">
        <v>4731</v>
      </c>
      <c r="B261" s="6" t="s">
        <v>471</v>
      </c>
      <c r="C261" s="5" t="s">
        <v>4226</v>
      </c>
      <c r="D261" s="6">
        <v>405</v>
      </c>
      <c r="E261" s="8" t="s">
        <v>4732</v>
      </c>
    </row>
    <row r="262" spans="1:5" ht="13.15" customHeight="1" x14ac:dyDescent="0.2">
      <c r="A262" s="5" t="s">
        <v>4731</v>
      </c>
      <c r="B262" s="6" t="s">
        <v>472</v>
      </c>
      <c r="C262" s="5" t="s">
        <v>2277</v>
      </c>
      <c r="D262" s="6">
        <v>35</v>
      </c>
      <c r="E262" s="8" t="s">
        <v>4732</v>
      </c>
    </row>
    <row r="263" spans="1:5" ht="13.15" customHeight="1" x14ac:dyDescent="0.2">
      <c r="A263" s="5" t="s">
        <v>4731</v>
      </c>
      <c r="B263" s="6" t="s">
        <v>473</v>
      </c>
      <c r="C263" s="5" t="s">
        <v>4226</v>
      </c>
      <c r="D263" s="6">
        <v>318</v>
      </c>
      <c r="E263" s="8" t="s">
        <v>4732</v>
      </c>
    </row>
    <row r="264" spans="1:5" ht="13.15" customHeight="1" x14ac:dyDescent="0.2">
      <c r="A264" s="5" t="s">
        <v>4731</v>
      </c>
      <c r="B264" s="6" t="s">
        <v>474</v>
      </c>
      <c r="C264" s="5" t="s">
        <v>2657</v>
      </c>
      <c r="D264" s="6">
        <v>196</v>
      </c>
      <c r="E264" s="8" t="s">
        <v>4732</v>
      </c>
    </row>
    <row r="265" spans="1:5" ht="13.15" customHeight="1" x14ac:dyDescent="0.2">
      <c r="A265" s="5" t="s">
        <v>4731</v>
      </c>
      <c r="B265" s="6" t="s">
        <v>475</v>
      </c>
      <c r="C265" s="5" t="s">
        <v>2279</v>
      </c>
      <c r="D265" s="6">
        <v>35</v>
      </c>
      <c r="E265" s="8" t="s">
        <v>4732</v>
      </c>
    </row>
    <row r="266" spans="1:5" ht="13.15" customHeight="1" x14ac:dyDescent="0.2">
      <c r="A266" s="5" t="s">
        <v>4731</v>
      </c>
      <c r="B266" s="6" t="s">
        <v>476</v>
      </c>
      <c r="C266" s="5" t="s">
        <v>2277</v>
      </c>
      <c r="D266" s="6">
        <v>38</v>
      </c>
      <c r="E266" s="8" t="s">
        <v>4732</v>
      </c>
    </row>
    <row r="267" spans="1:5" ht="13.15" customHeight="1" x14ac:dyDescent="0.2">
      <c r="A267" s="5" t="s">
        <v>4731</v>
      </c>
      <c r="B267" s="6" t="s">
        <v>477</v>
      </c>
      <c r="C267" s="5" t="s">
        <v>2367</v>
      </c>
      <c r="D267" s="6">
        <v>12</v>
      </c>
      <c r="E267" s="8">
        <v>352000</v>
      </c>
    </row>
    <row r="268" spans="1:5" ht="13.15" customHeight="1" x14ac:dyDescent="0.2">
      <c r="A268" s="5" t="s">
        <v>4731</v>
      </c>
      <c r="B268" s="6" t="s">
        <v>478</v>
      </c>
      <c r="C268" s="5" t="s">
        <v>2171</v>
      </c>
      <c r="D268" s="6">
        <v>19</v>
      </c>
      <c r="E268" s="8" t="s">
        <v>4732</v>
      </c>
    </row>
    <row r="269" spans="1:5" ht="13.15" customHeight="1" x14ac:dyDescent="0.2">
      <c r="A269" s="5" t="s">
        <v>4731</v>
      </c>
      <c r="B269" s="6" t="s">
        <v>479</v>
      </c>
      <c r="C269" s="5" t="s">
        <v>2160</v>
      </c>
      <c r="D269" s="6">
        <v>107</v>
      </c>
      <c r="E269" s="8" t="s">
        <v>4732</v>
      </c>
    </row>
    <row r="270" spans="1:5" ht="13.15" customHeight="1" x14ac:dyDescent="0.2">
      <c r="A270" s="5" t="s">
        <v>4731</v>
      </c>
      <c r="B270" s="6" t="s">
        <v>480</v>
      </c>
      <c r="C270" s="5" t="s">
        <v>2160</v>
      </c>
      <c r="D270" s="6">
        <v>107</v>
      </c>
      <c r="E270" s="8" t="s">
        <v>4732</v>
      </c>
    </row>
    <row r="271" spans="1:5" ht="13.15" customHeight="1" x14ac:dyDescent="0.2">
      <c r="A271" s="5" t="s">
        <v>4731</v>
      </c>
      <c r="B271" s="6" t="s">
        <v>481</v>
      </c>
      <c r="C271" s="5" t="s">
        <v>2393</v>
      </c>
      <c r="D271" s="6">
        <v>96</v>
      </c>
      <c r="E271" s="8" t="s">
        <v>4732</v>
      </c>
    </row>
    <row r="272" spans="1:5" ht="13.15" customHeight="1" x14ac:dyDescent="0.2">
      <c r="C272" s="10" t="s">
        <v>2401</v>
      </c>
      <c r="D272" s="14">
        <f>SUM(D242:D271)</f>
        <v>4880</v>
      </c>
      <c r="E272" s="12"/>
    </row>
    <row r="273" spans="1:5" ht="13.15" customHeight="1" x14ac:dyDescent="0.2"/>
    <row r="274" spans="1:5" ht="13.15" customHeight="1" x14ac:dyDescent="0.2">
      <c r="A274" s="5" t="s">
        <v>4731</v>
      </c>
      <c r="B274" s="6" t="s">
        <v>482</v>
      </c>
      <c r="C274" s="5" t="s">
        <v>2311</v>
      </c>
      <c r="D274" s="6">
        <v>417</v>
      </c>
      <c r="E274" s="8" t="s">
        <v>4732</v>
      </c>
    </row>
    <row r="275" spans="1:5" ht="13.15" customHeight="1" x14ac:dyDescent="0.2">
      <c r="A275" s="5" t="s">
        <v>4731</v>
      </c>
      <c r="B275" s="6" t="s">
        <v>483</v>
      </c>
      <c r="C275" s="5" t="s">
        <v>4226</v>
      </c>
      <c r="D275" s="6">
        <v>318</v>
      </c>
      <c r="E275" s="8" t="s">
        <v>4732</v>
      </c>
    </row>
    <row r="276" spans="1:5" ht="13.15" customHeight="1" x14ac:dyDescent="0.2">
      <c r="A276" s="5" t="s">
        <v>4731</v>
      </c>
      <c r="B276" s="6" t="s">
        <v>4612</v>
      </c>
      <c r="C276" s="5" t="s">
        <v>2657</v>
      </c>
      <c r="D276" s="6">
        <v>196</v>
      </c>
      <c r="E276" s="8" t="s">
        <v>4732</v>
      </c>
    </row>
    <row r="277" spans="1:5" ht="13.15" customHeight="1" x14ac:dyDescent="0.2">
      <c r="A277" s="5" t="s">
        <v>4731</v>
      </c>
      <c r="B277" s="6" t="s">
        <v>4613</v>
      </c>
      <c r="C277" s="5" t="s">
        <v>2279</v>
      </c>
      <c r="D277" s="6">
        <v>35</v>
      </c>
      <c r="E277" s="8" t="s">
        <v>4732</v>
      </c>
    </row>
    <row r="278" spans="1:5" ht="13.15" customHeight="1" x14ac:dyDescent="0.2">
      <c r="A278" s="5" t="s">
        <v>4731</v>
      </c>
      <c r="B278" s="6" t="s">
        <v>484</v>
      </c>
      <c r="C278" s="5" t="s">
        <v>2277</v>
      </c>
      <c r="D278" s="6">
        <v>38</v>
      </c>
      <c r="E278" s="8" t="s">
        <v>4732</v>
      </c>
    </row>
    <row r="279" spans="1:5" ht="13.15" customHeight="1" x14ac:dyDescent="0.2">
      <c r="A279" s="5" t="s">
        <v>4731</v>
      </c>
      <c r="B279" s="6" t="s">
        <v>485</v>
      </c>
      <c r="C279" s="5" t="s">
        <v>4226</v>
      </c>
      <c r="D279" s="6">
        <v>412</v>
      </c>
      <c r="E279" s="8" t="s">
        <v>4732</v>
      </c>
    </row>
    <row r="280" spans="1:5" ht="13.15" customHeight="1" x14ac:dyDescent="0.2">
      <c r="A280" s="5" t="s">
        <v>4731</v>
      </c>
      <c r="B280" s="6" t="s">
        <v>4614</v>
      </c>
      <c r="C280" s="5" t="s">
        <v>2277</v>
      </c>
      <c r="D280" s="6">
        <v>35</v>
      </c>
      <c r="E280" s="8" t="s">
        <v>4732</v>
      </c>
    </row>
    <row r="281" spans="1:5" ht="13.15" customHeight="1" x14ac:dyDescent="0.2">
      <c r="A281" s="5" t="s">
        <v>4731</v>
      </c>
      <c r="B281" s="6" t="s">
        <v>487</v>
      </c>
      <c r="C281" s="5" t="s">
        <v>4226</v>
      </c>
      <c r="D281" s="6">
        <v>412</v>
      </c>
      <c r="E281" s="8" t="s">
        <v>4732</v>
      </c>
    </row>
    <row r="282" spans="1:5" ht="13.15" customHeight="1" x14ac:dyDescent="0.2">
      <c r="A282" s="5" t="s">
        <v>4731</v>
      </c>
      <c r="B282" s="6" t="s">
        <v>4616</v>
      </c>
      <c r="C282" s="5" t="s">
        <v>2277</v>
      </c>
      <c r="D282" s="6">
        <v>35</v>
      </c>
      <c r="E282" s="8" t="s">
        <v>4732</v>
      </c>
    </row>
    <row r="283" spans="1:5" ht="13.15" customHeight="1" x14ac:dyDescent="0.2">
      <c r="A283" s="5" t="s">
        <v>4731</v>
      </c>
      <c r="B283" s="6" t="s">
        <v>488</v>
      </c>
      <c r="C283" s="5" t="s">
        <v>4226</v>
      </c>
      <c r="D283" s="6">
        <v>318</v>
      </c>
      <c r="E283" s="8" t="s">
        <v>4732</v>
      </c>
    </row>
    <row r="284" spans="1:5" ht="13.15" customHeight="1" x14ac:dyDescent="0.2">
      <c r="A284" s="5" t="s">
        <v>4731</v>
      </c>
      <c r="B284" s="6" t="s">
        <v>4617</v>
      </c>
      <c r="C284" s="5" t="s">
        <v>2657</v>
      </c>
      <c r="D284" s="6">
        <v>196</v>
      </c>
      <c r="E284" s="8" t="s">
        <v>4732</v>
      </c>
    </row>
    <row r="285" spans="1:5" ht="13.15" customHeight="1" x14ac:dyDescent="0.2">
      <c r="A285" s="5" t="s">
        <v>4731</v>
      </c>
      <c r="B285" s="6" t="s">
        <v>489</v>
      </c>
      <c r="C285" s="5" t="s">
        <v>2279</v>
      </c>
      <c r="D285" s="6">
        <v>35</v>
      </c>
      <c r="E285" s="8" t="s">
        <v>4732</v>
      </c>
    </row>
    <row r="286" spans="1:5" ht="13.15" customHeight="1" x14ac:dyDescent="0.2">
      <c r="A286" s="5" t="s">
        <v>4731</v>
      </c>
      <c r="B286" s="6" t="s">
        <v>490</v>
      </c>
      <c r="C286" s="5" t="s">
        <v>2277</v>
      </c>
      <c r="D286" s="6">
        <v>38</v>
      </c>
      <c r="E286" s="8" t="s">
        <v>4732</v>
      </c>
    </row>
    <row r="287" spans="1:5" ht="13.15" customHeight="1" x14ac:dyDescent="0.2">
      <c r="A287" s="5" t="s">
        <v>4731</v>
      </c>
      <c r="B287" s="6" t="s">
        <v>491</v>
      </c>
      <c r="C287" s="5" t="s">
        <v>4226</v>
      </c>
      <c r="D287" s="6">
        <v>318</v>
      </c>
      <c r="E287" s="8" t="s">
        <v>4732</v>
      </c>
    </row>
    <row r="288" spans="1:5" ht="13.15" customHeight="1" x14ac:dyDescent="0.2">
      <c r="A288" s="5" t="s">
        <v>4731</v>
      </c>
      <c r="B288" s="6" t="s">
        <v>4618</v>
      </c>
      <c r="C288" s="5" t="s">
        <v>2657</v>
      </c>
      <c r="D288" s="6">
        <v>196</v>
      </c>
      <c r="E288" s="8" t="s">
        <v>4732</v>
      </c>
    </row>
    <row r="289" spans="1:5" ht="13.15" customHeight="1" x14ac:dyDescent="0.2">
      <c r="A289" s="5" t="s">
        <v>4731</v>
      </c>
      <c r="B289" s="6" t="s">
        <v>4619</v>
      </c>
      <c r="C289" s="5" t="s">
        <v>2279</v>
      </c>
      <c r="D289" s="6">
        <v>35</v>
      </c>
      <c r="E289" s="8" t="s">
        <v>4732</v>
      </c>
    </row>
    <row r="290" spans="1:5" ht="13.15" customHeight="1" x14ac:dyDescent="0.2">
      <c r="A290" s="5" t="s">
        <v>4731</v>
      </c>
      <c r="B290" s="6" t="s">
        <v>492</v>
      </c>
      <c r="C290" s="5" t="s">
        <v>2277</v>
      </c>
      <c r="D290" s="6">
        <v>38</v>
      </c>
      <c r="E290" s="8" t="s">
        <v>4732</v>
      </c>
    </row>
    <row r="291" spans="1:5" ht="13.15" customHeight="1" x14ac:dyDescent="0.2">
      <c r="A291" s="5" t="s">
        <v>4731</v>
      </c>
      <c r="B291" s="6" t="s">
        <v>493</v>
      </c>
      <c r="C291" s="5" t="s">
        <v>4226</v>
      </c>
      <c r="D291" s="6">
        <v>405</v>
      </c>
      <c r="E291" s="8" t="s">
        <v>4732</v>
      </c>
    </row>
    <row r="292" spans="1:5" ht="13.15" customHeight="1" x14ac:dyDescent="0.2">
      <c r="A292" s="5" t="s">
        <v>4731</v>
      </c>
      <c r="B292" s="6" t="s">
        <v>4620</v>
      </c>
      <c r="C292" s="5" t="s">
        <v>2277</v>
      </c>
      <c r="D292" s="6">
        <v>35</v>
      </c>
      <c r="E292" s="8" t="s">
        <v>4732</v>
      </c>
    </row>
    <row r="293" spans="1:5" ht="13.15" customHeight="1" x14ac:dyDescent="0.2">
      <c r="A293" s="5" t="s">
        <v>4731</v>
      </c>
      <c r="B293" s="6" t="s">
        <v>494</v>
      </c>
      <c r="C293" s="5" t="s">
        <v>4226</v>
      </c>
      <c r="D293" s="6">
        <v>405</v>
      </c>
      <c r="E293" s="8" t="s">
        <v>4732</v>
      </c>
    </row>
    <row r="294" spans="1:5" ht="13.15" customHeight="1" x14ac:dyDescent="0.2">
      <c r="A294" s="5" t="s">
        <v>4731</v>
      </c>
      <c r="B294" s="6" t="s">
        <v>4621</v>
      </c>
      <c r="C294" s="5" t="s">
        <v>2277</v>
      </c>
      <c r="D294" s="6">
        <v>35</v>
      </c>
      <c r="E294" s="8" t="s">
        <v>4732</v>
      </c>
    </row>
    <row r="295" spans="1:5" ht="13.15" customHeight="1" x14ac:dyDescent="0.2">
      <c r="A295" s="5" t="s">
        <v>4731</v>
      </c>
      <c r="B295" s="6" t="s">
        <v>497</v>
      </c>
      <c r="C295" s="5" t="s">
        <v>4226</v>
      </c>
      <c r="D295" s="6">
        <v>318</v>
      </c>
      <c r="E295" s="8" t="s">
        <v>4732</v>
      </c>
    </row>
    <row r="296" spans="1:5" ht="13.15" customHeight="1" x14ac:dyDescent="0.2">
      <c r="A296" s="5" t="s">
        <v>4731</v>
      </c>
      <c r="B296" s="6" t="s">
        <v>4623</v>
      </c>
      <c r="C296" s="5" t="s">
        <v>2657</v>
      </c>
      <c r="D296" s="6">
        <v>196</v>
      </c>
      <c r="E296" s="8" t="s">
        <v>4732</v>
      </c>
    </row>
    <row r="297" spans="1:5" ht="13.15" customHeight="1" x14ac:dyDescent="0.2">
      <c r="A297" s="5" t="s">
        <v>4731</v>
      </c>
      <c r="B297" s="6" t="s">
        <v>4624</v>
      </c>
      <c r="C297" s="5" t="s">
        <v>2279</v>
      </c>
      <c r="D297" s="6">
        <v>35</v>
      </c>
      <c r="E297" s="8" t="s">
        <v>4732</v>
      </c>
    </row>
    <row r="298" spans="1:5" ht="13.15" customHeight="1" x14ac:dyDescent="0.2">
      <c r="A298" s="5" t="s">
        <v>4731</v>
      </c>
      <c r="B298" s="6" t="s">
        <v>498</v>
      </c>
      <c r="C298" s="5" t="s">
        <v>2277</v>
      </c>
      <c r="D298" s="6">
        <v>38</v>
      </c>
      <c r="E298" s="8" t="s">
        <v>4732</v>
      </c>
    </row>
    <row r="299" spans="1:5" ht="13.15" customHeight="1" x14ac:dyDescent="0.2">
      <c r="A299" s="5" t="s">
        <v>4731</v>
      </c>
      <c r="B299" s="6" t="s">
        <v>499</v>
      </c>
      <c r="C299" s="5" t="s">
        <v>2367</v>
      </c>
      <c r="D299" s="6">
        <v>12</v>
      </c>
      <c r="E299" s="8">
        <v>352000</v>
      </c>
    </row>
    <row r="300" spans="1:5" ht="13.15" customHeight="1" x14ac:dyDescent="0.2">
      <c r="A300" s="5" t="s">
        <v>4731</v>
      </c>
      <c r="B300" s="6" t="s">
        <v>500</v>
      </c>
      <c r="C300" s="5" t="s">
        <v>2171</v>
      </c>
      <c r="D300" s="6">
        <v>19</v>
      </c>
      <c r="E300" s="8" t="s">
        <v>4732</v>
      </c>
    </row>
    <row r="301" spans="1:5" ht="13.15" customHeight="1" x14ac:dyDescent="0.2">
      <c r="B301" s="6" t="s">
        <v>501</v>
      </c>
      <c r="C301" s="5" t="s">
        <v>2160</v>
      </c>
      <c r="D301" s="6">
        <v>107</v>
      </c>
      <c r="E301" s="8" t="s">
        <v>4732</v>
      </c>
    </row>
    <row r="302" spans="1:5" ht="13.15" customHeight="1" x14ac:dyDescent="0.2">
      <c r="B302" s="6" t="s">
        <v>502</v>
      </c>
      <c r="C302" s="5" t="s">
        <v>2160</v>
      </c>
      <c r="D302" s="6">
        <v>107</v>
      </c>
      <c r="E302" s="8" t="s">
        <v>4732</v>
      </c>
    </row>
    <row r="303" spans="1:5" ht="13.15" customHeight="1" x14ac:dyDescent="0.2">
      <c r="B303" s="6" t="s">
        <v>503</v>
      </c>
      <c r="C303" s="5" t="s">
        <v>2393</v>
      </c>
      <c r="D303" s="6">
        <v>96</v>
      </c>
      <c r="E303" s="8" t="s">
        <v>4732</v>
      </c>
    </row>
    <row r="304" spans="1:5" ht="13.15" customHeight="1" x14ac:dyDescent="0.2">
      <c r="C304" s="10" t="s">
        <v>2401</v>
      </c>
      <c r="D304" s="14">
        <f>SUM(D274:D303)</f>
        <v>4880</v>
      </c>
      <c r="E304" s="12"/>
    </row>
    <row r="305" spans="1:8" ht="13.15" customHeight="1" x14ac:dyDescent="0.2"/>
    <row r="306" spans="1:8" ht="13.15" customHeight="1" x14ac:dyDescent="0.2">
      <c r="A306" s="5" t="s">
        <v>4731</v>
      </c>
      <c r="B306" s="6" t="s">
        <v>504</v>
      </c>
      <c r="C306" s="5" t="s">
        <v>2311</v>
      </c>
      <c r="D306" s="6">
        <v>417</v>
      </c>
      <c r="E306" s="8" t="s">
        <v>4732</v>
      </c>
    </row>
    <row r="307" spans="1:8" ht="13.15" customHeight="1" x14ac:dyDescent="0.2">
      <c r="A307" s="5" t="s">
        <v>4731</v>
      </c>
      <c r="B307" s="6" t="s">
        <v>505</v>
      </c>
      <c r="C307" s="5" t="s">
        <v>4226</v>
      </c>
      <c r="D307" s="6">
        <v>318</v>
      </c>
      <c r="E307" s="8" t="s">
        <v>4732</v>
      </c>
      <c r="H307" s="9"/>
    </row>
    <row r="308" spans="1:8" ht="13.15" customHeight="1" x14ac:dyDescent="0.2">
      <c r="A308" s="5" t="s">
        <v>4731</v>
      </c>
      <c r="B308" s="6" t="s">
        <v>4625</v>
      </c>
      <c r="C308" s="5" t="s">
        <v>2657</v>
      </c>
      <c r="D308" s="6">
        <v>196</v>
      </c>
      <c r="E308" s="8" t="s">
        <v>4732</v>
      </c>
      <c r="H308" s="9"/>
    </row>
    <row r="309" spans="1:8" ht="13.15" customHeight="1" x14ac:dyDescent="0.2">
      <c r="A309" s="5" t="s">
        <v>4731</v>
      </c>
      <c r="B309" s="6" t="s">
        <v>4626</v>
      </c>
      <c r="C309" s="5" t="s">
        <v>2279</v>
      </c>
      <c r="D309" s="6">
        <v>35</v>
      </c>
      <c r="E309" s="8" t="s">
        <v>4732</v>
      </c>
      <c r="H309" s="9"/>
    </row>
    <row r="310" spans="1:8" ht="13.15" customHeight="1" x14ac:dyDescent="0.2">
      <c r="A310" s="5" t="s">
        <v>4731</v>
      </c>
      <c r="B310" s="6" t="s">
        <v>506</v>
      </c>
      <c r="C310" s="5" t="s">
        <v>2277</v>
      </c>
      <c r="D310" s="6">
        <v>38</v>
      </c>
      <c r="E310" s="8" t="s">
        <v>4732</v>
      </c>
      <c r="H310" s="9"/>
    </row>
    <row r="311" spans="1:8" ht="13.15" customHeight="1" x14ac:dyDescent="0.2">
      <c r="A311" s="5" t="s">
        <v>4731</v>
      </c>
      <c r="B311" s="6" t="s">
        <v>507</v>
      </c>
      <c r="C311" s="5" t="s">
        <v>4226</v>
      </c>
      <c r="D311" s="6">
        <v>412</v>
      </c>
      <c r="E311" s="8" t="s">
        <v>4732</v>
      </c>
      <c r="H311" s="9"/>
    </row>
    <row r="312" spans="1:8" ht="13.15" customHeight="1" x14ac:dyDescent="0.2">
      <c r="A312" s="5" t="s">
        <v>4731</v>
      </c>
      <c r="B312" s="6" t="s">
        <v>4627</v>
      </c>
      <c r="C312" s="5" t="s">
        <v>2277</v>
      </c>
      <c r="D312" s="6">
        <v>35</v>
      </c>
      <c r="E312" s="8" t="s">
        <v>4732</v>
      </c>
      <c r="H312" s="9"/>
    </row>
    <row r="313" spans="1:8" ht="13.15" customHeight="1" x14ac:dyDescent="0.2">
      <c r="A313" s="5" t="s">
        <v>4731</v>
      </c>
      <c r="B313" s="6" t="s">
        <v>508</v>
      </c>
      <c r="C313" s="5" t="s">
        <v>4226</v>
      </c>
      <c r="D313" s="6">
        <v>412</v>
      </c>
      <c r="E313" s="8" t="s">
        <v>4732</v>
      </c>
      <c r="H313" s="9"/>
    </row>
    <row r="314" spans="1:8" ht="13.15" customHeight="1" x14ac:dyDescent="0.2">
      <c r="A314" s="5" t="s">
        <v>4731</v>
      </c>
      <c r="B314" s="6" t="s">
        <v>4629</v>
      </c>
      <c r="C314" s="5" t="s">
        <v>2277</v>
      </c>
      <c r="D314" s="6">
        <v>35</v>
      </c>
      <c r="E314" s="8" t="s">
        <v>4732</v>
      </c>
      <c r="H314" s="9"/>
    </row>
    <row r="315" spans="1:8" ht="13.15" customHeight="1" x14ac:dyDescent="0.2">
      <c r="A315" s="5" t="s">
        <v>4731</v>
      </c>
      <c r="B315" s="6" t="s">
        <v>509</v>
      </c>
      <c r="C315" s="5" t="s">
        <v>4226</v>
      </c>
      <c r="D315" s="6">
        <v>318</v>
      </c>
      <c r="E315" s="8" t="s">
        <v>4732</v>
      </c>
    </row>
    <row r="316" spans="1:8" ht="13.15" customHeight="1" x14ac:dyDescent="0.2">
      <c r="A316" s="5" t="s">
        <v>4731</v>
      </c>
      <c r="B316" s="6" t="s">
        <v>4631</v>
      </c>
      <c r="C316" s="5" t="s">
        <v>2657</v>
      </c>
      <c r="D316" s="6">
        <v>196</v>
      </c>
      <c r="E316" s="8" t="s">
        <v>4732</v>
      </c>
    </row>
    <row r="317" spans="1:8" ht="13.15" customHeight="1" x14ac:dyDescent="0.2">
      <c r="A317" s="5" t="s">
        <v>4731</v>
      </c>
      <c r="B317" s="6" t="s">
        <v>510</v>
      </c>
      <c r="C317" s="5" t="s">
        <v>2279</v>
      </c>
      <c r="D317" s="6">
        <v>35</v>
      </c>
      <c r="E317" s="8" t="s">
        <v>4732</v>
      </c>
    </row>
    <row r="318" spans="1:8" ht="13.15" customHeight="1" x14ac:dyDescent="0.2">
      <c r="A318" s="5" t="s">
        <v>4731</v>
      </c>
      <c r="B318" s="6" t="s">
        <v>511</v>
      </c>
      <c r="C318" s="5" t="s">
        <v>2277</v>
      </c>
      <c r="D318" s="6">
        <v>38</v>
      </c>
      <c r="E318" s="8" t="s">
        <v>4732</v>
      </c>
    </row>
    <row r="319" spans="1:8" ht="13.15" customHeight="1" x14ac:dyDescent="0.2">
      <c r="A319" s="5" t="s">
        <v>4731</v>
      </c>
      <c r="B319" s="6" t="s">
        <v>512</v>
      </c>
      <c r="C319" s="5" t="s">
        <v>4226</v>
      </c>
      <c r="D319" s="6">
        <v>318</v>
      </c>
      <c r="E319" s="8" t="s">
        <v>4732</v>
      </c>
    </row>
    <row r="320" spans="1:8" ht="13.15" customHeight="1" x14ac:dyDescent="0.2">
      <c r="A320" s="5" t="s">
        <v>4731</v>
      </c>
      <c r="B320" s="6" t="s">
        <v>4632</v>
      </c>
      <c r="C320" s="5" t="s">
        <v>2657</v>
      </c>
      <c r="D320" s="6">
        <v>196</v>
      </c>
      <c r="E320" s="8" t="s">
        <v>4732</v>
      </c>
    </row>
    <row r="321" spans="1:5" ht="13.15" customHeight="1" x14ac:dyDescent="0.2">
      <c r="A321" s="5" t="s">
        <v>4731</v>
      </c>
      <c r="B321" s="6" t="s">
        <v>4633</v>
      </c>
      <c r="C321" s="5" t="s">
        <v>2279</v>
      </c>
      <c r="D321" s="6">
        <v>35</v>
      </c>
      <c r="E321" s="8" t="s">
        <v>4732</v>
      </c>
    </row>
    <row r="322" spans="1:5" ht="13.15" customHeight="1" x14ac:dyDescent="0.2">
      <c r="A322" s="5" t="s">
        <v>4731</v>
      </c>
      <c r="B322" s="6" t="s">
        <v>513</v>
      </c>
      <c r="C322" s="5" t="s">
        <v>2277</v>
      </c>
      <c r="D322" s="6">
        <v>38</v>
      </c>
      <c r="E322" s="8" t="s">
        <v>4732</v>
      </c>
    </row>
    <row r="323" spans="1:5" ht="13.15" customHeight="1" x14ac:dyDescent="0.2">
      <c r="A323" s="5" t="s">
        <v>4731</v>
      </c>
      <c r="B323" s="6" t="s">
        <v>514</v>
      </c>
      <c r="C323" s="5" t="s">
        <v>4226</v>
      </c>
      <c r="D323" s="6">
        <v>405</v>
      </c>
      <c r="E323" s="8" t="s">
        <v>4732</v>
      </c>
    </row>
    <row r="324" spans="1:5" ht="13.15" customHeight="1" x14ac:dyDescent="0.2">
      <c r="A324" s="5" t="s">
        <v>4731</v>
      </c>
      <c r="B324" s="6" t="s">
        <v>4634</v>
      </c>
      <c r="C324" s="5" t="s">
        <v>2277</v>
      </c>
      <c r="D324" s="6">
        <v>35</v>
      </c>
      <c r="E324" s="8" t="s">
        <v>4732</v>
      </c>
    </row>
    <row r="325" spans="1:5" ht="13.15" customHeight="1" x14ac:dyDescent="0.2">
      <c r="A325" s="5" t="s">
        <v>4731</v>
      </c>
      <c r="B325" s="6" t="s">
        <v>515</v>
      </c>
      <c r="C325" s="5" t="s">
        <v>4226</v>
      </c>
      <c r="D325" s="6">
        <v>405</v>
      </c>
      <c r="E325" s="8" t="s">
        <v>4732</v>
      </c>
    </row>
    <row r="326" spans="1:5" ht="13.15" customHeight="1" x14ac:dyDescent="0.2">
      <c r="A326" s="5" t="s">
        <v>4731</v>
      </c>
      <c r="B326" s="6" t="s">
        <v>4635</v>
      </c>
      <c r="C326" s="5" t="s">
        <v>2277</v>
      </c>
      <c r="D326" s="6">
        <v>35</v>
      </c>
      <c r="E326" s="8" t="s">
        <v>4732</v>
      </c>
    </row>
    <row r="327" spans="1:5" ht="13.15" customHeight="1" x14ac:dyDescent="0.2">
      <c r="A327" s="5" t="s">
        <v>4731</v>
      </c>
      <c r="B327" s="6" t="s">
        <v>516</v>
      </c>
      <c r="C327" s="5" t="s">
        <v>4226</v>
      </c>
      <c r="D327" s="6">
        <v>318</v>
      </c>
      <c r="E327" s="8" t="s">
        <v>4732</v>
      </c>
    </row>
    <row r="328" spans="1:5" ht="13.15" customHeight="1" x14ac:dyDescent="0.2">
      <c r="A328" s="5" t="s">
        <v>4731</v>
      </c>
      <c r="B328" s="6" t="s">
        <v>4637</v>
      </c>
      <c r="C328" s="5" t="s">
        <v>2657</v>
      </c>
      <c r="D328" s="6">
        <v>196</v>
      </c>
      <c r="E328" s="8" t="s">
        <v>4732</v>
      </c>
    </row>
    <row r="329" spans="1:5" ht="13.15" customHeight="1" x14ac:dyDescent="0.2">
      <c r="A329" s="5" t="s">
        <v>4731</v>
      </c>
      <c r="B329" s="6" t="s">
        <v>4638</v>
      </c>
      <c r="C329" s="5" t="s">
        <v>2279</v>
      </c>
      <c r="D329" s="6">
        <v>35</v>
      </c>
      <c r="E329" s="8" t="s">
        <v>4732</v>
      </c>
    </row>
    <row r="330" spans="1:5" ht="13.15" customHeight="1" x14ac:dyDescent="0.2">
      <c r="A330" s="5" t="s">
        <v>4731</v>
      </c>
      <c r="B330" s="6" t="s">
        <v>517</v>
      </c>
      <c r="C330" s="5" t="s">
        <v>2277</v>
      </c>
      <c r="D330" s="6">
        <v>38</v>
      </c>
      <c r="E330" s="8" t="s">
        <v>4732</v>
      </c>
    </row>
    <row r="331" spans="1:5" ht="13.15" customHeight="1" x14ac:dyDescent="0.2">
      <c r="A331" s="5" t="s">
        <v>4731</v>
      </c>
      <c r="B331" s="6" t="s">
        <v>518</v>
      </c>
      <c r="C331" s="5" t="s">
        <v>2367</v>
      </c>
      <c r="D331" s="6">
        <v>12</v>
      </c>
      <c r="E331" s="8">
        <v>352000</v>
      </c>
    </row>
    <row r="332" spans="1:5" ht="13.15" customHeight="1" x14ac:dyDescent="0.2">
      <c r="A332" s="5" t="s">
        <v>4731</v>
      </c>
      <c r="B332" s="6" t="s">
        <v>519</v>
      </c>
      <c r="C332" s="5" t="s">
        <v>2171</v>
      </c>
      <c r="D332" s="6">
        <v>19</v>
      </c>
      <c r="E332" s="8" t="s">
        <v>4732</v>
      </c>
    </row>
    <row r="333" spans="1:5" ht="13.15" customHeight="1" x14ac:dyDescent="0.2">
      <c r="A333" s="5" t="s">
        <v>4731</v>
      </c>
      <c r="B333" s="6" t="s">
        <v>520</v>
      </c>
      <c r="C333" s="5" t="s">
        <v>2160</v>
      </c>
      <c r="D333" s="6">
        <v>107</v>
      </c>
      <c r="E333" s="8" t="s">
        <v>4732</v>
      </c>
    </row>
    <row r="334" spans="1:5" ht="13.15" customHeight="1" x14ac:dyDescent="0.2">
      <c r="A334" s="5" t="s">
        <v>4731</v>
      </c>
      <c r="B334" s="6" t="s">
        <v>521</v>
      </c>
      <c r="C334" s="5" t="s">
        <v>2160</v>
      </c>
      <c r="D334" s="6">
        <v>107</v>
      </c>
      <c r="E334" s="8" t="s">
        <v>4732</v>
      </c>
    </row>
    <row r="335" spans="1:5" ht="13.15" customHeight="1" x14ac:dyDescent="0.2">
      <c r="A335" s="5" t="s">
        <v>4731</v>
      </c>
      <c r="B335" s="6" t="s">
        <v>522</v>
      </c>
      <c r="C335" s="5" t="s">
        <v>2393</v>
      </c>
      <c r="D335" s="6">
        <v>96</v>
      </c>
      <c r="E335" s="8" t="s">
        <v>4732</v>
      </c>
    </row>
    <row r="336" spans="1:5" ht="13.15" customHeight="1" x14ac:dyDescent="0.2">
      <c r="C336" s="10" t="s">
        <v>2401</v>
      </c>
      <c r="D336" s="14">
        <f>SUM(D306:D335)</f>
        <v>4880</v>
      </c>
      <c r="E336" s="12"/>
    </row>
    <row r="337" spans="1:8" ht="13.15" customHeight="1" x14ac:dyDescent="0.2"/>
    <row r="338" spans="1:8" ht="13.15" customHeight="1" x14ac:dyDescent="0.2">
      <c r="A338" s="5" t="s">
        <v>4731</v>
      </c>
      <c r="B338" s="6" t="s">
        <v>523</v>
      </c>
      <c r="C338" s="5" t="s">
        <v>2311</v>
      </c>
      <c r="D338" s="6">
        <v>417</v>
      </c>
      <c r="E338" s="8" t="s">
        <v>4732</v>
      </c>
      <c r="H338" s="9"/>
    </row>
    <row r="339" spans="1:8" ht="13.15" customHeight="1" x14ac:dyDescent="0.2">
      <c r="A339" s="5" t="s">
        <v>4731</v>
      </c>
      <c r="B339" s="6" t="s">
        <v>524</v>
      </c>
      <c r="C339" s="5" t="s">
        <v>4226</v>
      </c>
      <c r="D339" s="6">
        <v>318</v>
      </c>
      <c r="E339" s="8" t="s">
        <v>4732</v>
      </c>
    </row>
    <row r="340" spans="1:8" ht="13.15" customHeight="1" x14ac:dyDescent="0.2">
      <c r="A340" s="5" t="s">
        <v>4731</v>
      </c>
      <c r="B340" s="6" t="s">
        <v>4639</v>
      </c>
      <c r="C340" s="5" t="s">
        <v>2657</v>
      </c>
      <c r="D340" s="6">
        <v>196</v>
      </c>
      <c r="E340" s="8" t="s">
        <v>4732</v>
      </c>
    </row>
    <row r="341" spans="1:8" ht="13.15" customHeight="1" x14ac:dyDescent="0.2">
      <c r="A341" s="5" t="s">
        <v>4731</v>
      </c>
      <c r="B341" s="6" t="s">
        <v>4640</v>
      </c>
      <c r="C341" s="5" t="s">
        <v>2279</v>
      </c>
      <c r="D341" s="6">
        <v>35</v>
      </c>
      <c r="E341" s="8" t="s">
        <v>4732</v>
      </c>
    </row>
    <row r="342" spans="1:8" ht="13.15" customHeight="1" x14ac:dyDescent="0.2">
      <c r="A342" s="5" t="s">
        <v>4731</v>
      </c>
      <c r="B342" s="6" t="s">
        <v>525</v>
      </c>
      <c r="C342" s="5" t="s">
        <v>2277</v>
      </c>
      <c r="D342" s="6">
        <v>38</v>
      </c>
      <c r="E342" s="8" t="s">
        <v>4732</v>
      </c>
    </row>
    <row r="343" spans="1:8" ht="13.15" customHeight="1" x14ac:dyDescent="0.2">
      <c r="A343" s="5" t="s">
        <v>4731</v>
      </c>
      <c r="B343" s="6" t="s">
        <v>526</v>
      </c>
      <c r="C343" s="5" t="s">
        <v>4226</v>
      </c>
      <c r="D343" s="6">
        <v>412</v>
      </c>
      <c r="E343" s="8" t="s">
        <v>4732</v>
      </c>
    </row>
    <row r="344" spans="1:8" ht="13.15" customHeight="1" x14ac:dyDescent="0.2">
      <c r="A344" s="5" t="s">
        <v>4731</v>
      </c>
      <c r="B344" s="6" t="s">
        <v>4641</v>
      </c>
      <c r="C344" s="5" t="s">
        <v>2277</v>
      </c>
      <c r="D344" s="6">
        <v>35</v>
      </c>
      <c r="E344" s="8" t="s">
        <v>4732</v>
      </c>
    </row>
    <row r="345" spans="1:8" ht="13.15" customHeight="1" x14ac:dyDescent="0.2">
      <c r="A345" s="5" t="s">
        <v>4731</v>
      </c>
      <c r="B345" s="6" t="s">
        <v>527</v>
      </c>
      <c r="C345" s="5" t="s">
        <v>4226</v>
      </c>
      <c r="D345" s="6">
        <v>412</v>
      </c>
      <c r="E345" s="8" t="s">
        <v>4732</v>
      </c>
    </row>
    <row r="346" spans="1:8" ht="13.15" customHeight="1" x14ac:dyDescent="0.2">
      <c r="A346" s="5" t="s">
        <v>4731</v>
      </c>
      <c r="B346" s="6" t="s">
        <v>4643</v>
      </c>
      <c r="C346" s="5" t="s">
        <v>2277</v>
      </c>
      <c r="D346" s="6">
        <v>35</v>
      </c>
      <c r="E346" s="8" t="s">
        <v>4732</v>
      </c>
    </row>
    <row r="347" spans="1:8" ht="13.15" customHeight="1" x14ac:dyDescent="0.2">
      <c r="A347" s="5" t="s">
        <v>4731</v>
      </c>
      <c r="B347" s="6" t="s">
        <v>528</v>
      </c>
      <c r="C347" s="5" t="s">
        <v>4226</v>
      </c>
      <c r="D347" s="6">
        <v>318</v>
      </c>
      <c r="E347" s="8" t="s">
        <v>4732</v>
      </c>
    </row>
    <row r="348" spans="1:8" ht="13.15" customHeight="1" x14ac:dyDescent="0.2">
      <c r="A348" s="5" t="s">
        <v>4731</v>
      </c>
      <c r="B348" s="6" t="s">
        <v>4645</v>
      </c>
      <c r="C348" s="5" t="s">
        <v>2657</v>
      </c>
      <c r="D348" s="6">
        <v>196</v>
      </c>
      <c r="E348" s="8" t="s">
        <v>4732</v>
      </c>
    </row>
    <row r="349" spans="1:8" ht="13.15" customHeight="1" x14ac:dyDescent="0.2">
      <c r="A349" s="5" t="s">
        <v>4731</v>
      </c>
      <c r="B349" s="6" t="s">
        <v>529</v>
      </c>
      <c r="C349" s="5" t="s">
        <v>2279</v>
      </c>
      <c r="D349" s="6">
        <v>35</v>
      </c>
      <c r="E349" s="8" t="s">
        <v>4732</v>
      </c>
    </row>
    <row r="350" spans="1:8" ht="13.15" customHeight="1" x14ac:dyDescent="0.2">
      <c r="A350" s="5" t="s">
        <v>4731</v>
      </c>
      <c r="B350" s="6" t="s">
        <v>530</v>
      </c>
      <c r="C350" s="5" t="s">
        <v>2277</v>
      </c>
      <c r="D350" s="6">
        <v>38</v>
      </c>
      <c r="E350" s="8" t="s">
        <v>4732</v>
      </c>
    </row>
    <row r="351" spans="1:8" ht="13.15" customHeight="1" x14ac:dyDescent="0.2">
      <c r="A351" s="5" t="s">
        <v>4731</v>
      </c>
      <c r="B351" s="6" t="s">
        <v>531</v>
      </c>
      <c r="C351" s="5" t="s">
        <v>4226</v>
      </c>
      <c r="D351" s="6">
        <v>318</v>
      </c>
      <c r="E351" s="8" t="s">
        <v>4732</v>
      </c>
      <c r="H351" s="9"/>
    </row>
    <row r="352" spans="1:8" ht="13.15" customHeight="1" x14ac:dyDescent="0.2">
      <c r="A352" s="5" t="s">
        <v>4731</v>
      </c>
      <c r="B352" s="6" t="s">
        <v>4646</v>
      </c>
      <c r="C352" s="5" t="s">
        <v>2657</v>
      </c>
      <c r="D352" s="6">
        <v>196</v>
      </c>
      <c r="E352" s="8" t="s">
        <v>4732</v>
      </c>
      <c r="H352" s="9"/>
    </row>
    <row r="353" spans="1:8" ht="13.15" customHeight="1" x14ac:dyDescent="0.2">
      <c r="A353" s="5" t="s">
        <v>4731</v>
      </c>
      <c r="B353" s="6" t="s">
        <v>4647</v>
      </c>
      <c r="C353" s="5" t="s">
        <v>2279</v>
      </c>
      <c r="D353" s="6">
        <v>35</v>
      </c>
      <c r="E353" s="8" t="s">
        <v>4732</v>
      </c>
      <c r="H353" s="9"/>
    </row>
    <row r="354" spans="1:8" ht="13.15" customHeight="1" x14ac:dyDescent="0.2">
      <c r="A354" s="5" t="s">
        <v>4731</v>
      </c>
      <c r="B354" s="6" t="s">
        <v>532</v>
      </c>
      <c r="C354" s="5" t="s">
        <v>2277</v>
      </c>
      <c r="D354" s="6">
        <v>38</v>
      </c>
      <c r="E354" s="8" t="s">
        <v>4732</v>
      </c>
      <c r="H354" s="9"/>
    </row>
    <row r="355" spans="1:8" ht="13.15" customHeight="1" x14ac:dyDescent="0.2">
      <c r="A355" s="5" t="s">
        <v>4731</v>
      </c>
      <c r="B355" s="6" t="s">
        <v>533</v>
      </c>
      <c r="C355" s="5" t="s">
        <v>4226</v>
      </c>
      <c r="D355" s="6">
        <v>405</v>
      </c>
      <c r="E355" s="8" t="s">
        <v>4732</v>
      </c>
      <c r="H355" s="9"/>
    </row>
    <row r="356" spans="1:8" ht="13.15" customHeight="1" x14ac:dyDescent="0.2">
      <c r="A356" s="5" t="s">
        <v>4731</v>
      </c>
      <c r="B356" s="6" t="s">
        <v>4648</v>
      </c>
      <c r="C356" s="5" t="s">
        <v>2277</v>
      </c>
      <c r="D356" s="6">
        <v>35</v>
      </c>
      <c r="E356" s="8" t="s">
        <v>4732</v>
      </c>
      <c r="H356" s="9"/>
    </row>
    <row r="357" spans="1:8" ht="13.15" customHeight="1" x14ac:dyDescent="0.2">
      <c r="A357" s="5" t="s">
        <v>4731</v>
      </c>
      <c r="B357" s="6" t="s">
        <v>534</v>
      </c>
      <c r="C357" s="5" t="s">
        <v>4226</v>
      </c>
      <c r="D357" s="6">
        <v>406</v>
      </c>
      <c r="E357" s="8" t="s">
        <v>4732</v>
      </c>
      <c r="H357" s="9"/>
    </row>
    <row r="358" spans="1:8" ht="13.15" customHeight="1" x14ac:dyDescent="0.2">
      <c r="A358" s="5" t="s">
        <v>4731</v>
      </c>
      <c r="B358" s="6" t="s">
        <v>4649</v>
      </c>
      <c r="C358" s="5" t="s">
        <v>2277</v>
      </c>
      <c r="D358" s="6">
        <v>35</v>
      </c>
      <c r="E358" s="8" t="s">
        <v>4732</v>
      </c>
      <c r="H358" s="9"/>
    </row>
    <row r="359" spans="1:8" ht="13.15" customHeight="1" x14ac:dyDescent="0.2">
      <c r="A359" s="5" t="s">
        <v>4731</v>
      </c>
      <c r="B359" s="6" t="s">
        <v>535</v>
      </c>
      <c r="C359" s="5" t="s">
        <v>4226</v>
      </c>
      <c r="D359" s="6">
        <v>318</v>
      </c>
      <c r="E359" s="8" t="s">
        <v>4732</v>
      </c>
      <c r="H359" s="9"/>
    </row>
    <row r="360" spans="1:8" ht="13.15" customHeight="1" x14ac:dyDescent="0.2">
      <c r="A360" s="5" t="s">
        <v>4731</v>
      </c>
      <c r="B360" s="6" t="s">
        <v>4651</v>
      </c>
      <c r="C360" s="5" t="s">
        <v>2657</v>
      </c>
      <c r="D360" s="6">
        <v>196</v>
      </c>
      <c r="E360" s="8" t="s">
        <v>4732</v>
      </c>
      <c r="H360" s="9"/>
    </row>
    <row r="361" spans="1:8" ht="13.15" customHeight="1" x14ac:dyDescent="0.2">
      <c r="A361" s="5" t="s">
        <v>4731</v>
      </c>
      <c r="B361" s="6" t="s">
        <v>4652</v>
      </c>
      <c r="C361" s="5" t="s">
        <v>2279</v>
      </c>
      <c r="D361" s="6">
        <v>35</v>
      </c>
      <c r="E361" s="8" t="s">
        <v>4732</v>
      </c>
      <c r="H361" s="9"/>
    </row>
    <row r="362" spans="1:8" ht="13.15" customHeight="1" x14ac:dyDescent="0.2">
      <c r="A362" s="5" t="s">
        <v>4731</v>
      </c>
      <c r="B362" s="6" t="s">
        <v>536</v>
      </c>
      <c r="C362" s="5" t="s">
        <v>2277</v>
      </c>
      <c r="D362" s="6">
        <v>38</v>
      </c>
      <c r="E362" s="8" t="s">
        <v>4732</v>
      </c>
      <c r="H362" s="9"/>
    </row>
    <row r="363" spans="1:8" ht="13.15" customHeight="1" x14ac:dyDescent="0.2">
      <c r="A363" s="5" t="s">
        <v>4731</v>
      </c>
      <c r="B363" s="6" t="s">
        <v>537</v>
      </c>
      <c r="C363" s="5" t="s">
        <v>2367</v>
      </c>
      <c r="D363" s="6">
        <v>12</v>
      </c>
      <c r="E363" s="8">
        <v>352000</v>
      </c>
      <c r="H363" s="9"/>
    </row>
    <row r="364" spans="1:8" ht="13.15" customHeight="1" x14ac:dyDescent="0.2">
      <c r="A364" s="5" t="s">
        <v>4731</v>
      </c>
      <c r="B364" s="6" t="s">
        <v>538</v>
      </c>
      <c r="C364" s="5" t="s">
        <v>2171</v>
      </c>
      <c r="D364" s="6">
        <v>19</v>
      </c>
      <c r="E364" s="8" t="s">
        <v>4732</v>
      </c>
      <c r="H364" s="9"/>
    </row>
    <row r="365" spans="1:8" ht="13.15" customHeight="1" x14ac:dyDescent="0.2">
      <c r="A365" s="5" t="s">
        <v>4731</v>
      </c>
      <c r="B365" s="6" t="s">
        <v>539</v>
      </c>
      <c r="C365" s="5" t="s">
        <v>2160</v>
      </c>
      <c r="D365" s="6">
        <v>107</v>
      </c>
      <c r="E365" s="8" t="s">
        <v>4732</v>
      </c>
      <c r="H365" s="9"/>
    </row>
    <row r="366" spans="1:8" ht="13.15" customHeight="1" x14ac:dyDescent="0.2">
      <c r="A366" s="5" t="s">
        <v>4731</v>
      </c>
      <c r="B366" s="6" t="s">
        <v>540</v>
      </c>
      <c r="C366" s="5" t="s">
        <v>2160</v>
      </c>
      <c r="D366" s="6">
        <v>107</v>
      </c>
      <c r="E366" s="8" t="s">
        <v>4732</v>
      </c>
      <c r="H366" s="9"/>
    </row>
    <row r="367" spans="1:8" ht="13.15" customHeight="1" x14ac:dyDescent="0.2">
      <c r="A367" s="5" t="s">
        <v>4731</v>
      </c>
      <c r="B367" s="6" t="s">
        <v>541</v>
      </c>
      <c r="C367" s="5" t="s">
        <v>2393</v>
      </c>
      <c r="D367" s="6">
        <v>96</v>
      </c>
      <c r="E367" s="8" t="s">
        <v>4732</v>
      </c>
      <c r="H367" s="9"/>
    </row>
    <row r="368" spans="1:8" ht="13.15" customHeight="1" x14ac:dyDescent="0.2">
      <c r="C368" s="10" t="s">
        <v>2401</v>
      </c>
      <c r="D368" s="14">
        <f>SUM(D338:D367)</f>
        <v>4881</v>
      </c>
      <c r="E368" s="12"/>
      <c r="H368" s="9"/>
    </row>
    <row r="369" spans="1:8" ht="13.15" customHeight="1" x14ac:dyDescent="0.2">
      <c r="H369" s="9"/>
    </row>
    <row r="370" spans="1:8" ht="13.15" customHeight="1" x14ac:dyDescent="0.2">
      <c r="A370" s="5" t="s">
        <v>4731</v>
      </c>
      <c r="B370" s="6" t="s">
        <v>542</v>
      </c>
      <c r="C370" s="5" t="s">
        <v>2311</v>
      </c>
      <c r="D370" s="6">
        <v>417</v>
      </c>
      <c r="E370" s="8" t="s">
        <v>4732</v>
      </c>
    </row>
    <row r="371" spans="1:8" ht="13.15" customHeight="1" x14ac:dyDescent="0.2">
      <c r="A371" s="5" t="s">
        <v>4731</v>
      </c>
      <c r="B371" s="6" t="s">
        <v>543</v>
      </c>
      <c r="C371" s="5" t="s">
        <v>4226</v>
      </c>
      <c r="D371" s="6">
        <v>318</v>
      </c>
      <c r="E371" s="8" t="s">
        <v>4732</v>
      </c>
    </row>
    <row r="372" spans="1:8" ht="13.15" customHeight="1" x14ac:dyDescent="0.2">
      <c r="A372" s="5" t="s">
        <v>4731</v>
      </c>
      <c r="B372" s="6" t="s">
        <v>544</v>
      </c>
      <c r="C372" s="5" t="s">
        <v>2657</v>
      </c>
      <c r="D372" s="6">
        <v>196</v>
      </c>
      <c r="E372" s="8" t="s">
        <v>4732</v>
      </c>
    </row>
    <row r="373" spans="1:8" ht="13.15" customHeight="1" x14ac:dyDescent="0.2">
      <c r="A373" s="5" t="s">
        <v>4731</v>
      </c>
      <c r="B373" s="6" t="s">
        <v>545</v>
      </c>
      <c r="C373" s="5" t="s">
        <v>2279</v>
      </c>
      <c r="D373" s="6">
        <v>35</v>
      </c>
      <c r="E373" s="8" t="s">
        <v>4732</v>
      </c>
    </row>
    <row r="374" spans="1:8" ht="13.15" customHeight="1" x14ac:dyDescent="0.2">
      <c r="A374" s="5" t="s">
        <v>4731</v>
      </c>
      <c r="B374" s="6" t="s">
        <v>546</v>
      </c>
      <c r="C374" s="5" t="s">
        <v>2277</v>
      </c>
      <c r="D374" s="6">
        <v>38</v>
      </c>
      <c r="E374" s="8" t="s">
        <v>4732</v>
      </c>
    </row>
    <row r="375" spans="1:8" ht="13.15" customHeight="1" x14ac:dyDescent="0.2">
      <c r="A375" s="5" t="s">
        <v>4731</v>
      </c>
      <c r="B375" s="6" t="s">
        <v>547</v>
      </c>
      <c r="C375" s="5" t="s">
        <v>4226</v>
      </c>
      <c r="D375" s="6">
        <v>412</v>
      </c>
      <c r="E375" s="8" t="s">
        <v>4732</v>
      </c>
    </row>
    <row r="376" spans="1:8" ht="13.15" customHeight="1" x14ac:dyDescent="0.2">
      <c r="A376" s="5" t="s">
        <v>4731</v>
      </c>
      <c r="B376" s="6" t="s">
        <v>548</v>
      </c>
      <c r="C376" s="5" t="s">
        <v>2277</v>
      </c>
      <c r="D376" s="6">
        <v>35</v>
      </c>
      <c r="E376" s="8" t="s">
        <v>4732</v>
      </c>
    </row>
    <row r="377" spans="1:8" ht="13.15" customHeight="1" x14ac:dyDescent="0.2">
      <c r="A377" s="5" t="s">
        <v>4731</v>
      </c>
      <c r="B377" s="6" t="s">
        <v>549</v>
      </c>
      <c r="C377" s="5" t="s">
        <v>4226</v>
      </c>
      <c r="D377" s="6">
        <v>412</v>
      </c>
      <c r="E377" s="8" t="s">
        <v>4732</v>
      </c>
    </row>
    <row r="378" spans="1:8" ht="13.15" customHeight="1" x14ac:dyDescent="0.2">
      <c r="A378" s="5" t="s">
        <v>4731</v>
      </c>
      <c r="B378" s="6" t="s">
        <v>550</v>
      </c>
      <c r="C378" s="5" t="s">
        <v>2277</v>
      </c>
      <c r="D378" s="6">
        <v>35</v>
      </c>
      <c r="E378" s="8" t="s">
        <v>4732</v>
      </c>
    </row>
    <row r="379" spans="1:8" ht="13.15" customHeight="1" x14ac:dyDescent="0.2">
      <c r="A379" s="5" t="s">
        <v>4731</v>
      </c>
      <c r="B379" s="6" t="s">
        <v>551</v>
      </c>
      <c r="C379" s="5" t="s">
        <v>4226</v>
      </c>
      <c r="D379" s="6">
        <v>318</v>
      </c>
      <c r="E379" s="8" t="s">
        <v>4732</v>
      </c>
    </row>
    <row r="380" spans="1:8" ht="13.15" customHeight="1" x14ac:dyDescent="0.2">
      <c r="A380" s="5" t="s">
        <v>4731</v>
      </c>
      <c r="B380" s="6" t="s">
        <v>552</v>
      </c>
      <c r="C380" s="5" t="s">
        <v>2657</v>
      </c>
      <c r="D380" s="6">
        <v>196</v>
      </c>
      <c r="E380" s="8" t="s">
        <v>4732</v>
      </c>
    </row>
    <row r="381" spans="1:8" ht="13.15" customHeight="1" x14ac:dyDescent="0.2">
      <c r="A381" s="5" t="s">
        <v>4731</v>
      </c>
      <c r="B381" s="6" t="s">
        <v>553</v>
      </c>
      <c r="C381" s="5" t="s">
        <v>2279</v>
      </c>
      <c r="D381" s="6">
        <v>35</v>
      </c>
      <c r="E381" s="8" t="s">
        <v>4732</v>
      </c>
    </row>
    <row r="382" spans="1:8" ht="13.15" customHeight="1" x14ac:dyDescent="0.2">
      <c r="A382" s="5" t="s">
        <v>4731</v>
      </c>
      <c r="B382" s="6" t="s">
        <v>554</v>
      </c>
      <c r="C382" s="5" t="s">
        <v>2277</v>
      </c>
      <c r="D382" s="6">
        <v>38</v>
      </c>
      <c r="E382" s="8" t="s">
        <v>4732</v>
      </c>
    </row>
    <row r="383" spans="1:8" ht="13.15" customHeight="1" x14ac:dyDescent="0.2">
      <c r="A383" s="5" t="s">
        <v>4731</v>
      </c>
      <c r="B383" s="6" t="s">
        <v>555</v>
      </c>
      <c r="C383" s="5" t="s">
        <v>4226</v>
      </c>
      <c r="D383" s="6">
        <v>318</v>
      </c>
      <c r="E383" s="8" t="s">
        <v>4732</v>
      </c>
    </row>
    <row r="384" spans="1:8" ht="13.15" customHeight="1" x14ac:dyDescent="0.2">
      <c r="A384" s="5" t="s">
        <v>4731</v>
      </c>
      <c r="B384" s="6" t="s">
        <v>556</v>
      </c>
      <c r="C384" s="5" t="s">
        <v>2657</v>
      </c>
      <c r="D384" s="6">
        <v>196</v>
      </c>
      <c r="E384" s="8" t="s">
        <v>4732</v>
      </c>
    </row>
    <row r="385" spans="1:5" ht="13.15" customHeight="1" x14ac:dyDescent="0.2">
      <c r="A385" s="5" t="s">
        <v>4731</v>
      </c>
      <c r="B385" s="6" t="s">
        <v>557</v>
      </c>
      <c r="C385" s="5" t="s">
        <v>2279</v>
      </c>
      <c r="D385" s="6">
        <v>35</v>
      </c>
      <c r="E385" s="8" t="s">
        <v>4732</v>
      </c>
    </row>
    <row r="386" spans="1:5" ht="13.15" customHeight="1" x14ac:dyDescent="0.2">
      <c r="A386" s="5" t="s">
        <v>4731</v>
      </c>
      <c r="B386" s="6" t="s">
        <v>558</v>
      </c>
      <c r="C386" s="5" t="s">
        <v>2277</v>
      </c>
      <c r="D386" s="6">
        <v>38</v>
      </c>
      <c r="E386" s="8" t="s">
        <v>4732</v>
      </c>
    </row>
    <row r="387" spans="1:5" ht="13.15" customHeight="1" x14ac:dyDescent="0.2">
      <c r="A387" s="5" t="s">
        <v>4731</v>
      </c>
      <c r="B387" s="6" t="s">
        <v>559</v>
      </c>
      <c r="C387" s="5" t="s">
        <v>4226</v>
      </c>
      <c r="D387" s="6">
        <v>405</v>
      </c>
      <c r="E387" s="8" t="s">
        <v>4732</v>
      </c>
    </row>
    <row r="388" spans="1:5" ht="13.15" customHeight="1" x14ac:dyDescent="0.2">
      <c r="A388" s="5" t="s">
        <v>4731</v>
      </c>
      <c r="B388" s="6" t="s">
        <v>560</v>
      </c>
      <c r="C388" s="5" t="s">
        <v>2277</v>
      </c>
      <c r="D388" s="6">
        <v>35</v>
      </c>
      <c r="E388" s="8" t="s">
        <v>4732</v>
      </c>
    </row>
    <row r="389" spans="1:5" ht="13.15" customHeight="1" x14ac:dyDescent="0.2">
      <c r="A389" s="5" t="s">
        <v>4731</v>
      </c>
      <c r="B389" s="6" t="s">
        <v>561</v>
      </c>
      <c r="C389" s="5" t="s">
        <v>4226</v>
      </c>
      <c r="D389" s="6">
        <v>405</v>
      </c>
      <c r="E389" s="8" t="s">
        <v>4732</v>
      </c>
    </row>
    <row r="390" spans="1:5" ht="13.15" customHeight="1" x14ac:dyDescent="0.2">
      <c r="A390" s="5" t="s">
        <v>4731</v>
      </c>
      <c r="B390" s="6" t="s">
        <v>562</v>
      </c>
      <c r="C390" s="5" t="s">
        <v>2277</v>
      </c>
      <c r="D390" s="6">
        <v>35</v>
      </c>
      <c r="E390" s="8" t="s">
        <v>4732</v>
      </c>
    </row>
    <row r="391" spans="1:5" ht="13.15" customHeight="1" x14ac:dyDescent="0.2">
      <c r="A391" s="5" t="s">
        <v>4731</v>
      </c>
      <c r="B391" s="6" t="s">
        <v>563</v>
      </c>
      <c r="C391" s="5" t="s">
        <v>4226</v>
      </c>
      <c r="D391" s="6">
        <v>318</v>
      </c>
      <c r="E391" s="8" t="s">
        <v>4732</v>
      </c>
    </row>
    <row r="392" spans="1:5" ht="13.15" customHeight="1" x14ac:dyDescent="0.2">
      <c r="A392" s="5" t="s">
        <v>4731</v>
      </c>
      <c r="B392" s="6" t="s">
        <v>564</v>
      </c>
      <c r="C392" s="5" t="s">
        <v>2657</v>
      </c>
      <c r="D392" s="6">
        <v>196</v>
      </c>
      <c r="E392" s="8" t="s">
        <v>4732</v>
      </c>
    </row>
    <row r="393" spans="1:5" ht="13.15" customHeight="1" x14ac:dyDescent="0.2">
      <c r="A393" s="5" t="s">
        <v>4731</v>
      </c>
      <c r="B393" s="6" t="s">
        <v>565</v>
      </c>
      <c r="C393" s="5" t="s">
        <v>2279</v>
      </c>
      <c r="D393" s="6">
        <v>35</v>
      </c>
      <c r="E393" s="8" t="s">
        <v>4732</v>
      </c>
    </row>
    <row r="394" spans="1:5" ht="13.15" customHeight="1" x14ac:dyDescent="0.2">
      <c r="A394" s="5" t="s">
        <v>4731</v>
      </c>
      <c r="B394" s="6" t="s">
        <v>566</v>
      </c>
      <c r="C394" s="5" t="s">
        <v>2277</v>
      </c>
      <c r="D394" s="6">
        <v>38</v>
      </c>
      <c r="E394" s="8" t="s">
        <v>4732</v>
      </c>
    </row>
    <row r="395" spans="1:5" ht="13.15" customHeight="1" x14ac:dyDescent="0.2">
      <c r="A395" s="5" t="s">
        <v>4731</v>
      </c>
      <c r="B395" s="6" t="s">
        <v>567</v>
      </c>
      <c r="C395" s="5" t="s">
        <v>2367</v>
      </c>
      <c r="D395" s="6">
        <v>12</v>
      </c>
      <c r="E395" s="8">
        <v>352000</v>
      </c>
    </row>
    <row r="396" spans="1:5" ht="13.15" customHeight="1" x14ac:dyDescent="0.2">
      <c r="A396" s="5" t="s">
        <v>4731</v>
      </c>
      <c r="B396" s="6" t="s">
        <v>568</v>
      </c>
      <c r="C396" s="5" t="s">
        <v>2171</v>
      </c>
      <c r="D396" s="6">
        <v>19</v>
      </c>
      <c r="E396" s="8" t="s">
        <v>4732</v>
      </c>
    </row>
    <row r="397" spans="1:5" ht="13.15" customHeight="1" x14ac:dyDescent="0.2">
      <c r="B397" s="6" t="s">
        <v>570</v>
      </c>
      <c r="C397" s="5" t="s">
        <v>2160</v>
      </c>
      <c r="D397" s="6">
        <v>107</v>
      </c>
      <c r="E397" s="8" t="s">
        <v>4732</v>
      </c>
    </row>
    <row r="398" spans="1:5" ht="13.15" customHeight="1" x14ac:dyDescent="0.2">
      <c r="B398" s="6" t="s">
        <v>571</v>
      </c>
      <c r="C398" s="5" t="s">
        <v>2160</v>
      </c>
      <c r="D398" s="6">
        <v>107</v>
      </c>
      <c r="E398" s="8" t="s">
        <v>4732</v>
      </c>
    </row>
    <row r="399" spans="1:5" ht="13.15" customHeight="1" x14ac:dyDescent="0.2">
      <c r="B399" s="6" t="s">
        <v>572</v>
      </c>
      <c r="C399" s="5" t="s">
        <v>2393</v>
      </c>
      <c r="D399" s="6">
        <v>96</v>
      </c>
      <c r="E399" s="8" t="s">
        <v>4732</v>
      </c>
    </row>
    <row r="400" spans="1:5" ht="13.15" customHeight="1" x14ac:dyDescent="0.2">
      <c r="C400" s="10" t="s">
        <v>2401</v>
      </c>
      <c r="D400" s="14">
        <f>SUM(D370:D399)</f>
        <v>4880</v>
      </c>
      <c r="E400" s="12"/>
    </row>
    <row r="401" spans="1:5" ht="13.15" customHeight="1" x14ac:dyDescent="0.2"/>
    <row r="402" spans="1:5" ht="13.15" customHeight="1" x14ac:dyDescent="0.2">
      <c r="A402" s="5" t="s">
        <v>4731</v>
      </c>
      <c r="B402" s="6" t="s">
        <v>573</v>
      </c>
      <c r="C402" s="5" t="s">
        <v>2311</v>
      </c>
      <c r="D402" s="6">
        <v>417</v>
      </c>
      <c r="E402" s="8" t="s">
        <v>4732</v>
      </c>
    </row>
    <row r="403" spans="1:5" ht="13.15" customHeight="1" x14ac:dyDescent="0.2">
      <c r="A403" s="5" t="s">
        <v>4731</v>
      </c>
      <c r="B403" s="6" t="s">
        <v>574</v>
      </c>
      <c r="C403" s="5" t="s">
        <v>4226</v>
      </c>
      <c r="D403" s="6">
        <v>318</v>
      </c>
      <c r="E403" s="8" t="s">
        <v>4732</v>
      </c>
    </row>
    <row r="404" spans="1:5" ht="13.15" customHeight="1" x14ac:dyDescent="0.2">
      <c r="A404" s="5" t="s">
        <v>4731</v>
      </c>
      <c r="B404" s="6" t="s">
        <v>575</v>
      </c>
      <c r="C404" s="5" t="s">
        <v>2657</v>
      </c>
      <c r="D404" s="6">
        <v>196</v>
      </c>
      <c r="E404" s="8" t="s">
        <v>4732</v>
      </c>
    </row>
    <row r="405" spans="1:5" ht="13.15" customHeight="1" x14ac:dyDescent="0.2">
      <c r="A405" s="5" t="s">
        <v>4731</v>
      </c>
      <c r="B405" s="6" t="s">
        <v>576</v>
      </c>
      <c r="C405" s="5" t="s">
        <v>2279</v>
      </c>
      <c r="D405" s="6">
        <v>35</v>
      </c>
      <c r="E405" s="8" t="s">
        <v>4732</v>
      </c>
    </row>
    <row r="406" spans="1:5" ht="13.15" customHeight="1" x14ac:dyDescent="0.2">
      <c r="A406" s="5" t="s">
        <v>4731</v>
      </c>
      <c r="B406" s="6" t="s">
        <v>578</v>
      </c>
      <c r="C406" s="5" t="s">
        <v>2277</v>
      </c>
      <c r="D406" s="6">
        <v>38</v>
      </c>
      <c r="E406" s="8" t="s">
        <v>4732</v>
      </c>
    </row>
    <row r="407" spans="1:5" ht="13.15" customHeight="1" x14ac:dyDescent="0.2">
      <c r="A407" s="5" t="s">
        <v>4731</v>
      </c>
      <c r="B407" s="6" t="s">
        <v>579</v>
      </c>
      <c r="C407" s="5" t="s">
        <v>4226</v>
      </c>
      <c r="D407" s="6">
        <v>412</v>
      </c>
      <c r="E407" s="8" t="s">
        <v>4732</v>
      </c>
    </row>
    <row r="408" spans="1:5" ht="13.15" customHeight="1" x14ac:dyDescent="0.2">
      <c r="A408" s="5" t="s">
        <v>4731</v>
      </c>
      <c r="B408" s="6" t="s">
        <v>580</v>
      </c>
      <c r="C408" s="5" t="s">
        <v>2277</v>
      </c>
      <c r="D408" s="6">
        <v>35</v>
      </c>
      <c r="E408" s="8" t="s">
        <v>4732</v>
      </c>
    </row>
    <row r="409" spans="1:5" ht="13.15" customHeight="1" x14ac:dyDescent="0.2">
      <c r="A409" s="5" t="s">
        <v>4731</v>
      </c>
      <c r="B409" s="6" t="s">
        <v>581</v>
      </c>
      <c r="C409" s="5" t="s">
        <v>4226</v>
      </c>
      <c r="D409" s="6">
        <v>412</v>
      </c>
      <c r="E409" s="8" t="s">
        <v>4732</v>
      </c>
    </row>
    <row r="410" spans="1:5" ht="13.15" customHeight="1" x14ac:dyDescent="0.2">
      <c r="A410" s="5" t="s">
        <v>4731</v>
      </c>
      <c r="B410" s="6" t="s">
        <v>582</v>
      </c>
      <c r="C410" s="5" t="s">
        <v>2277</v>
      </c>
      <c r="D410" s="6">
        <v>35</v>
      </c>
      <c r="E410" s="8" t="s">
        <v>4732</v>
      </c>
    </row>
    <row r="411" spans="1:5" ht="13.15" customHeight="1" x14ac:dyDescent="0.2">
      <c r="A411" s="5" t="s">
        <v>4731</v>
      </c>
      <c r="B411" s="6" t="s">
        <v>583</v>
      </c>
      <c r="C411" s="5" t="s">
        <v>4226</v>
      </c>
      <c r="D411" s="6">
        <v>318</v>
      </c>
      <c r="E411" s="8" t="s">
        <v>4732</v>
      </c>
    </row>
    <row r="412" spans="1:5" ht="13.15" customHeight="1" x14ac:dyDescent="0.2">
      <c r="A412" s="5" t="s">
        <v>4731</v>
      </c>
      <c r="B412" s="6" t="s">
        <v>584</v>
      </c>
      <c r="C412" s="5" t="s">
        <v>2657</v>
      </c>
      <c r="D412" s="6">
        <v>196</v>
      </c>
      <c r="E412" s="8" t="s">
        <v>4732</v>
      </c>
    </row>
    <row r="413" spans="1:5" ht="13.15" customHeight="1" x14ac:dyDescent="0.2">
      <c r="A413" s="5" t="s">
        <v>4731</v>
      </c>
      <c r="B413" s="6" t="s">
        <v>585</v>
      </c>
      <c r="C413" s="5" t="s">
        <v>2279</v>
      </c>
      <c r="D413" s="6">
        <v>35</v>
      </c>
      <c r="E413" s="8" t="s">
        <v>4732</v>
      </c>
    </row>
    <row r="414" spans="1:5" ht="13.15" customHeight="1" x14ac:dyDescent="0.2">
      <c r="A414" s="5" t="s">
        <v>4731</v>
      </c>
      <c r="B414" s="6" t="s">
        <v>586</v>
      </c>
      <c r="C414" s="5" t="s">
        <v>2277</v>
      </c>
      <c r="D414" s="6">
        <v>38</v>
      </c>
      <c r="E414" s="8" t="s">
        <v>4732</v>
      </c>
    </row>
    <row r="415" spans="1:5" ht="13.15" customHeight="1" x14ac:dyDescent="0.2">
      <c r="A415" s="5" t="s">
        <v>4731</v>
      </c>
      <c r="B415" s="6" t="s">
        <v>587</v>
      </c>
      <c r="C415" s="5" t="s">
        <v>4226</v>
      </c>
      <c r="D415" s="6">
        <v>318</v>
      </c>
      <c r="E415" s="8" t="s">
        <v>4732</v>
      </c>
    </row>
    <row r="416" spans="1:5" ht="13.15" customHeight="1" x14ac:dyDescent="0.2">
      <c r="A416" s="5" t="s">
        <v>4731</v>
      </c>
      <c r="B416" s="6" t="s">
        <v>588</v>
      </c>
      <c r="C416" s="5" t="s">
        <v>2657</v>
      </c>
      <c r="D416" s="6">
        <v>196</v>
      </c>
      <c r="E416" s="8" t="s">
        <v>4732</v>
      </c>
    </row>
    <row r="417" spans="1:5" ht="13.15" customHeight="1" x14ac:dyDescent="0.2">
      <c r="A417" s="5" t="s">
        <v>4731</v>
      </c>
      <c r="B417" s="6" t="s">
        <v>589</v>
      </c>
      <c r="C417" s="5" t="s">
        <v>2279</v>
      </c>
      <c r="D417" s="6">
        <v>35</v>
      </c>
      <c r="E417" s="8" t="s">
        <v>4732</v>
      </c>
    </row>
    <row r="418" spans="1:5" ht="13.15" customHeight="1" x14ac:dyDescent="0.2">
      <c r="A418" s="5" t="s">
        <v>4731</v>
      </c>
      <c r="B418" s="6" t="s">
        <v>590</v>
      </c>
      <c r="C418" s="5" t="s">
        <v>2277</v>
      </c>
      <c r="D418" s="6">
        <v>38</v>
      </c>
      <c r="E418" s="8" t="s">
        <v>4732</v>
      </c>
    </row>
    <row r="419" spans="1:5" ht="13.15" customHeight="1" x14ac:dyDescent="0.2">
      <c r="A419" s="5" t="s">
        <v>4731</v>
      </c>
      <c r="B419" s="6" t="s">
        <v>591</v>
      </c>
      <c r="C419" s="5" t="s">
        <v>4226</v>
      </c>
      <c r="D419" s="6">
        <v>405</v>
      </c>
      <c r="E419" s="8" t="s">
        <v>4732</v>
      </c>
    </row>
    <row r="420" spans="1:5" ht="13.15" customHeight="1" x14ac:dyDescent="0.2">
      <c r="A420" s="5" t="s">
        <v>4731</v>
      </c>
      <c r="B420" s="6" t="s">
        <v>592</v>
      </c>
      <c r="C420" s="5" t="s">
        <v>2277</v>
      </c>
      <c r="D420" s="6">
        <v>35</v>
      </c>
      <c r="E420" s="8" t="s">
        <v>4732</v>
      </c>
    </row>
    <row r="421" spans="1:5" ht="13.15" customHeight="1" x14ac:dyDescent="0.2">
      <c r="A421" s="5" t="s">
        <v>4731</v>
      </c>
      <c r="B421" s="6" t="s">
        <v>593</v>
      </c>
      <c r="C421" s="5" t="s">
        <v>4226</v>
      </c>
      <c r="D421" s="6">
        <v>405</v>
      </c>
      <c r="E421" s="8" t="s">
        <v>4732</v>
      </c>
    </row>
    <row r="422" spans="1:5" ht="13.15" customHeight="1" x14ac:dyDescent="0.2">
      <c r="A422" s="5" t="s">
        <v>4731</v>
      </c>
      <c r="B422" s="6" t="s">
        <v>594</v>
      </c>
      <c r="C422" s="5" t="s">
        <v>2277</v>
      </c>
      <c r="D422" s="6">
        <v>35</v>
      </c>
      <c r="E422" s="8" t="s">
        <v>4732</v>
      </c>
    </row>
    <row r="423" spans="1:5" ht="13.15" customHeight="1" x14ac:dyDescent="0.2">
      <c r="A423" s="5" t="s">
        <v>4731</v>
      </c>
      <c r="B423" s="6" t="s">
        <v>595</v>
      </c>
      <c r="C423" s="5" t="s">
        <v>4226</v>
      </c>
      <c r="D423" s="6">
        <v>318</v>
      </c>
      <c r="E423" s="8" t="s">
        <v>4732</v>
      </c>
    </row>
    <row r="424" spans="1:5" ht="13.15" customHeight="1" x14ac:dyDescent="0.2">
      <c r="A424" s="5" t="s">
        <v>4731</v>
      </c>
      <c r="B424" s="6" t="s">
        <v>596</v>
      </c>
      <c r="C424" s="5" t="s">
        <v>2657</v>
      </c>
      <c r="D424" s="6">
        <v>196</v>
      </c>
      <c r="E424" s="8" t="s">
        <v>4732</v>
      </c>
    </row>
    <row r="425" spans="1:5" ht="13.15" customHeight="1" x14ac:dyDescent="0.2">
      <c r="A425" s="5" t="s">
        <v>4731</v>
      </c>
      <c r="B425" s="6" t="s">
        <v>597</v>
      </c>
      <c r="C425" s="5" t="s">
        <v>2279</v>
      </c>
      <c r="D425" s="6">
        <v>35</v>
      </c>
      <c r="E425" s="8" t="s">
        <v>4732</v>
      </c>
    </row>
    <row r="426" spans="1:5" ht="13.15" customHeight="1" x14ac:dyDescent="0.2">
      <c r="A426" s="5" t="s">
        <v>4731</v>
      </c>
      <c r="B426" s="6" t="s">
        <v>598</v>
      </c>
      <c r="C426" s="5" t="s">
        <v>2277</v>
      </c>
      <c r="D426" s="6">
        <v>38</v>
      </c>
      <c r="E426" s="8" t="s">
        <v>4732</v>
      </c>
    </row>
    <row r="427" spans="1:5" ht="13.15" customHeight="1" x14ac:dyDescent="0.2">
      <c r="A427" s="5" t="s">
        <v>4731</v>
      </c>
      <c r="B427" s="6" t="s">
        <v>599</v>
      </c>
      <c r="C427" s="5" t="s">
        <v>2367</v>
      </c>
      <c r="D427" s="6">
        <v>12</v>
      </c>
      <c r="E427" s="8">
        <v>352000</v>
      </c>
    </row>
    <row r="428" spans="1:5" ht="13.15" customHeight="1" x14ac:dyDescent="0.2">
      <c r="A428" s="5" t="s">
        <v>4731</v>
      </c>
      <c r="B428" s="6" t="s">
        <v>600</v>
      </c>
      <c r="C428" s="5" t="s">
        <v>2171</v>
      </c>
      <c r="D428" s="6">
        <v>19</v>
      </c>
      <c r="E428" s="8" t="s">
        <v>4732</v>
      </c>
    </row>
    <row r="429" spans="1:5" ht="13.15" customHeight="1" x14ac:dyDescent="0.2">
      <c r="A429" s="5" t="s">
        <v>4731</v>
      </c>
      <c r="B429" s="6" t="s">
        <v>601</v>
      </c>
      <c r="C429" s="5" t="s">
        <v>2160</v>
      </c>
      <c r="D429" s="6">
        <v>107</v>
      </c>
      <c r="E429" s="8" t="s">
        <v>4732</v>
      </c>
    </row>
    <row r="430" spans="1:5" ht="13.15" customHeight="1" x14ac:dyDescent="0.2">
      <c r="A430" s="5" t="s">
        <v>4731</v>
      </c>
      <c r="B430" s="6" t="s">
        <v>602</v>
      </c>
      <c r="C430" s="5" t="s">
        <v>2160</v>
      </c>
      <c r="D430" s="6">
        <v>107</v>
      </c>
      <c r="E430" s="8" t="s">
        <v>4732</v>
      </c>
    </row>
    <row r="431" spans="1:5" ht="13.15" customHeight="1" x14ac:dyDescent="0.2">
      <c r="A431" s="5" t="s">
        <v>4731</v>
      </c>
      <c r="B431" s="6" t="s">
        <v>603</v>
      </c>
      <c r="C431" s="5" t="s">
        <v>2393</v>
      </c>
      <c r="D431" s="6">
        <v>96</v>
      </c>
      <c r="E431" s="8" t="s">
        <v>4732</v>
      </c>
    </row>
    <row r="432" spans="1:5" ht="13.15" customHeight="1" x14ac:dyDescent="0.2">
      <c r="C432" s="10" t="s">
        <v>2401</v>
      </c>
      <c r="D432" s="14">
        <f>SUM(D402:D431)</f>
        <v>4880</v>
      </c>
      <c r="E432" s="12"/>
    </row>
    <row r="433" spans="1:8" ht="13.15" customHeight="1" x14ac:dyDescent="0.2"/>
    <row r="434" spans="1:8" ht="13.15" customHeight="1" x14ac:dyDescent="0.2">
      <c r="A434" s="5" t="s">
        <v>4731</v>
      </c>
      <c r="B434" s="6" t="s">
        <v>604</v>
      </c>
      <c r="C434" s="5" t="s">
        <v>2311</v>
      </c>
      <c r="D434" s="6">
        <v>417</v>
      </c>
      <c r="E434" s="8" t="s">
        <v>4732</v>
      </c>
    </row>
    <row r="435" spans="1:8" ht="13.15" customHeight="1" x14ac:dyDescent="0.2">
      <c r="A435" s="5" t="s">
        <v>4731</v>
      </c>
      <c r="B435" s="6" t="s">
        <v>605</v>
      </c>
      <c r="C435" s="5" t="s">
        <v>4226</v>
      </c>
      <c r="D435" s="6">
        <v>318</v>
      </c>
      <c r="E435" s="8" t="s">
        <v>4732</v>
      </c>
      <c r="H435" s="9"/>
    </row>
    <row r="436" spans="1:8" ht="13.15" customHeight="1" x14ac:dyDescent="0.2">
      <c r="A436" s="5" t="s">
        <v>4731</v>
      </c>
      <c r="B436" s="6" t="s">
        <v>606</v>
      </c>
      <c r="C436" s="5" t="s">
        <v>2657</v>
      </c>
      <c r="D436" s="6">
        <v>196</v>
      </c>
      <c r="E436" s="8" t="s">
        <v>4732</v>
      </c>
      <c r="H436" s="9"/>
    </row>
    <row r="437" spans="1:8" ht="13.15" customHeight="1" x14ac:dyDescent="0.2">
      <c r="A437" s="5" t="s">
        <v>4731</v>
      </c>
      <c r="B437" s="6" t="s">
        <v>607</v>
      </c>
      <c r="C437" s="5" t="s">
        <v>2279</v>
      </c>
      <c r="D437" s="6">
        <v>35</v>
      </c>
      <c r="E437" s="8" t="s">
        <v>4732</v>
      </c>
      <c r="H437" s="9"/>
    </row>
    <row r="438" spans="1:8" ht="13.15" customHeight="1" x14ac:dyDescent="0.2">
      <c r="A438" s="5" t="s">
        <v>4731</v>
      </c>
      <c r="B438" s="6" t="s">
        <v>608</v>
      </c>
      <c r="C438" s="5" t="s">
        <v>2277</v>
      </c>
      <c r="D438" s="6">
        <v>38</v>
      </c>
      <c r="E438" s="8" t="s">
        <v>4732</v>
      </c>
      <c r="H438" s="9"/>
    </row>
    <row r="439" spans="1:8" ht="13.15" customHeight="1" x14ac:dyDescent="0.2">
      <c r="A439" s="5" t="s">
        <v>4731</v>
      </c>
      <c r="B439" s="6" t="s">
        <v>609</v>
      </c>
      <c r="C439" s="5" t="s">
        <v>4226</v>
      </c>
      <c r="D439" s="6">
        <v>412</v>
      </c>
      <c r="E439" s="8" t="s">
        <v>4732</v>
      </c>
      <c r="H439" s="9"/>
    </row>
    <row r="440" spans="1:8" ht="13.15" customHeight="1" x14ac:dyDescent="0.2">
      <c r="A440" s="5" t="s">
        <v>4731</v>
      </c>
      <c r="B440" s="6" t="s">
        <v>610</v>
      </c>
      <c r="C440" s="5" t="s">
        <v>2277</v>
      </c>
      <c r="D440" s="6">
        <v>35</v>
      </c>
      <c r="E440" s="8" t="s">
        <v>4732</v>
      </c>
      <c r="H440" s="9"/>
    </row>
    <row r="441" spans="1:8" ht="13.15" customHeight="1" x14ac:dyDescent="0.2">
      <c r="A441" s="5" t="s">
        <v>4731</v>
      </c>
      <c r="B441" s="6" t="s">
        <v>611</v>
      </c>
      <c r="C441" s="5" t="s">
        <v>2657</v>
      </c>
      <c r="D441" s="6">
        <v>137</v>
      </c>
      <c r="E441" s="8" t="s">
        <v>4732</v>
      </c>
      <c r="H441" s="9"/>
    </row>
    <row r="442" spans="1:8" ht="13.15" customHeight="1" x14ac:dyDescent="0.2">
      <c r="A442" s="5" t="s">
        <v>4731</v>
      </c>
      <c r="B442" s="6" t="s">
        <v>612</v>
      </c>
      <c r="C442" s="5" t="s">
        <v>2657</v>
      </c>
      <c r="D442" s="6">
        <v>186</v>
      </c>
      <c r="E442" s="8" t="s">
        <v>4732</v>
      </c>
      <c r="H442" s="9"/>
    </row>
    <row r="443" spans="1:8" ht="13.15" customHeight="1" x14ac:dyDescent="0.2">
      <c r="A443" s="5" t="s">
        <v>4731</v>
      </c>
      <c r="B443" s="6" t="s">
        <v>613</v>
      </c>
      <c r="C443" s="5" t="s">
        <v>3614</v>
      </c>
      <c r="D443" s="6">
        <v>27</v>
      </c>
      <c r="E443" s="8" t="s">
        <v>4732</v>
      </c>
      <c r="H443" s="9"/>
    </row>
    <row r="444" spans="1:8" ht="13.15" customHeight="1" x14ac:dyDescent="0.2">
      <c r="A444" s="5" t="s">
        <v>4731</v>
      </c>
      <c r="B444" s="6" t="s">
        <v>614</v>
      </c>
      <c r="C444" s="5" t="s">
        <v>2277</v>
      </c>
      <c r="D444" s="6">
        <v>35</v>
      </c>
      <c r="E444" s="8" t="s">
        <v>4732</v>
      </c>
      <c r="H444" s="9"/>
    </row>
    <row r="445" spans="1:8" ht="13.15" customHeight="1" x14ac:dyDescent="0.2">
      <c r="A445" s="5" t="s">
        <v>4731</v>
      </c>
      <c r="B445" s="6" t="s">
        <v>615</v>
      </c>
      <c r="C445" s="5" t="s">
        <v>2272</v>
      </c>
      <c r="D445" s="6">
        <v>46</v>
      </c>
      <c r="E445" s="8" t="s">
        <v>4732</v>
      </c>
      <c r="H445" s="9"/>
    </row>
    <row r="446" spans="1:8" ht="13.15" customHeight="1" x14ac:dyDescent="0.2">
      <c r="A446" s="5" t="s">
        <v>4731</v>
      </c>
      <c r="B446" s="6" t="s">
        <v>616</v>
      </c>
      <c r="C446" s="5" t="s">
        <v>4226</v>
      </c>
      <c r="D446" s="6">
        <v>620</v>
      </c>
      <c r="E446" s="8" t="s">
        <v>4732</v>
      </c>
      <c r="H446" s="9"/>
    </row>
    <row r="447" spans="1:8" ht="13.15" customHeight="1" x14ac:dyDescent="0.2">
      <c r="A447" s="5" t="s">
        <v>4731</v>
      </c>
      <c r="B447" s="6" t="s">
        <v>617</v>
      </c>
      <c r="C447" s="5" t="s">
        <v>4226</v>
      </c>
      <c r="D447" s="6">
        <v>318</v>
      </c>
      <c r="E447" s="8" t="s">
        <v>4732</v>
      </c>
      <c r="H447" s="9"/>
    </row>
    <row r="448" spans="1:8" ht="13.15" customHeight="1" x14ac:dyDescent="0.2">
      <c r="A448" s="5" t="s">
        <v>4731</v>
      </c>
      <c r="B448" s="6" t="s">
        <v>618</v>
      </c>
      <c r="C448" s="5" t="s">
        <v>2657</v>
      </c>
      <c r="D448" s="6">
        <v>196</v>
      </c>
      <c r="E448" s="8" t="s">
        <v>4732</v>
      </c>
      <c r="H448" s="9"/>
    </row>
    <row r="449" spans="1:10" ht="13.15" customHeight="1" x14ac:dyDescent="0.2">
      <c r="A449" s="5" t="s">
        <v>4731</v>
      </c>
      <c r="B449" s="6" t="s">
        <v>619</v>
      </c>
      <c r="C449" s="5" t="s">
        <v>2279</v>
      </c>
      <c r="D449" s="6">
        <v>35</v>
      </c>
      <c r="E449" s="8" t="s">
        <v>4732</v>
      </c>
      <c r="H449" s="9"/>
    </row>
    <row r="450" spans="1:10" ht="13.15" customHeight="1" x14ac:dyDescent="0.2">
      <c r="A450" s="5" t="s">
        <v>4731</v>
      </c>
      <c r="B450" s="6" t="s">
        <v>620</v>
      </c>
      <c r="C450" s="5" t="s">
        <v>2277</v>
      </c>
      <c r="D450" s="6">
        <v>38</v>
      </c>
      <c r="E450" s="8" t="s">
        <v>4732</v>
      </c>
      <c r="H450" s="9"/>
    </row>
    <row r="451" spans="1:10" ht="13.15" customHeight="1" x14ac:dyDescent="0.2">
      <c r="A451" s="5" t="s">
        <v>4731</v>
      </c>
      <c r="B451" s="6" t="s">
        <v>621</v>
      </c>
      <c r="C451" s="5" t="s">
        <v>4226</v>
      </c>
      <c r="D451" s="6">
        <v>405</v>
      </c>
      <c r="E451" s="8" t="s">
        <v>4732</v>
      </c>
      <c r="H451" s="9"/>
    </row>
    <row r="452" spans="1:10" ht="13.15" customHeight="1" x14ac:dyDescent="0.2">
      <c r="A452" s="5" t="s">
        <v>4731</v>
      </c>
      <c r="B452" s="6" t="s">
        <v>622</v>
      </c>
      <c r="C452" s="5" t="s">
        <v>2277</v>
      </c>
      <c r="D452" s="6">
        <v>35</v>
      </c>
      <c r="E452" s="8" t="s">
        <v>4732</v>
      </c>
      <c r="H452" s="9"/>
    </row>
    <row r="453" spans="1:10" ht="13.15" customHeight="1" x14ac:dyDescent="0.2">
      <c r="A453" s="5" t="s">
        <v>4731</v>
      </c>
      <c r="B453" s="6" t="s">
        <v>623</v>
      </c>
      <c r="C453" s="5" t="s">
        <v>2657</v>
      </c>
      <c r="D453" s="6">
        <v>97</v>
      </c>
      <c r="E453" s="8" t="s">
        <v>4732</v>
      </c>
      <c r="H453" s="9"/>
    </row>
    <row r="454" spans="1:10" ht="13.15" customHeight="1" x14ac:dyDescent="0.2">
      <c r="A454" s="5" t="s">
        <v>4731</v>
      </c>
      <c r="B454" s="6" t="s">
        <v>624</v>
      </c>
      <c r="C454" s="5" t="s">
        <v>2657</v>
      </c>
      <c r="D454" s="6">
        <v>190</v>
      </c>
      <c r="E454" s="8" t="s">
        <v>4732</v>
      </c>
      <c r="H454" s="9"/>
    </row>
    <row r="455" spans="1:10" ht="13.15" customHeight="1" x14ac:dyDescent="0.2">
      <c r="A455" s="5" t="s">
        <v>4731</v>
      </c>
      <c r="B455" s="6" t="s">
        <v>211</v>
      </c>
      <c r="C455" s="5" t="s">
        <v>2277</v>
      </c>
      <c r="D455" s="6">
        <v>51</v>
      </c>
      <c r="E455" s="8" t="s">
        <v>4732</v>
      </c>
      <c r="H455" s="9"/>
    </row>
    <row r="456" spans="1:10" s="140" customFormat="1" ht="13.15" customHeight="1" x14ac:dyDescent="0.2">
      <c r="A456" s="5" t="s">
        <v>4731</v>
      </c>
      <c r="B456" s="6" t="s">
        <v>212</v>
      </c>
      <c r="C456" s="17" t="s">
        <v>2279</v>
      </c>
      <c r="D456" s="27">
        <v>11</v>
      </c>
      <c r="E456" s="8" t="s">
        <v>4732</v>
      </c>
      <c r="F456" s="177"/>
      <c r="G456" s="177"/>
      <c r="H456" s="178"/>
      <c r="I456" s="177"/>
      <c r="J456" s="177"/>
    </row>
    <row r="457" spans="1:10" ht="13.15" customHeight="1" x14ac:dyDescent="0.2">
      <c r="A457" s="5" t="s">
        <v>4731</v>
      </c>
      <c r="B457" s="6" t="s">
        <v>213</v>
      </c>
      <c r="C457" s="5" t="s">
        <v>2279</v>
      </c>
      <c r="D457" s="6">
        <v>13</v>
      </c>
      <c r="E457" s="8" t="s">
        <v>4732</v>
      </c>
      <c r="H457" s="9"/>
    </row>
    <row r="458" spans="1:10" ht="13.15" customHeight="1" x14ac:dyDescent="0.2">
      <c r="A458" s="5" t="s">
        <v>4731</v>
      </c>
      <c r="B458" s="6" t="s">
        <v>625</v>
      </c>
      <c r="C458" s="5" t="s">
        <v>4226</v>
      </c>
      <c r="D458" s="6">
        <v>473</v>
      </c>
      <c r="E458" s="8" t="s">
        <v>4732</v>
      </c>
      <c r="H458" s="9"/>
    </row>
    <row r="459" spans="1:10" ht="13.15" customHeight="1" x14ac:dyDescent="0.2">
      <c r="A459" s="5" t="s">
        <v>4731</v>
      </c>
      <c r="B459" s="6" t="s">
        <v>626</v>
      </c>
      <c r="C459" s="5" t="s">
        <v>2294</v>
      </c>
      <c r="D459" s="6">
        <v>136</v>
      </c>
      <c r="E459" s="8" t="s">
        <v>4732</v>
      </c>
      <c r="H459" s="9"/>
    </row>
    <row r="460" spans="1:10" ht="13.15" customHeight="1" x14ac:dyDescent="0.2">
      <c r="A460" s="5" t="s">
        <v>4731</v>
      </c>
      <c r="B460" s="6" t="s">
        <v>627</v>
      </c>
      <c r="C460" s="5" t="s">
        <v>2279</v>
      </c>
      <c r="D460" s="6">
        <v>16</v>
      </c>
      <c r="E460" s="8" t="s">
        <v>4732</v>
      </c>
      <c r="H460" s="9"/>
    </row>
    <row r="461" spans="1:10" ht="13.15" customHeight="1" x14ac:dyDescent="0.2">
      <c r="A461" s="5" t="s">
        <v>4731</v>
      </c>
      <c r="B461" s="6" t="s">
        <v>628</v>
      </c>
      <c r="C461" s="5" t="s">
        <v>4653</v>
      </c>
      <c r="D461" s="6">
        <v>34</v>
      </c>
      <c r="E461" s="8" t="s">
        <v>4732</v>
      </c>
      <c r="H461" s="9"/>
    </row>
    <row r="462" spans="1:10" ht="13.15" customHeight="1" x14ac:dyDescent="0.2">
      <c r="A462" s="5" t="s">
        <v>4731</v>
      </c>
      <c r="B462" s="6" t="s">
        <v>214</v>
      </c>
      <c r="C462" s="5" t="s">
        <v>2279</v>
      </c>
      <c r="D462" s="6">
        <v>13</v>
      </c>
      <c r="E462" s="8" t="s">
        <v>4732</v>
      </c>
      <c r="H462" s="9"/>
    </row>
    <row r="463" spans="1:10" ht="13.15" customHeight="1" x14ac:dyDescent="0.2">
      <c r="A463" s="5" t="s">
        <v>4731</v>
      </c>
      <c r="B463" s="6" t="s">
        <v>215</v>
      </c>
      <c r="C463" s="5" t="s">
        <v>2279</v>
      </c>
      <c r="D463" s="6">
        <v>6</v>
      </c>
      <c r="E463" s="8" t="s">
        <v>4732</v>
      </c>
      <c r="H463" s="9"/>
    </row>
    <row r="464" spans="1:10" ht="13.15" customHeight="1" x14ac:dyDescent="0.2">
      <c r="A464" s="5" t="s">
        <v>4731</v>
      </c>
      <c r="B464" s="6" t="s">
        <v>629</v>
      </c>
      <c r="C464" s="5" t="s">
        <v>2367</v>
      </c>
      <c r="D464" s="6">
        <v>12</v>
      </c>
      <c r="E464" s="8">
        <v>352000</v>
      </c>
      <c r="H464" s="9"/>
    </row>
    <row r="465" spans="1:8" ht="13.15" customHeight="1" x14ac:dyDescent="0.2">
      <c r="A465" s="5" t="s">
        <v>4731</v>
      </c>
      <c r="B465" s="6" t="s">
        <v>630</v>
      </c>
      <c r="C465" s="5" t="s">
        <v>2171</v>
      </c>
      <c r="D465" s="6">
        <v>19</v>
      </c>
      <c r="E465" s="8" t="s">
        <v>4732</v>
      </c>
      <c r="H465" s="9"/>
    </row>
    <row r="466" spans="1:8" ht="13.15" customHeight="1" x14ac:dyDescent="0.2">
      <c r="A466" s="5" t="s">
        <v>4731</v>
      </c>
      <c r="B466" s="6" t="s">
        <v>631</v>
      </c>
      <c r="C466" s="5" t="s">
        <v>2160</v>
      </c>
      <c r="D466" s="6">
        <v>107</v>
      </c>
      <c r="E466" s="8" t="s">
        <v>4732</v>
      </c>
      <c r="H466" s="9"/>
    </row>
    <row r="467" spans="1:8" ht="13.15" customHeight="1" x14ac:dyDescent="0.2">
      <c r="A467" s="5" t="s">
        <v>4731</v>
      </c>
      <c r="B467" s="6" t="s">
        <v>632</v>
      </c>
      <c r="C467" s="5" t="s">
        <v>2160</v>
      </c>
      <c r="D467" s="6">
        <v>107</v>
      </c>
      <c r="E467" s="8" t="s">
        <v>4732</v>
      </c>
      <c r="H467" s="9"/>
    </row>
    <row r="468" spans="1:8" ht="13.15" customHeight="1" x14ac:dyDescent="0.2">
      <c r="A468" s="5" t="s">
        <v>4731</v>
      </c>
      <c r="B468" s="6" t="s">
        <v>636</v>
      </c>
      <c r="C468" s="5" t="s">
        <v>2393</v>
      </c>
      <c r="D468" s="6">
        <v>96</v>
      </c>
      <c r="E468" s="8" t="s">
        <v>4732</v>
      </c>
      <c r="H468" s="9"/>
    </row>
    <row r="469" spans="1:8" ht="13.15" customHeight="1" x14ac:dyDescent="0.2">
      <c r="C469" s="10" t="s">
        <v>2401</v>
      </c>
      <c r="D469" s="14">
        <f>SUM(D434:D468)</f>
        <v>4910</v>
      </c>
      <c r="E469" s="12"/>
      <c r="H469" s="9"/>
    </row>
    <row r="470" spans="1:8" ht="13.15" customHeight="1" x14ac:dyDescent="0.2">
      <c r="H470" s="9"/>
    </row>
    <row r="471" spans="1:8" ht="13.15" customHeight="1" x14ac:dyDescent="0.2">
      <c r="A471" s="5" t="s">
        <v>4731</v>
      </c>
      <c r="B471" s="6" t="s">
        <v>3745</v>
      </c>
      <c r="C471" s="5" t="s">
        <v>4658</v>
      </c>
      <c r="D471" s="6">
        <v>12317</v>
      </c>
      <c r="E471" s="8">
        <v>509150</v>
      </c>
    </row>
    <row r="472" spans="1:8" ht="13.15" customHeight="1" x14ac:dyDescent="0.2">
      <c r="A472" s="5" t="s">
        <v>4731</v>
      </c>
      <c r="B472" s="6" t="s">
        <v>3746</v>
      </c>
      <c r="C472" s="5" t="s">
        <v>3398</v>
      </c>
      <c r="D472" s="6">
        <v>164</v>
      </c>
      <c r="E472" s="8">
        <v>351100</v>
      </c>
    </row>
    <row r="473" spans="1:8" ht="13.15" customHeight="1" x14ac:dyDescent="0.2">
      <c r="A473" s="5" t="s">
        <v>4731</v>
      </c>
      <c r="B473" s="6" t="s">
        <v>3747</v>
      </c>
      <c r="C473" s="5" t="s">
        <v>2171</v>
      </c>
      <c r="D473" s="6">
        <v>139</v>
      </c>
      <c r="E473" s="8" t="s">
        <v>4732</v>
      </c>
    </row>
    <row r="474" spans="1:8" ht="13.15" customHeight="1" x14ac:dyDescent="0.2">
      <c r="A474" s="5" t="s">
        <v>4731</v>
      </c>
      <c r="B474" s="6" t="s">
        <v>4660</v>
      </c>
      <c r="C474" s="5" t="s">
        <v>3919</v>
      </c>
      <c r="D474" s="6">
        <v>97</v>
      </c>
      <c r="E474" s="8" t="s">
        <v>2318</v>
      </c>
      <c r="H474" s="9"/>
    </row>
    <row r="475" spans="1:8" ht="13.15" customHeight="1" x14ac:dyDescent="0.2">
      <c r="A475" s="5" t="s">
        <v>4731</v>
      </c>
      <c r="B475" s="6" t="s">
        <v>637</v>
      </c>
      <c r="C475" s="5" t="s">
        <v>2171</v>
      </c>
      <c r="D475" s="6">
        <v>137</v>
      </c>
      <c r="E475" s="8" t="s">
        <v>2318</v>
      </c>
      <c r="H475" s="9"/>
    </row>
    <row r="476" spans="1:8" ht="13.5" thickBot="1" x14ac:dyDescent="0.25">
      <c r="A476" s="30"/>
      <c r="B476" s="31"/>
      <c r="C476" s="33" t="s">
        <v>2401</v>
      </c>
      <c r="D476" s="34">
        <f>SUM(D471:D475)</f>
        <v>12854</v>
      </c>
      <c r="E476" s="35"/>
    </row>
    <row r="477" spans="1:8" x14ac:dyDescent="0.2">
      <c r="C477" s="10" t="s">
        <v>4191</v>
      </c>
      <c r="D477" s="14">
        <f>SUM(D476,D469,D432,D400,D368,D336,D304,D272,D240,D208,D176,D144,D112,D80,D48,D21)</f>
        <v>87913</v>
      </c>
      <c r="E477" s="12"/>
    </row>
    <row r="478" spans="1:8" x14ac:dyDescent="0.2">
      <c r="C478" s="10"/>
      <c r="D478" s="14"/>
    </row>
  </sheetData>
  <phoneticPr fontId="0" type="noConversion"/>
  <printOptions gridLines="1"/>
  <pageMargins left="1.25" right="0.5" top="1.01" bottom="0.69" header="0.5" footer="0.5"/>
  <pageSetup fitToHeight="5" orientation="portrait" r:id="rId1"/>
  <headerFooter alignWithMargins="0">
    <oddHeader>&amp;CCREIGHTON UNIVERSITY
KENEFICK BUILDING SQ. FT.</oddHeader>
    <oddFooter>&amp;CKENEFICK&amp;RKEN &amp;P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>
    <pageSetUpPr fitToPage="1"/>
  </sheetPr>
  <dimension ref="A1:J120"/>
  <sheetViews>
    <sheetView workbookViewId="0"/>
  </sheetViews>
  <sheetFormatPr defaultRowHeight="12.75" x14ac:dyDescent="0.2"/>
  <cols>
    <col min="1" max="1" width="12.7109375" style="5" customWidth="1"/>
    <col min="2" max="2" width="9.7109375" style="6" customWidth="1"/>
    <col min="3" max="3" width="21.7109375" style="5" customWidth="1"/>
    <col min="4" max="4" width="11.7109375" style="7" customWidth="1"/>
    <col min="5" max="5" width="9.7109375" style="8" customWidth="1"/>
    <col min="6" max="6" width="30.7109375" style="5" customWidth="1"/>
    <col min="7" max="7" width="1.7109375" style="5" customWidth="1"/>
    <col min="8" max="8" width="16.7109375" style="5" customWidth="1"/>
    <col min="9" max="9" width="4.7109375" style="5" customWidth="1"/>
    <col min="10" max="10" width="8.7109375" style="5" customWidth="1"/>
  </cols>
  <sheetData>
    <row r="1" spans="1:6" x14ac:dyDescent="0.2">
      <c r="A1" s="1" t="s">
        <v>2119</v>
      </c>
      <c r="B1" s="2" t="s">
        <v>2120</v>
      </c>
      <c r="C1" s="1" t="s">
        <v>2121</v>
      </c>
      <c r="D1" s="3" t="s">
        <v>2122</v>
      </c>
      <c r="E1" s="4" t="s">
        <v>2123</v>
      </c>
      <c r="F1" s="5" t="s">
        <v>2126</v>
      </c>
    </row>
    <row r="2" spans="1:6" ht="13.15" customHeight="1" x14ac:dyDescent="0.2">
      <c r="A2" s="5" t="s">
        <v>4696</v>
      </c>
      <c r="B2" s="6" t="s">
        <v>2128</v>
      </c>
      <c r="C2" s="5" t="s">
        <v>4697</v>
      </c>
      <c r="D2" s="7">
        <v>43740</v>
      </c>
      <c r="E2" s="8" t="s">
        <v>4698</v>
      </c>
    </row>
    <row r="3" spans="1:6" ht="13.15" customHeight="1" x14ac:dyDescent="0.2">
      <c r="A3" s="5" t="s">
        <v>4696</v>
      </c>
      <c r="B3" s="6" t="s">
        <v>2135</v>
      </c>
      <c r="C3" s="5" t="s">
        <v>4699</v>
      </c>
      <c r="D3" s="7">
        <v>715</v>
      </c>
      <c r="E3" s="8" t="s">
        <v>2318</v>
      </c>
    </row>
    <row r="4" spans="1:6" ht="13.15" customHeight="1" x14ac:dyDescent="0.2">
      <c r="A4" s="5" t="s">
        <v>4696</v>
      </c>
      <c r="B4" s="6" t="s">
        <v>3890</v>
      </c>
      <c r="C4" s="5" t="s">
        <v>2367</v>
      </c>
      <c r="D4" s="7">
        <v>160</v>
      </c>
      <c r="E4" s="8">
        <v>352000</v>
      </c>
    </row>
    <row r="5" spans="1:6" ht="13.15" customHeight="1" x14ac:dyDescent="0.2">
      <c r="A5" s="5" t="s">
        <v>4696</v>
      </c>
      <c r="B5" s="6" t="s">
        <v>4700</v>
      </c>
      <c r="C5" s="5" t="s">
        <v>3401</v>
      </c>
      <c r="D5" s="7">
        <v>50</v>
      </c>
      <c r="E5" s="8">
        <v>351100</v>
      </c>
    </row>
    <row r="6" spans="1:6" ht="13.15" customHeight="1" x14ac:dyDescent="0.2">
      <c r="A6" s="5" t="s">
        <v>4696</v>
      </c>
      <c r="B6" s="6" t="s">
        <v>4701</v>
      </c>
      <c r="C6" s="5" t="s">
        <v>2279</v>
      </c>
      <c r="D6" s="7">
        <v>66</v>
      </c>
      <c r="E6" s="8">
        <v>351100</v>
      </c>
    </row>
    <row r="7" spans="1:6" ht="13.15" customHeight="1" x14ac:dyDescent="0.2">
      <c r="A7" s="5" t="s">
        <v>4696</v>
      </c>
      <c r="B7" s="6" t="s">
        <v>2138</v>
      </c>
      <c r="C7" s="5" t="s">
        <v>3833</v>
      </c>
      <c r="D7" s="7">
        <v>1960</v>
      </c>
      <c r="E7" s="8">
        <v>508000</v>
      </c>
    </row>
    <row r="8" spans="1:6" ht="13.15" customHeight="1" x14ac:dyDescent="0.2">
      <c r="A8" s="5" t="s">
        <v>4696</v>
      </c>
      <c r="B8" s="6" t="s">
        <v>3407</v>
      </c>
      <c r="C8" s="5" t="s">
        <v>3833</v>
      </c>
      <c r="D8" s="7">
        <v>157</v>
      </c>
      <c r="E8" s="8">
        <v>508000</v>
      </c>
    </row>
    <row r="9" spans="1:6" ht="13.15" customHeight="1" x14ac:dyDescent="0.2">
      <c r="A9" s="5" t="s">
        <v>4696</v>
      </c>
      <c r="B9" s="6">
        <v>104</v>
      </c>
      <c r="C9" s="5" t="s">
        <v>4702</v>
      </c>
      <c r="D9" s="7">
        <v>176</v>
      </c>
      <c r="E9" s="8">
        <v>508000</v>
      </c>
    </row>
    <row r="10" spans="1:6" ht="13.15" customHeight="1" x14ac:dyDescent="0.2">
      <c r="A10" s="5" t="s">
        <v>4696</v>
      </c>
      <c r="B10" s="6">
        <v>105</v>
      </c>
      <c r="C10" s="5" t="s">
        <v>3614</v>
      </c>
      <c r="D10" s="7">
        <v>208</v>
      </c>
      <c r="E10" s="8">
        <v>508000</v>
      </c>
    </row>
    <row r="11" spans="1:6" ht="13.15" customHeight="1" x14ac:dyDescent="0.2">
      <c r="A11" s="5" t="s">
        <v>4696</v>
      </c>
      <c r="B11" s="6">
        <v>106</v>
      </c>
      <c r="C11" s="5" t="s">
        <v>2299</v>
      </c>
      <c r="D11" s="7">
        <v>195</v>
      </c>
      <c r="E11" s="8">
        <v>508000</v>
      </c>
    </row>
    <row r="12" spans="1:6" ht="13.15" customHeight="1" x14ac:dyDescent="0.2">
      <c r="A12" s="5" t="s">
        <v>4696</v>
      </c>
      <c r="B12" s="6">
        <v>107</v>
      </c>
      <c r="C12" s="5" t="s">
        <v>4703</v>
      </c>
      <c r="D12" s="7">
        <v>54</v>
      </c>
      <c r="E12" s="8">
        <v>508000</v>
      </c>
    </row>
    <row r="13" spans="1:6" ht="13.15" customHeight="1" x14ac:dyDescent="0.2">
      <c r="A13" s="5" t="s">
        <v>4696</v>
      </c>
      <c r="B13" s="6" t="s">
        <v>2149</v>
      </c>
      <c r="C13" s="5" t="s">
        <v>4705</v>
      </c>
      <c r="D13" s="7">
        <v>12620</v>
      </c>
      <c r="E13" s="8" t="s">
        <v>4698</v>
      </c>
    </row>
    <row r="14" spans="1:6" ht="13.15" customHeight="1" x14ac:dyDescent="0.2">
      <c r="A14" s="5" t="s">
        <v>4696</v>
      </c>
      <c r="B14" s="6" t="s">
        <v>2150</v>
      </c>
      <c r="C14" s="5" t="s">
        <v>4703</v>
      </c>
      <c r="D14" s="7">
        <v>54</v>
      </c>
      <c r="E14" s="8" t="s">
        <v>4698</v>
      </c>
    </row>
    <row r="15" spans="1:6" ht="13.15" customHeight="1" x14ac:dyDescent="0.2">
      <c r="A15" s="5" t="s">
        <v>4696</v>
      </c>
      <c r="B15" s="6">
        <v>111</v>
      </c>
      <c r="C15" s="5" t="s">
        <v>3447</v>
      </c>
      <c r="D15" s="7">
        <v>157</v>
      </c>
      <c r="E15" s="8">
        <v>508000</v>
      </c>
    </row>
    <row r="16" spans="1:6" ht="13.15" customHeight="1" x14ac:dyDescent="0.2">
      <c r="A16" s="5" t="s">
        <v>4696</v>
      </c>
      <c r="B16" s="6" t="s">
        <v>2159</v>
      </c>
      <c r="C16" s="5" t="s">
        <v>3447</v>
      </c>
      <c r="D16" s="7">
        <v>1469</v>
      </c>
      <c r="E16" s="8">
        <v>508000</v>
      </c>
    </row>
    <row r="17" spans="1:5" ht="13.15" customHeight="1" x14ac:dyDescent="0.2">
      <c r="A17" s="5" t="s">
        <v>4696</v>
      </c>
      <c r="B17" s="6">
        <v>113</v>
      </c>
      <c r="C17" s="5" t="s">
        <v>3614</v>
      </c>
      <c r="D17" s="7">
        <v>403</v>
      </c>
      <c r="E17" s="8">
        <v>508000</v>
      </c>
    </row>
    <row r="18" spans="1:5" ht="13.15" customHeight="1" x14ac:dyDescent="0.2">
      <c r="A18" s="5" t="s">
        <v>4696</v>
      </c>
      <c r="B18" s="6">
        <v>114</v>
      </c>
      <c r="C18" s="5" t="s">
        <v>4702</v>
      </c>
      <c r="D18" s="7">
        <v>176</v>
      </c>
      <c r="E18" s="8">
        <v>508000</v>
      </c>
    </row>
    <row r="19" spans="1:5" ht="13.15" customHeight="1" x14ac:dyDescent="0.2">
      <c r="A19" s="5" t="s">
        <v>4696</v>
      </c>
      <c r="B19" s="6">
        <v>115</v>
      </c>
      <c r="C19" s="5" t="s">
        <v>2136</v>
      </c>
      <c r="D19" s="7">
        <v>256</v>
      </c>
      <c r="E19" s="8">
        <v>508000</v>
      </c>
    </row>
    <row r="20" spans="1:5" ht="13.15" customHeight="1" x14ac:dyDescent="0.2">
      <c r="A20" s="5" t="s">
        <v>4696</v>
      </c>
      <c r="B20" s="6" t="s">
        <v>2280</v>
      </c>
      <c r="C20" s="5" t="s">
        <v>3509</v>
      </c>
      <c r="D20" s="7">
        <v>256</v>
      </c>
      <c r="E20" s="8" t="s">
        <v>4706</v>
      </c>
    </row>
    <row r="21" spans="1:5" ht="13.15" customHeight="1" x14ac:dyDescent="0.2">
      <c r="A21" s="5" t="s">
        <v>4696</v>
      </c>
      <c r="B21" s="6" t="s">
        <v>2282</v>
      </c>
      <c r="C21" s="5" t="s">
        <v>2171</v>
      </c>
      <c r="D21" s="7">
        <v>97</v>
      </c>
      <c r="E21" s="8" t="s">
        <v>4707</v>
      </c>
    </row>
    <row r="22" spans="1:5" ht="13.15" customHeight="1" x14ac:dyDescent="0.2">
      <c r="A22" s="5" t="s">
        <v>4696</v>
      </c>
      <c r="B22" s="6" t="s">
        <v>2283</v>
      </c>
      <c r="C22" s="5" t="s">
        <v>2171</v>
      </c>
      <c r="D22" s="7">
        <v>87</v>
      </c>
      <c r="E22" s="8">
        <v>507000</v>
      </c>
    </row>
    <row r="23" spans="1:5" ht="13.15" customHeight="1" x14ac:dyDescent="0.2">
      <c r="A23" s="5" t="s">
        <v>4696</v>
      </c>
      <c r="B23" s="6" t="s">
        <v>2291</v>
      </c>
      <c r="C23" s="5" t="s">
        <v>2171</v>
      </c>
      <c r="D23" s="7">
        <v>22</v>
      </c>
      <c r="E23" s="8">
        <v>507000</v>
      </c>
    </row>
    <row r="24" spans="1:5" ht="13.15" customHeight="1" x14ac:dyDescent="0.2">
      <c r="A24" s="5" t="s">
        <v>4696</v>
      </c>
      <c r="B24" s="6" t="s">
        <v>4708</v>
      </c>
      <c r="C24" s="5" t="s">
        <v>2171</v>
      </c>
      <c r="D24" s="7">
        <v>18</v>
      </c>
      <c r="E24" s="8">
        <v>507000</v>
      </c>
    </row>
    <row r="25" spans="1:5" ht="13.15" customHeight="1" x14ac:dyDescent="0.2">
      <c r="A25" s="5" t="s">
        <v>4696</v>
      </c>
      <c r="B25" s="6" t="s">
        <v>4709</v>
      </c>
      <c r="C25" s="5" t="s">
        <v>2171</v>
      </c>
      <c r="D25" s="7">
        <v>18</v>
      </c>
      <c r="E25" s="8">
        <v>507000</v>
      </c>
    </row>
    <row r="26" spans="1:5" ht="13.15" customHeight="1" x14ac:dyDescent="0.2">
      <c r="A26" s="5" t="s">
        <v>4696</v>
      </c>
      <c r="B26" s="6" t="s">
        <v>4710</v>
      </c>
      <c r="C26" s="5" t="s">
        <v>2311</v>
      </c>
      <c r="D26" s="7">
        <v>576</v>
      </c>
      <c r="E26" s="8" t="s">
        <v>2158</v>
      </c>
    </row>
    <row r="27" spans="1:5" ht="13.15" customHeight="1" x14ac:dyDescent="0.2">
      <c r="A27" s="5" t="s">
        <v>4696</v>
      </c>
      <c r="B27" s="6" t="s">
        <v>4711</v>
      </c>
      <c r="C27" s="5" t="s">
        <v>2311</v>
      </c>
      <c r="D27" s="7">
        <v>77</v>
      </c>
      <c r="E27" s="8" t="s">
        <v>2158</v>
      </c>
    </row>
    <row r="28" spans="1:5" ht="13.15" customHeight="1" x14ac:dyDescent="0.2">
      <c r="A28" s="5" t="s">
        <v>4696</v>
      </c>
      <c r="B28" s="6" t="s">
        <v>2293</v>
      </c>
      <c r="C28" s="5" t="s">
        <v>2311</v>
      </c>
      <c r="D28" s="7">
        <v>1108</v>
      </c>
      <c r="E28" s="8">
        <v>508000</v>
      </c>
    </row>
    <row r="29" spans="1:5" ht="13.15" customHeight="1" x14ac:dyDescent="0.2">
      <c r="A29" s="5" t="s">
        <v>4696</v>
      </c>
      <c r="B29" s="6">
        <v>119</v>
      </c>
      <c r="C29" s="5" t="s">
        <v>4712</v>
      </c>
      <c r="D29" s="7">
        <v>690</v>
      </c>
      <c r="E29" s="8">
        <v>508000</v>
      </c>
    </row>
    <row r="30" spans="1:5" ht="13.15" customHeight="1" x14ac:dyDescent="0.2">
      <c r="A30" s="5" t="s">
        <v>4696</v>
      </c>
      <c r="B30" s="6" t="s">
        <v>2298</v>
      </c>
      <c r="C30" s="5" t="s">
        <v>4189</v>
      </c>
      <c r="D30" s="7">
        <v>345</v>
      </c>
      <c r="E30" s="8" t="s">
        <v>4698</v>
      </c>
    </row>
    <row r="31" spans="1:5" ht="13.15" customHeight="1" x14ac:dyDescent="0.2">
      <c r="A31" s="5" t="s">
        <v>4696</v>
      </c>
      <c r="B31" s="6" t="s">
        <v>2300</v>
      </c>
      <c r="C31" s="5" t="s">
        <v>2364</v>
      </c>
      <c r="D31" s="7">
        <v>227</v>
      </c>
      <c r="E31" s="8">
        <v>508000</v>
      </c>
    </row>
    <row r="32" spans="1:5" ht="13.15" customHeight="1" x14ac:dyDescent="0.2">
      <c r="A32" s="5" t="s">
        <v>4696</v>
      </c>
      <c r="B32" s="6" t="s">
        <v>2301</v>
      </c>
      <c r="C32" s="5" t="s">
        <v>2156</v>
      </c>
      <c r="D32" s="7">
        <v>227</v>
      </c>
      <c r="E32" s="8">
        <v>508000</v>
      </c>
    </row>
    <row r="33" spans="1:5" ht="13.15" customHeight="1" x14ac:dyDescent="0.2">
      <c r="A33" s="5" t="s">
        <v>4696</v>
      </c>
      <c r="B33" s="6" t="s">
        <v>2304</v>
      </c>
      <c r="C33" s="5" t="s">
        <v>2136</v>
      </c>
      <c r="D33" s="7">
        <v>117</v>
      </c>
      <c r="E33" s="8" t="s">
        <v>4698</v>
      </c>
    </row>
    <row r="34" spans="1:5" ht="13.15" customHeight="1" x14ac:dyDescent="0.2">
      <c r="A34" s="5" t="s">
        <v>4696</v>
      </c>
      <c r="B34" s="6" t="s">
        <v>2310</v>
      </c>
      <c r="C34" s="5" t="s">
        <v>2136</v>
      </c>
      <c r="D34" s="7">
        <v>117</v>
      </c>
      <c r="E34" s="8" t="s">
        <v>4713</v>
      </c>
    </row>
    <row r="35" spans="1:5" ht="13.15" customHeight="1" x14ac:dyDescent="0.2">
      <c r="A35" s="5" t="s">
        <v>4696</v>
      </c>
      <c r="B35" s="6" t="s">
        <v>2313</v>
      </c>
      <c r="C35" s="5" t="s">
        <v>2136</v>
      </c>
      <c r="D35" s="7">
        <v>140</v>
      </c>
      <c r="E35" s="8" t="s">
        <v>4714</v>
      </c>
    </row>
    <row r="36" spans="1:5" ht="13.15" customHeight="1" x14ac:dyDescent="0.2">
      <c r="A36" s="5" t="s">
        <v>4696</v>
      </c>
      <c r="B36" s="6" t="s">
        <v>2323</v>
      </c>
      <c r="C36" s="5" t="s">
        <v>4715</v>
      </c>
      <c r="D36" s="7">
        <v>804</v>
      </c>
      <c r="E36" s="8" t="s">
        <v>4698</v>
      </c>
    </row>
    <row r="37" spans="1:5" ht="13.15" customHeight="1" x14ac:dyDescent="0.2">
      <c r="A37" s="5" t="s">
        <v>4696</v>
      </c>
      <c r="B37" s="6" t="s">
        <v>2325</v>
      </c>
      <c r="C37" s="5" t="s">
        <v>4715</v>
      </c>
      <c r="D37" s="7">
        <v>804</v>
      </c>
      <c r="E37" s="8" t="s">
        <v>4698</v>
      </c>
    </row>
    <row r="38" spans="1:5" ht="13.15" customHeight="1" x14ac:dyDescent="0.2">
      <c r="A38" s="5" t="s">
        <v>4696</v>
      </c>
      <c r="B38" s="6" t="s">
        <v>2327</v>
      </c>
      <c r="C38" s="5" t="s">
        <v>4715</v>
      </c>
      <c r="D38" s="7">
        <v>804</v>
      </c>
      <c r="E38" s="8" t="s">
        <v>4698</v>
      </c>
    </row>
    <row r="39" spans="1:5" ht="13.15" customHeight="1" x14ac:dyDescent="0.2">
      <c r="A39" s="5" t="s">
        <v>4696</v>
      </c>
      <c r="B39" s="6" t="s">
        <v>4716</v>
      </c>
      <c r="C39" s="5" t="s">
        <v>4715</v>
      </c>
      <c r="D39" s="7">
        <v>804</v>
      </c>
      <c r="E39" s="8" t="s">
        <v>4698</v>
      </c>
    </row>
    <row r="40" spans="1:5" ht="13.15" customHeight="1" x14ac:dyDescent="0.2">
      <c r="A40" s="5" t="s">
        <v>4696</v>
      </c>
      <c r="B40" s="6" t="s">
        <v>2328</v>
      </c>
      <c r="C40" s="5" t="s">
        <v>3401</v>
      </c>
      <c r="D40" s="7">
        <v>244</v>
      </c>
      <c r="E40" s="8">
        <v>351100</v>
      </c>
    </row>
    <row r="41" spans="1:5" ht="13.15" customHeight="1" x14ac:dyDescent="0.2">
      <c r="A41" s="5" t="s">
        <v>4696</v>
      </c>
      <c r="B41" s="6" t="s">
        <v>2330</v>
      </c>
      <c r="C41" s="5" t="s">
        <v>3398</v>
      </c>
      <c r="D41" s="7">
        <v>1104</v>
      </c>
      <c r="E41" s="8">
        <v>351100</v>
      </c>
    </row>
    <row r="42" spans="1:5" ht="13.15" customHeight="1" x14ac:dyDescent="0.2">
      <c r="A42" s="5" t="s">
        <v>4696</v>
      </c>
      <c r="B42" s="6">
        <v>130</v>
      </c>
      <c r="C42" s="5" t="s">
        <v>3398</v>
      </c>
      <c r="D42" s="7">
        <v>632</v>
      </c>
      <c r="E42" s="8">
        <v>351100</v>
      </c>
    </row>
    <row r="43" spans="1:5" ht="13.15" customHeight="1" x14ac:dyDescent="0.2">
      <c r="A43" s="5" t="s">
        <v>4696</v>
      </c>
      <c r="B43" s="6" t="s">
        <v>2337</v>
      </c>
      <c r="C43" s="5" t="s">
        <v>2136</v>
      </c>
      <c r="D43" s="7">
        <v>117</v>
      </c>
      <c r="E43" s="8" t="s">
        <v>4717</v>
      </c>
    </row>
    <row r="44" spans="1:5" ht="13.15" customHeight="1" x14ac:dyDescent="0.2">
      <c r="A44" s="5" t="s">
        <v>4696</v>
      </c>
      <c r="B44" s="6" t="s">
        <v>2343</v>
      </c>
      <c r="C44" s="5" t="s">
        <v>2136</v>
      </c>
      <c r="D44" s="7">
        <v>117</v>
      </c>
      <c r="E44" s="8" t="s">
        <v>4714</v>
      </c>
    </row>
    <row r="45" spans="1:5" ht="13.15" customHeight="1" x14ac:dyDescent="0.2">
      <c r="A45" s="5" t="s">
        <v>4696</v>
      </c>
      <c r="B45" s="6" t="s">
        <v>2345</v>
      </c>
      <c r="C45" s="5" t="s">
        <v>2136</v>
      </c>
      <c r="D45" s="7">
        <v>117</v>
      </c>
      <c r="E45" s="8" t="s">
        <v>4718</v>
      </c>
    </row>
    <row r="46" spans="1:5" ht="13.15" customHeight="1" x14ac:dyDescent="0.2">
      <c r="A46" s="5" t="s">
        <v>4696</v>
      </c>
      <c r="B46" s="6" t="s">
        <v>2349</v>
      </c>
      <c r="C46" s="5" t="s">
        <v>2171</v>
      </c>
      <c r="D46" s="7">
        <v>333</v>
      </c>
      <c r="E46" s="8" t="s">
        <v>4698</v>
      </c>
    </row>
    <row r="47" spans="1:5" ht="13.15" customHeight="1" x14ac:dyDescent="0.2">
      <c r="A47" s="5" t="s">
        <v>4696</v>
      </c>
      <c r="B47" s="6">
        <v>135</v>
      </c>
      <c r="C47" s="5" t="s">
        <v>4719</v>
      </c>
      <c r="D47" s="7">
        <v>1823</v>
      </c>
      <c r="E47" s="8" t="s">
        <v>2318</v>
      </c>
    </row>
    <row r="48" spans="1:5" ht="13.15" customHeight="1" x14ac:dyDescent="0.2">
      <c r="A48" s="5" t="s">
        <v>4696</v>
      </c>
      <c r="B48" s="6" t="s">
        <v>2356</v>
      </c>
      <c r="C48" s="5" t="s">
        <v>4719</v>
      </c>
      <c r="D48" s="7">
        <v>1512</v>
      </c>
      <c r="E48" s="8">
        <v>508000</v>
      </c>
    </row>
    <row r="49" spans="1:5" ht="13.15" customHeight="1" x14ac:dyDescent="0.2">
      <c r="A49" s="5" t="s">
        <v>4696</v>
      </c>
      <c r="B49" s="6">
        <v>137</v>
      </c>
      <c r="C49" s="5" t="s">
        <v>2171</v>
      </c>
      <c r="D49" s="7">
        <v>198</v>
      </c>
      <c r="E49" s="8">
        <v>508000</v>
      </c>
    </row>
    <row r="50" spans="1:5" ht="13.15" customHeight="1" x14ac:dyDescent="0.2">
      <c r="A50" s="5" t="s">
        <v>4696</v>
      </c>
      <c r="B50" s="6">
        <v>138</v>
      </c>
      <c r="C50" s="5" t="s">
        <v>2171</v>
      </c>
      <c r="D50" s="7">
        <v>310</v>
      </c>
      <c r="E50" s="8">
        <v>508000</v>
      </c>
    </row>
    <row r="51" spans="1:5" ht="13.15" customHeight="1" x14ac:dyDescent="0.2">
      <c r="A51" s="5" t="s">
        <v>4696</v>
      </c>
      <c r="B51" s="6">
        <v>139</v>
      </c>
      <c r="C51" s="5" t="s">
        <v>2311</v>
      </c>
      <c r="D51" s="7">
        <v>1508</v>
      </c>
      <c r="E51" s="8" t="s">
        <v>2158</v>
      </c>
    </row>
    <row r="52" spans="1:5" ht="13.15" customHeight="1" x14ac:dyDescent="0.2">
      <c r="A52" s="5" t="s">
        <v>4696</v>
      </c>
      <c r="B52" s="6">
        <v>140</v>
      </c>
      <c r="C52" s="5" t="s">
        <v>2367</v>
      </c>
      <c r="D52" s="7">
        <v>227</v>
      </c>
      <c r="E52" s="8">
        <v>352000</v>
      </c>
    </row>
    <row r="53" spans="1:5" ht="13.15" customHeight="1" x14ac:dyDescent="0.2">
      <c r="A53" s="5" t="s">
        <v>4696</v>
      </c>
      <c r="B53" s="6" t="s">
        <v>4720</v>
      </c>
      <c r="C53" s="5" t="s">
        <v>2171</v>
      </c>
      <c r="D53" s="7">
        <v>98</v>
      </c>
      <c r="E53" s="8">
        <v>351100</v>
      </c>
    </row>
    <row r="54" spans="1:5" ht="13.15" customHeight="1" x14ac:dyDescent="0.2">
      <c r="A54" s="5" t="s">
        <v>4696</v>
      </c>
      <c r="B54" s="6">
        <v>142</v>
      </c>
      <c r="C54" s="5" t="s">
        <v>3401</v>
      </c>
      <c r="D54" s="7">
        <v>122</v>
      </c>
      <c r="E54" s="8">
        <v>351100</v>
      </c>
    </row>
    <row r="55" spans="1:5" ht="13.15" customHeight="1" x14ac:dyDescent="0.2">
      <c r="A55" s="5" t="s">
        <v>4696</v>
      </c>
      <c r="B55" s="6" t="s">
        <v>2373</v>
      </c>
      <c r="C55" s="5" t="s">
        <v>3400</v>
      </c>
      <c r="D55" s="7">
        <v>54</v>
      </c>
      <c r="E55" s="8">
        <v>433000</v>
      </c>
    </row>
    <row r="56" spans="1:5" ht="13.15" customHeight="1" x14ac:dyDescent="0.2">
      <c r="A56" s="5" t="s">
        <v>4696</v>
      </c>
      <c r="B56" s="6">
        <v>143</v>
      </c>
      <c r="C56" s="5" t="s">
        <v>2316</v>
      </c>
      <c r="D56" s="7">
        <v>205</v>
      </c>
      <c r="E56" s="8" t="s">
        <v>2158</v>
      </c>
    </row>
    <row r="57" spans="1:5" ht="13.15" customHeight="1" x14ac:dyDescent="0.2">
      <c r="A57" s="5" t="s">
        <v>4696</v>
      </c>
      <c r="B57" s="6">
        <v>144</v>
      </c>
      <c r="C57" s="5" t="s">
        <v>2145</v>
      </c>
      <c r="D57" s="7">
        <v>186</v>
      </c>
      <c r="E57" s="8" t="s">
        <v>2158</v>
      </c>
    </row>
    <row r="58" spans="1:5" ht="13.15" customHeight="1" x14ac:dyDescent="0.2">
      <c r="A58" s="5" t="s">
        <v>4696</v>
      </c>
      <c r="B58" s="6">
        <v>145</v>
      </c>
      <c r="C58" s="5" t="s">
        <v>2593</v>
      </c>
      <c r="D58" s="7">
        <v>991</v>
      </c>
      <c r="E58" s="8">
        <v>221000</v>
      </c>
    </row>
    <row r="59" spans="1:5" ht="13.15" customHeight="1" x14ac:dyDescent="0.2">
      <c r="A59" s="5" t="s">
        <v>4696</v>
      </c>
      <c r="B59" s="6">
        <v>146</v>
      </c>
      <c r="C59" s="5" t="s">
        <v>2171</v>
      </c>
      <c r="D59" s="7">
        <v>161</v>
      </c>
      <c r="E59" s="8">
        <v>221000</v>
      </c>
    </row>
    <row r="60" spans="1:5" ht="13.15" customHeight="1" x14ac:dyDescent="0.2">
      <c r="A60" s="5" t="s">
        <v>4696</v>
      </c>
      <c r="B60" s="6">
        <v>147</v>
      </c>
      <c r="C60" s="5" t="s">
        <v>2311</v>
      </c>
      <c r="D60" s="7">
        <v>329</v>
      </c>
      <c r="E60" s="8" t="s">
        <v>2158</v>
      </c>
    </row>
    <row r="61" spans="1:5" ht="13.15" customHeight="1" x14ac:dyDescent="0.2">
      <c r="A61" s="5" t="s">
        <v>4696</v>
      </c>
      <c r="B61" s="6">
        <v>148</v>
      </c>
      <c r="C61" s="5" t="s">
        <v>2593</v>
      </c>
      <c r="D61" s="7">
        <v>1331</v>
      </c>
      <c r="E61" s="8">
        <v>221000</v>
      </c>
    </row>
    <row r="62" spans="1:5" ht="13.15" customHeight="1" x14ac:dyDescent="0.2">
      <c r="A62" s="5" t="s">
        <v>4696</v>
      </c>
      <c r="B62" s="6">
        <v>149</v>
      </c>
      <c r="C62" s="5" t="s">
        <v>2171</v>
      </c>
      <c r="D62" s="7">
        <v>162</v>
      </c>
      <c r="E62" s="8">
        <v>221000</v>
      </c>
    </row>
    <row r="63" spans="1:5" ht="13.15" customHeight="1" x14ac:dyDescent="0.2">
      <c r="A63" s="5" t="s">
        <v>4696</v>
      </c>
      <c r="B63" s="6">
        <v>150</v>
      </c>
      <c r="C63" s="5" t="s">
        <v>3509</v>
      </c>
      <c r="D63" s="7">
        <v>1198</v>
      </c>
      <c r="E63" s="8">
        <v>221000</v>
      </c>
    </row>
    <row r="64" spans="1:5" ht="13.15" customHeight="1" x14ac:dyDescent="0.2">
      <c r="A64" s="5" t="s">
        <v>4696</v>
      </c>
      <c r="B64" s="6">
        <v>151</v>
      </c>
      <c r="C64" s="5" t="s">
        <v>2171</v>
      </c>
      <c r="D64" s="7">
        <v>99</v>
      </c>
      <c r="E64" s="8">
        <v>221000</v>
      </c>
    </row>
    <row r="65" spans="1:5" ht="13.15" customHeight="1" x14ac:dyDescent="0.2">
      <c r="A65" s="5" t="s">
        <v>4696</v>
      </c>
      <c r="B65" s="6">
        <v>152</v>
      </c>
      <c r="C65" s="5" t="s">
        <v>4721</v>
      </c>
      <c r="D65" s="7">
        <v>351</v>
      </c>
      <c r="E65" s="8">
        <v>221000</v>
      </c>
    </row>
    <row r="66" spans="1:5" ht="13.15" customHeight="1" x14ac:dyDescent="0.2">
      <c r="B66" s="6">
        <v>153</v>
      </c>
      <c r="C66" s="5" t="s">
        <v>4722</v>
      </c>
      <c r="D66" s="7">
        <v>87</v>
      </c>
      <c r="E66" s="8">
        <v>221000</v>
      </c>
    </row>
    <row r="67" spans="1:5" ht="13.15" customHeight="1" x14ac:dyDescent="0.2">
      <c r="B67" s="6" t="s">
        <v>2396</v>
      </c>
      <c r="C67" s="5" t="s">
        <v>2311</v>
      </c>
      <c r="D67" s="7">
        <v>460</v>
      </c>
      <c r="E67" s="8" t="s">
        <v>2158</v>
      </c>
    </row>
    <row r="68" spans="1:5" ht="13.15" customHeight="1" x14ac:dyDescent="0.2">
      <c r="B68" s="6" t="s">
        <v>2398</v>
      </c>
      <c r="C68" s="5" t="s">
        <v>2160</v>
      </c>
      <c r="D68" s="7">
        <v>225</v>
      </c>
      <c r="E68" s="8" t="s">
        <v>2158</v>
      </c>
    </row>
    <row r="69" spans="1:5" ht="13.15" customHeight="1" x14ac:dyDescent="0.2">
      <c r="A69" s="22"/>
      <c r="B69" s="23" t="s">
        <v>2392</v>
      </c>
      <c r="C69" s="22" t="s">
        <v>3575</v>
      </c>
      <c r="D69" s="46">
        <v>51</v>
      </c>
      <c r="E69" s="47" t="s">
        <v>2158</v>
      </c>
    </row>
    <row r="70" spans="1:5" ht="13.15" customHeight="1" x14ac:dyDescent="0.2">
      <c r="C70" s="10" t="s">
        <v>2401</v>
      </c>
      <c r="D70" s="11">
        <f>SUM(D2:D69)</f>
        <v>84306</v>
      </c>
      <c r="E70" s="12"/>
    </row>
    <row r="71" spans="1:5" ht="13.15" customHeight="1" x14ac:dyDescent="0.2"/>
    <row r="72" spans="1:5" ht="13.15" customHeight="1" x14ac:dyDescent="0.2">
      <c r="A72" s="5" t="s">
        <v>4696</v>
      </c>
      <c r="B72" s="6" t="s">
        <v>2402</v>
      </c>
      <c r="C72" s="5" t="s">
        <v>3873</v>
      </c>
      <c r="D72" s="7">
        <v>6207</v>
      </c>
      <c r="E72" s="109">
        <v>508000</v>
      </c>
    </row>
    <row r="73" spans="1:5" ht="13.15" customHeight="1" x14ac:dyDescent="0.2">
      <c r="A73" s="5" t="s">
        <v>4696</v>
      </c>
      <c r="B73" s="6" t="s">
        <v>4723</v>
      </c>
      <c r="C73" s="5" t="s">
        <v>2171</v>
      </c>
      <c r="D73" s="7">
        <v>54</v>
      </c>
      <c r="E73" s="8">
        <v>508000</v>
      </c>
    </row>
    <row r="74" spans="1:5" ht="13.15" customHeight="1" x14ac:dyDescent="0.2">
      <c r="A74" s="5" t="s">
        <v>4696</v>
      </c>
      <c r="B74" s="6" t="s">
        <v>2405</v>
      </c>
      <c r="C74" s="5" t="s">
        <v>4724</v>
      </c>
      <c r="D74" s="7">
        <v>279</v>
      </c>
      <c r="E74" s="109">
        <v>508000</v>
      </c>
    </row>
    <row r="75" spans="1:5" ht="13.15" customHeight="1" x14ac:dyDescent="0.2">
      <c r="A75" s="5" t="s">
        <v>4696</v>
      </c>
      <c r="B75" s="6" t="s">
        <v>3881</v>
      </c>
      <c r="C75" s="5" t="s">
        <v>2136</v>
      </c>
      <c r="D75" s="7">
        <v>162</v>
      </c>
      <c r="E75" s="8">
        <v>508000</v>
      </c>
    </row>
    <row r="76" spans="1:5" ht="13.15" customHeight="1" x14ac:dyDescent="0.2">
      <c r="A76" s="5" t="s">
        <v>4696</v>
      </c>
      <c r="B76" s="6" t="s">
        <v>4490</v>
      </c>
      <c r="C76" s="5" t="s">
        <v>2136</v>
      </c>
      <c r="D76" s="7">
        <v>104</v>
      </c>
      <c r="E76" s="8">
        <v>508000</v>
      </c>
    </row>
    <row r="77" spans="1:5" ht="13.15" customHeight="1" x14ac:dyDescent="0.2">
      <c r="A77" s="5" t="s">
        <v>4696</v>
      </c>
      <c r="B77" s="6" t="s">
        <v>2406</v>
      </c>
      <c r="C77" s="5" t="s">
        <v>2171</v>
      </c>
      <c r="D77" s="7">
        <v>21</v>
      </c>
      <c r="E77" s="8">
        <v>508000</v>
      </c>
    </row>
    <row r="78" spans="1:5" ht="13.15" customHeight="1" x14ac:dyDescent="0.2">
      <c r="A78" s="5" t="s">
        <v>4696</v>
      </c>
      <c r="B78" s="6" t="s">
        <v>2407</v>
      </c>
      <c r="C78" s="5" t="s">
        <v>2145</v>
      </c>
      <c r="D78" s="7">
        <v>227</v>
      </c>
      <c r="E78" s="8" t="s">
        <v>2158</v>
      </c>
    </row>
    <row r="79" spans="1:5" ht="13.15" customHeight="1" x14ac:dyDescent="0.2">
      <c r="A79" s="5" t="s">
        <v>4696</v>
      </c>
      <c r="B79" s="6" t="s">
        <v>2410</v>
      </c>
      <c r="C79" s="5" t="s">
        <v>2316</v>
      </c>
      <c r="D79" s="7">
        <v>227</v>
      </c>
      <c r="E79" s="8" t="s">
        <v>2158</v>
      </c>
    </row>
    <row r="80" spans="1:5" ht="13.15" customHeight="1" x14ac:dyDescent="0.2">
      <c r="A80" s="5" t="s">
        <v>4696</v>
      </c>
      <c r="B80" s="6" t="s">
        <v>2413</v>
      </c>
      <c r="C80" s="5" t="s">
        <v>4725</v>
      </c>
      <c r="D80" s="7">
        <v>4735</v>
      </c>
      <c r="E80" s="8" t="s">
        <v>2158</v>
      </c>
    </row>
    <row r="81" spans="1:5" ht="13.15" customHeight="1" x14ac:dyDescent="0.2">
      <c r="A81" s="5" t="s">
        <v>4696</v>
      </c>
      <c r="B81" s="6" t="s">
        <v>2415</v>
      </c>
      <c r="C81" s="5" t="s">
        <v>2299</v>
      </c>
      <c r="D81" s="7">
        <v>112</v>
      </c>
      <c r="E81" s="8" t="s">
        <v>4706</v>
      </c>
    </row>
    <row r="82" spans="1:5" ht="13.15" customHeight="1" x14ac:dyDescent="0.2">
      <c r="A82" s="5" t="s">
        <v>4696</v>
      </c>
      <c r="B82" s="6" t="s">
        <v>2418</v>
      </c>
      <c r="C82" s="5" t="s">
        <v>2384</v>
      </c>
      <c r="D82" s="7">
        <v>1088</v>
      </c>
      <c r="E82" s="8" t="s">
        <v>4706</v>
      </c>
    </row>
    <row r="83" spans="1:5" ht="13.15" customHeight="1" x14ac:dyDescent="0.2">
      <c r="A83" s="5" t="s">
        <v>4696</v>
      </c>
      <c r="B83" s="6" t="s">
        <v>2426</v>
      </c>
      <c r="C83" s="5" t="s">
        <v>4726</v>
      </c>
      <c r="D83" s="7">
        <v>175</v>
      </c>
      <c r="E83" s="8" t="s">
        <v>4707</v>
      </c>
    </row>
    <row r="84" spans="1:5" ht="13.15" customHeight="1" x14ac:dyDescent="0.2">
      <c r="A84" s="5" t="s">
        <v>4696</v>
      </c>
      <c r="B84" s="6" t="s">
        <v>2428</v>
      </c>
      <c r="C84" s="5" t="s">
        <v>2311</v>
      </c>
      <c r="D84" s="7">
        <v>485</v>
      </c>
      <c r="E84" s="8" t="s">
        <v>4698</v>
      </c>
    </row>
    <row r="85" spans="1:5" ht="13.15" customHeight="1" x14ac:dyDescent="0.2">
      <c r="A85" s="5" t="s">
        <v>4696</v>
      </c>
      <c r="B85" s="6" t="s">
        <v>2430</v>
      </c>
      <c r="C85" s="5" t="s">
        <v>2311</v>
      </c>
      <c r="D85" s="7">
        <v>119</v>
      </c>
      <c r="E85" s="8" t="s">
        <v>4698</v>
      </c>
    </row>
    <row r="86" spans="1:5" ht="13.15" customHeight="1" x14ac:dyDescent="0.2">
      <c r="A86" s="5" t="s">
        <v>4696</v>
      </c>
      <c r="B86" s="6" t="s">
        <v>2431</v>
      </c>
      <c r="C86" s="5" t="s">
        <v>2171</v>
      </c>
      <c r="D86" s="7">
        <v>117</v>
      </c>
      <c r="E86" s="8" t="s">
        <v>4698</v>
      </c>
    </row>
    <row r="87" spans="1:5" ht="13.15" customHeight="1" x14ac:dyDescent="0.2">
      <c r="A87" s="5" t="s">
        <v>4696</v>
      </c>
      <c r="B87" s="6" t="s">
        <v>2432</v>
      </c>
      <c r="C87" s="5" t="s">
        <v>2338</v>
      </c>
      <c r="D87" s="7">
        <v>466</v>
      </c>
      <c r="E87" s="8" t="s">
        <v>4698</v>
      </c>
    </row>
    <row r="88" spans="1:5" ht="13.15" customHeight="1" x14ac:dyDescent="0.2">
      <c r="A88" s="5" t="s">
        <v>4696</v>
      </c>
      <c r="B88" s="6" t="s">
        <v>2433</v>
      </c>
      <c r="C88" s="5" t="s">
        <v>2311</v>
      </c>
      <c r="D88" s="7">
        <v>180</v>
      </c>
      <c r="E88" s="8" t="s">
        <v>4706</v>
      </c>
    </row>
    <row r="89" spans="1:5" ht="13.15" customHeight="1" x14ac:dyDescent="0.2">
      <c r="A89" s="5" t="s">
        <v>4696</v>
      </c>
      <c r="B89" s="6" t="s">
        <v>2437</v>
      </c>
      <c r="C89" s="5" t="s">
        <v>4727</v>
      </c>
      <c r="D89" s="7">
        <v>124</v>
      </c>
      <c r="E89" s="8">
        <v>508000</v>
      </c>
    </row>
    <row r="90" spans="1:5" ht="13.15" customHeight="1" x14ac:dyDescent="0.2">
      <c r="A90" s="5" t="s">
        <v>4696</v>
      </c>
      <c r="B90" s="6" t="s">
        <v>2439</v>
      </c>
      <c r="C90" s="5" t="s">
        <v>2136</v>
      </c>
      <c r="D90" s="7">
        <v>165</v>
      </c>
      <c r="E90" s="8">
        <v>508000</v>
      </c>
    </row>
    <row r="91" spans="1:5" ht="13.15" customHeight="1" x14ac:dyDescent="0.2">
      <c r="A91" s="5" t="s">
        <v>4696</v>
      </c>
      <c r="B91" s="6" t="s">
        <v>2440</v>
      </c>
      <c r="C91" s="5" t="s">
        <v>4728</v>
      </c>
      <c r="D91" s="7">
        <v>45</v>
      </c>
      <c r="E91" s="8">
        <v>508000</v>
      </c>
    </row>
    <row r="92" spans="1:5" ht="13.15" customHeight="1" x14ac:dyDescent="0.2">
      <c r="A92" s="5" t="s">
        <v>4696</v>
      </c>
      <c r="B92" s="6">
        <v>215</v>
      </c>
      <c r="C92" s="5" t="s">
        <v>2136</v>
      </c>
      <c r="D92" s="7">
        <v>189</v>
      </c>
      <c r="E92" s="8">
        <v>508000</v>
      </c>
    </row>
    <row r="93" spans="1:5" x14ac:dyDescent="0.2">
      <c r="A93" s="5" t="s">
        <v>4696</v>
      </c>
      <c r="B93" s="6">
        <v>216</v>
      </c>
      <c r="C93" s="5" t="s">
        <v>4729</v>
      </c>
      <c r="D93" s="7">
        <v>143</v>
      </c>
      <c r="E93" s="8">
        <v>508000</v>
      </c>
    </row>
    <row r="94" spans="1:5" x14ac:dyDescent="0.2">
      <c r="A94" s="5" t="s">
        <v>4696</v>
      </c>
      <c r="B94" s="6">
        <v>217</v>
      </c>
      <c r="C94" s="5" t="s">
        <v>2367</v>
      </c>
      <c r="D94" s="7">
        <v>35</v>
      </c>
      <c r="E94" s="8">
        <v>352000</v>
      </c>
    </row>
    <row r="95" spans="1:5" x14ac:dyDescent="0.2">
      <c r="A95" s="5" t="s">
        <v>4696</v>
      </c>
      <c r="B95" s="6">
        <v>218</v>
      </c>
      <c r="C95" s="5" t="s">
        <v>2171</v>
      </c>
      <c r="D95" s="7">
        <v>39</v>
      </c>
      <c r="E95" s="8">
        <v>508000</v>
      </c>
    </row>
    <row r="96" spans="1:5" x14ac:dyDescent="0.2">
      <c r="A96" s="5" t="s">
        <v>4696</v>
      </c>
      <c r="B96" s="6">
        <v>219</v>
      </c>
      <c r="C96" s="5" t="s">
        <v>2136</v>
      </c>
      <c r="D96" s="7">
        <v>127</v>
      </c>
      <c r="E96" s="8">
        <v>508000</v>
      </c>
    </row>
    <row r="97" spans="1:5" x14ac:dyDescent="0.2">
      <c r="A97" s="5" t="s">
        <v>4696</v>
      </c>
      <c r="B97" s="6">
        <v>220</v>
      </c>
      <c r="C97" s="5" t="s">
        <v>2134</v>
      </c>
      <c r="D97" s="7">
        <v>376</v>
      </c>
      <c r="E97" s="8">
        <v>508000</v>
      </c>
    </row>
    <row r="98" spans="1:5" x14ac:dyDescent="0.2">
      <c r="A98" s="5" t="s">
        <v>4696</v>
      </c>
      <c r="B98" s="6">
        <v>221</v>
      </c>
      <c r="C98" s="5" t="s">
        <v>4249</v>
      </c>
      <c r="D98" s="7">
        <v>82</v>
      </c>
      <c r="E98" s="8">
        <v>508000</v>
      </c>
    </row>
    <row r="99" spans="1:5" x14ac:dyDescent="0.2">
      <c r="A99" s="5" t="s">
        <v>4696</v>
      </c>
      <c r="B99" s="6">
        <v>222</v>
      </c>
      <c r="C99" s="5" t="s">
        <v>2316</v>
      </c>
      <c r="D99" s="7">
        <v>46</v>
      </c>
      <c r="E99" s="8" t="s">
        <v>2158</v>
      </c>
    </row>
    <row r="100" spans="1:5" x14ac:dyDescent="0.2">
      <c r="A100" s="5" t="s">
        <v>4696</v>
      </c>
      <c r="B100" s="6">
        <v>223</v>
      </c>
      <c r="C100" s="5" t="s">
        <v>2145</v>
      </c>
      <c r="D100" s="7">
        <v>45</v>
      </c>
      <c r="E100" s="8" t="s">
        <v>2158</v>
      </c>
    </row>
    <row r="101" spans="1:5" x14ac:dyDescent="0.2">
      <c r="A101" s="5" t="s">
        <v>4696</v>
      </c>
      <c r="B101" s="6">
        <v>224</v>
      </c>
      <c r="C101" s="5" t="s">
        <v>2311</v>
      </c>
      <c r="D101" s="7">
        <v>558</v>
      </c>
      <c r="E101" s="8" t="s">
        <v>2158</v>
      </c>
    </row>
    <row r="102" spans="1:5" x14ac:dyDescent="0.2">
      <c r="A102" s="5" t="s">
        <v>4696</v>
      </c>
      <c r="B102" s="6">
        <v>225</v>
      </c>
      <c r="C102" s="5" t="s">
        <v>2338</v>
      </c>
      <c r="D102" s="7">
        <v>413</v>
      </c>
      <c r="E102" s="8">
        <v>221000</v>
      </c>
    </row>
    <row r="103" spans="1:5" x14ac:dyDescent="0.2">
      <c r="A103" s="5" t="s">
        <v>4696</v>
      </c>
      <c r="B103" s="6">
        <v>226</v>
      </c>
      <c r="C103" s="5" t="s">
        <v>2136</v>
      </c>
      <c r="D103" s="7">
        <v>140</v>
      </c>
      <c r="E103" s="8">
        <v>221000</v>
      </c>
    </row>
    <row r="104" spans="1:5" x14ac:dyDescent="0.2">
      <c r="A104" s="5" t="s">
        <v>4696</v>
      </c>
      <c r="B104" s="6">
        <v>227</v>
      </c>
      <c r="C104" s="5" t="s">
        <v>2136</v>
      </c>
      <c r="D104" s="7">
        <v>141</v>
      </c>
      <c r="E104" s="8">
        <v>221000</v>
      </c>
    </row>
    <row r="105" spans="1:5" x14ac:dyDescent="0.2">
      <c r="A105" s="5" t="s">
        <v>4696</v>
      </c>
      <c r="B105" s="6">
        <v>228</v>
      </c>
      <c r="C105" s="5" t="s">
        <v>2171</v>
      </c>
      <c r="D105" s="7">
        <v>66</v>
      </c>
      <c r="E105" s="8">
        <v>221000</v>
      </c>
    </row>
    <row r="106" spans="1:5" x14ac:dyDescent="0.2">
      <c r="A106" s="5" t="s">
        <v>4696</v>
      </c>
      <c r="B106" s="6">
        <v>229</v>
      </c>
      <c r="C106" s="5" t="s">
        <v>2136</v>
      </c>
      <c r="D106" s="7">
        <v>206</v>
      </c>
      <c r="E106" s="8">
        <v>221000</v>
      </c>
    </row>
    <row r="107" spans="1:5" x14ac:dyDescent="0.2">
      <c r="A107" s="5" t="s">
        <v>4696</v>
      </c>
      <c r="B107" s="6">
        <v>230</v>
      </c>
      <c r="C107" s="5" t="s">
        <v>2136</v>
      </c>
      <c r="D107" s="7">
        <v>211</v>
      </c>
      <c r="E107" s="8">
        <v>221000</v>
      </c>
    </row>
    <row r="108" spans="1:5" x14ac:dyDescent="0.2">
      <c r="A108" s="5" t="s">
        <v>4696</v>
      </c>
      <c r="B108" s="6">
        <v>231</v>
      </c>
      <c r="C108" s="5" t="s">
        <v>2311</v>
      </c>
      <c r="D108" s="7">
        <v>170</v>
      </c>
      <c r="E108" s="8">
        <v>221000</v>
      </c>
    </row>
    <row r="109" spans="1:5" x14ac:dyDescent="0.2">
      <c r="A109" s="5" t="s">
        <v>4696</v>
      </c>
      <c r="B109" s="6">
        <v>232</v>
      </c>
      <c r="C109" s="5" t="s">
        <v>2136</v>
      </c>
      <c r="D109" s="7">
        <v>181</v>
      </c>
      <c r="E109" s="8">
        <v>221000</v>
      </c>
    </row>
    <row r="110" spans="1:5" x14ac:dyDescent="0.2">
      <c r="A110" s="5" t="s">
        <v>4696</v>
      </c>
      <c r="B110" s="6">
        <v>233</v>
      </c>
      <c r="C110" s="5" t="s">
        <v>2136</v>
      </c>
      <c r="D110" s="7">
        <v>143</v>
      </c>
      <c r="E110" s="8">
        <v>221000</v>
      </c>
    </row>
    <row r="111" spans="1:5" x14ac:dyDescent="0.2">
      <c r="A111" s="5" t="s">
        <v>4696</v>
      </c>
      <c r="B111" s="6">
        <v>234</v>
      </c>
      <c r="C111" s="5" t="s">
        <v>2136</v>
      </c>
      <c r="D111" s="7">
        <v>138</v>
      </c>
      <c r="E111" s="8">
        <v>221000</v>
      </c>
    </row>
    <row r="112" spans="1:5" x14ac:dyDescent="0.2">
      <c r="A112" s="5" t="s">
        <v>4696</v>
      </c>
      <c r="B112" s="6">
        <v>235</v>
      </c>
      <c r="C112" s="5" t="s">
        <v>2311</v>
      </c>
      <c r="D112" s="7">
        <v>66</v>
      </c>
      <c r="E112" s="8">
        <v>221000</v>
      </c>
    </row>
    <row r="113" spans="1:6" x14ac:dyDescent="0.2">
      <c r="A113" s="5" t="s">
        <v>4696</v>
      </c>
      <c r="B113" s="6" t="s">
        <v>2533</v>
      </c>
      <c r="C113" s="5" t="s">
        <v>2160</v>
      </c>
      <c r="D113" s="7">
        <v>97</v>
      </c>
      <c r="E113" s="8" t="s">
        <v>2158</v>
      </c>
    </row>
    <row r="114" spans="1:6" x14ac:dyDescent="0.2">
      <c r="A114" s="5" t="s">
        <v>4696</v>
      </c>
      <c r="B114" s="6" t="s">
        <v>2538</v>
      </c>
      <c r="C114" s="5" t="s">
        <v>2160</v>
      </c>
      <c r="D114" s="7">
        <v>2009</v>
      </c>
      <c r="E114" s="8" t="s">
        <v>2158</v>
      </c>
    </row>
    <row r="115" spans="1:6" x14ac:dyDescent="0.2">
      <c r="A115" s="5" t="s">
        <v>4696</v>
      </c>
      <c r="B115" s="6" t="s">
        <v>2536</v>
      </c>
      <c r="C115" s="5" t="s">
        <v>2160</v>
      </c>
      <c r="D115" s="7">
        <v>231</v>
      </c>
      <c r="E115" s="8" t="s">
        <v>2158</v>
      </c>
    </row>
    <row r="116" spans="1:6" x14ac:dyDescent="0.2">
      <c r="B116" s="6" t="s">
        <v>2530</v>
      </c>
      <c r="C116" s="5" t="s">
        <v>2393</v>
      </c>
      <c r="D116" s="7">
        <v>51</v>
      </c>
      <c r="E116" s="8" t="s">
        <v>2158</v>
      </c>
    </row>
    <row r="117" spans="1:6" x14ac:dyDescent="0.2">
      <c r="C117" s="5" t="s">
        <v>4730</v>
      </c>
      <c r="D117" s="7">
        <v>1544</v>
      </c>
      <c r="E117" s="8" t="s">
        <v>2158</v>
      </c>
    </row>
    <row r="118" spans="1:6" ht="13.5" thickBot="1" x14ac:dyDescent="0.25">
      <c r="A118" s="30"/>
      <c r="B118" s="31"/>
      <c r="C118" s="33" t="s">
        <v>2401</v>
      </c>
      <c r="D118" s="36">
        <f>SUM(D72:D116)</f>
        <v>20995</v>
      </c>
      <c r="E118" s="35"/>
      <c r="F118" s="30"/>
    </row>
    <row r="119" spans="1:6" x14ac:dyDescent="0.2">
      <c r="C119" s="10" t="s">
        <v>4191</v>
      </c>
      <c r="D119" s="11">
        <f>SUM(D118,D70)</f>
        <v>105301</v>
      </c>
      <c r="E119" s="12"/>
    </row>
    <row r="120" spans="1:6" x14ac:dyDescent="0.2">
      <c r="C120" s="10" t="s">
        <v>2801</v>
      </c>
      <c r="D120" s="11">
        <f>SUM(D118:E118,D70:E70)</f>
        <v>105301</v>
      </c>
    </row>
  </sheetData>
  <phoneticPr fontId="0" type="noConversion"/>
  <printOptions horizontalCentered="1" gridLines="1"/>
  <pageMargins left="1.25" right="0.5" top="1.01" bottom="0.94" header="0.5" footer="0.5"/>
  <pageSetup fitToHeight="5" orientation="portrait" r:id="rId1"/>
  <headerFooter alignWithMargins="0">
    <oddHeader>&amp;LAttachment E&amp;CCREIGHTON UNIVERSITY 
&amp;A SQ. FT.</oddHeader>
    <oddFooter>Page &amp;P&amp;R&amp;A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F490"/>
  <sheetViews>
    <sheetView topLeftCell="A442" workbookViewId="0">
      <selection activeCell="D478" sqref="D478"/>
    </sheetView>
  </sheetViews>
  <sheetFormatPr defaultRowHeight="12.75" x14ac:dyDescent="0.2"/>
  <cols>
    <col min="1" max="1" width="12.7109375" customWidth="1"/>
    <col min="2" max="2" width="9.7109375" customWidth="1"/>
    <col min="3" max="3" width="21.7109375" customWidth="1"/>
    <col min="4" max="4" width="11.7109375" customWidth="1"/>
    <col min="5" max="5" width="9.7109375" customWidth="1"/>
    <col min="6" max="6" width="30.7109375" customWidth="1"/>
  </cols>
  <sheetData>
    <row r="1" spans="1:6" x14ac:dyDescent="0.2">
      <c r="A1" s="1" t="s">
        <v>2119</v>
      </c>
      <c r="B1" s="2" t="s">
        <v>2120</v>
      </c>
      <c r="C1" s="1" t="s">
        <v>2121</v>
      </c>
      <c r="D1" s="3" t="s">
        <v>2122</v>
      </c>
      <c r="E1" s="4" t="s">
        <v>2123</v>
      </c>
      <c r="F1" s="1" t="s">
        <v>2126</v>
      </c>
    </row>
    <row r="2" spans="1:6" x14ac:dyDescent="0.2">
      <c r="A2" s="5" t="s">
        <v>2127</v>
      </c>
      <c r="B2" s="6" t="s">
        <v>2128</v>
      </c>
      <c r="C2" s="5" t="s">
        <v>2129</v>
      </c>
      <c r="D2" s="7">
        <v>218</v>
      </c>
      <c r="E2" s="8" t="s">
        <v>2130</v>
      </c>
      <c r="F2" s="5"/>
    </row>
    <row r="3" spans="1:6" x14ac:dyDescent="0.2">
      <c r="A3" s="5" t="s">
        <v>2127</v>
      </c>
      <c r="B3" s="6" t="s">
        <v>2133</v>
      </c>
      <c r="C3" s="5" t="s">
        <v>2134</v>
      </c>
      <c r="D3" s="7">
        <v>245</v>
      </c>
      <c r="E3" s="8" t="s">
        <v>2130</v>
      </c>
      <c r="F3" s="5"/>
    </row>
    <row r="4" spans="1:6" x14ac:dyDescent="0.2">
      <c r="A4" s="5" t="s">
        <v>2127</v>
      </c>
      <c r="B4" s="6" t="s">
        <v>2135</v>
      </c>
      <c r="C4" s="5" t="s">
        <v>2136</v>
      </c>
      <c r="D4" s="7">
        <v>270</v>
      </c>
      <c r="E4" s="8" t="s">
        <v>2137</v>
      </c>
      <c r="F4" s="5"/>
    </row>
    <row r="5" spans="1:6" x14ac:dyDescent="0.2">
      <c r="A5" s="5" t="s">
        <v>2127</v>
      </c>
      <c r="B5" s="6" t="s">
        <v>2138</v>
      </c>
      <c r="C5" s="5" t="s">
        <v>2136</v>
      </c>
      <c r="D5" s="7">
        <v>244</v>
      </c>
      <c r="E5" s="8" t="s">
        <v>2137</v>
      </c>
      <c r="F5" s="5"/>
    </row>
    <row r="6" spans="1:6" x14ac:dyDescent="0.2">
      <c r="A6" s="5" t="s">
        <v>2127</v>
      </c>
      <c r="B6" s="6" t="s">
        <v>2139</v>
      </c>
      <c r="C6" s="5" t="s">
        <v>2140</v>
      </c>
      <c r="D6" s="7">
        <v>469</v>
      </c>
      <c r="E6" s="8" t="s">
        <v>2141</v>
      </c>
      <c r="F6" s="5"/>
    </row>
    <row r="7" spans="1:6" x14ac:dyDescent="0.2">
      <c r="A7" s="5" t="s">
        <v>2127</v>
      </c>
      <c r="B7" s="6" t="s">
        <v>2142</v>
      </c>
      <c r="C7" s="5" t="s">
        <v>2143</v>
      </c>
      <c r="D7" s="7">
        <v>123</v>
      </c>
      <c r="E7" s="8" t="s">
        <v>2130</v>
      </c>
      <c r="F7" s="5"/>
    </row>
    <row r="8" spans="1:6" x14ac:dyDescent="0.2">
      <c r="A8" s="5" t="s">
        <v>2127</v>
      </c>
      <c r="B8" s="6" t="s">
        <v>2144</v>
      </c>
      <c r="C8" s="5" t="s">
        <v>2145</v>
      </c>
      <c r="D8" s="7">
        <v>116</v>
      </c>
      <c r="E8" s="8" t="s">
        <v>2130</v>
      </c>
      <c r="F8" s="5"/>
    </row>
    <row r="9" spans="1:6" x14ac:dyDescent="0.2">
      <c r="A9" s="5" t="s">
        <v>2127</v>
      </c>
      <c r="B9" s="6" t="s">
        <v>2146</v>
      </c>
      <c r="C9" s="5" t="s">
        <v>2136</v>
      </c>
      <c r="D9" s="7">
        <v>198</v>
      </c>
      <c r="E9" s="8" t="s">
        <v>2141</v>
      </c>
      <c r="F9" s="5"/>
    </row>
    <row r="10" spans="1:6" x14ac:dyDescent="0.2">
      <c r="A10" s="5" t="s">
        <v>2127</v>
      </c>
      <c r="B10" s="6" t="s">
        <v>2147</v>
      </c>
      <c r="C10" s="5" t="s">
        <v>2136</v>
      </c>
      <c r="D10" s="7">
        <v>212</v>
      </c>
      <c r="E10" s="8" t="s">
        <v>2148</v>
      </c>
      <c r="F10" s="5"/>
    </row>
    <row r="11" spans="1:6" x14ac:dyDescent="0.2">
      <c r="A11" s="5" t="s">
        <v>2127</v>
      </c>
      <c r="B11" s="6" t="s">
        <v>2149</v>
      </c>
      <c r="C11" s="5" t="s">
        <v>2136</v>
      </c>
      <c r="D11" s="7">
        <v>212</v>
      </c>
      <c r="E11" s="8" t="s">
        <v>2148</v>
      </c>
      <c r="F11" s="5"/>
    </row>
    <row r="12" spans="1:6" x14ac:dyDescent="0.2">
      <c r="A12" s="5" t="s">
        <v>2127</v>
      </c>
      <c r="B12" s="6" t="s">
        <v>2150</v>
      </c>
      <c r="C12" s="5" t="s">
        <v>2136</v>
      </c>
      <c r="D12" s="7">
        <v>224</v>
      </c>
      <c r="E12" s="8" t="s">
        <v>2151</v>
      </c>
      <c r="F12" s="5"/>
    </row>
    <row r="13" spans="1:6" x14ac:dyDescent="0.2">
      <c r="A13" s="5" t="s">
        <v>2127</v>
      </c>
      <c r="B13" s="6" t="s">
        <v>2152</v>
      </c>
      <c r="C13" s="5" t="s">
        <v>2136</v>
      </c>
      <c r="D13" s="7">
        <v>206</v>
      </c>
      <c r="E13" s="8" t="s">
        <v>2151</v>
      </c>
      <c r="F13" s="5"/>
    </row>
    <row r="14" spans="1:6" x14ac:dyDescent="0.2">
      <c r="A14" s="5" t="s">
        <v>2127</v>
      </c>
      <c r="B14" s="6" t="s">
        <v>2153</v>
      </c>
      <c r="C14" s="5" t="s">
        <v>2136</v>
      </c>
      <c r="D14" s="7">
        <v>96</v>
      </c>
      <c r="E14" s="8" t="s">
        <v>2154</v>
      </c>
      <c r="F14" s="5"/>
    </row>
    <row r="15" spans="1:6" x14ac:dyDescent="0.2">
      <c r="A15" s="5" t="s">
        <v>2127</v>
      </c>
      <c r="B15" s="6" t="s">
        <v>2155</v>
      </c>
      <c r="C15" s="5" t="s">
        <v>2156</v>
      </c>
      <c r="D15" s="7">
        <v>78</v>
      </c>
      <c r="E15" s="8" t="s">
        <v>2158</v>
      </c>
      <c r="F15" s="5"/>
    </row>
    <row r="16" spans="1:6" x14ac:dyDescent="0.2">
      <c r="A16" s="5" t="s">
        <v>2127</v>
      </c>
      <c r="B16" s="6" t="s">
        <v>2159</v>
      </c>
      <c r="C16" s="5" t="s">
        <v>2160</v>
      </c>
      <c r="D16" s="7">
        <v>146</v>
      </c>
      <c r="E16" s="8" t="s">
        <v>2158</v>
      </c>
      <c r="F16" s="5"/>
    </row>
    <row r="17" spans="1:6" x14ac:dyDescent="0.2">
      <c r="A17" s="5" t="s">
        <v>2127</v>
      </c>
      <c r="B17" s="6" t="s">
        <v>2161</v>
      </c>
      <c r="C17" s="5" t="s">
        <v>2136</v>
      </c>
      <c r="D17" s="7">
        <v>544</v>
      </c>
      <c r="E17" s="8" t="s">
        <v>2154</v>
      </c>
      <c r="F17" s="5"/>
    </row>
    <row r="18" spans="1:6" x14ac:dyDescent="0.2">
      <c r="A18" s="5" t="s">
        <v>2127</v>
      </c>
      <c r="B18" s="6" t="s">
        <v>2162</v>
      </c>
      <c r="C18" s="5" t="s">
        <v>2136</v>
      </c>
      <c r="D18" s="7">
        <v>145</v>
      </c>
      <c r="E18" s="8" t="s">
        <v>2154</v>
      </c>
      <c r="F18" s="5"/>
    </row>
    <row r="19" spans="1:6" x14ac:dyDescent="0.2">
      <c r="A19" s="5" t="s">
        <v>2127</v>
      </c>
      <c r="B19" s="6" t="s">
        <v>2163</v>
      </c>
      <c r="C19" s="5" t="s">
        <v>2136</v>
      </c>
      <c r="D19" s="7">
        <v>302</v>
      </c>
      <c r="E19" s="8" t="s">
        <v>2154</v>
      </c>
      <c r="F19" s="5"/>
    </row>
    <row r="20" spans="1:6" x14ac:dyDescent="0.2">
      <c r="A20" s="5" t="s">
        <v>2127</v>
      </c>
      <c r="B20" s="6" t="s">
        <v>2164</v>
      </c>
      <c r="C20" s="5" t="s">
        <v>2136</v>
      </c>
      <c r="D20" s="7">
        <v>595</v>
      </c>
      <c r="E20" s="8" t="s">
        <v>2154</v>
      </c>
      <c r="F20" s="5"/>
    </row>
    <row r="21" spans="1:6" x14ac:dyDescent="0.2">
      <c r="A21" s="5" t="s">
        <v>2127</v>
      </c>
      <c r="B21" s="6" t="s">
        <v>2165</v>
      </c>
      <c r="C21" s="5" t="s">
        <v>2136</v>
      </c>
      <c r="D21" s="7">
        <v>903</v>
      </c>
      <c r="E21" s="8" t="s">
        <v>2154</v>
      </c>
      <c r="F21" s="5"/>
    </row>
    <row r="22" spans="1:6" x14ac:dyDescent="0.2">
      <c r="A22" s="5" t="s">
        <v>2127</v>
      </c>
      <c r="B22" s="6" t="s">
        <v>2166</v>
      </c>
      <c r="C22" s="5" t="s">
        <v>2136</v>
      </c>
      <c r="D22" s="7">
        <v>147</v>
      </c>
      <c r="E22" s="8" t="s">
        <v>2154</v>
      </c>
      <c r="F22" s="5"/>
    </row>
    <row r="23" spans="1:6" x14ac:dyDescent="0.2">
      <c r="A23" s="5" t="s">
        <v>2127</v>
      </c>
      <c r="B23" s="6" t="s">
        <v>2167</v>
      </c>
      <c r="C23" s="5" t="s">
        <v>2168</v>
      </c>
      <c r="D23" s="7">
        <v>119</v>
      </c>
      <c r="E23" s="8" t="s">
        <v>2154</v>
      </c>
      <c r="F23" s="5"/>
    </row>
    <row r="24" spans="1:6" x14ac:dyDescent="0.2">
      <c r="A24" s="5" t="s">
        <v>2127</v>
      </c>
      <c r="B24" s="6" t="s">
        <v>2169</v>
      </c>
      <c r="C24" s="5" t="s">
        <v>2168</v>
      </c>
      <c r="D24" s="7">
        <v>59</v>
      </c>
      <c r="E24" s="8" t="s">
        <v>2154</v>
      </c>
      <c r="F24" s="5"/>
    </row>
    <row r="25" spans="1:6" x14ac:dyDescent="0.2">
      <c r="A25" s="5" t="s">
        <v>2127</v>
      </c>
      <c r="B25" s="6" t="s">
        <v>2170</v>
      </c>
      <c r="C25" s="5" t="s">
        <v>2171</v>
      </c>
      <c r="D25" s="7">
        <v>14</v>
      </c>
      <c r="E25" s="8" t="s">
        <v>2172</v>
      </c>
      <c r="F25" s="5"/>
    </row>
    <row r="26" spans="1:6" x14ac:dyDescent="0.2">
      <c r="A26" s="5" t="s">
        <v>2127</v>
      </c>
      <c r="B26" s="6" t="s">
        <v>2173</v>
      </c>
      <c r="C26" s="5" t="s">
        <v>2171</v>
      </c>
      <c r="D26" s="7">
        <v>113</v>
      </c>
      <c r="E26" s="8" t="s">
        <v>2172</v>
      </c>
      <c r="F26" s="5"/>
    </row>
    <row r="27" spans="1:6" x14ac:dyDescent="0.2">
      <c r="A27" s="5" t="s">
        <v>2127</v>
      </c>
      <c r="B27" s="6" t="s">
        <v>2174</v>
      </c>
      <c r="C27" s="5" t="s">
        <v>2175</v>
      </c>
      <c r="D27" s="7">
        <v>159</v>
      </c>
      <c r="E27" s="8" t="s">
        <v>2172</v>
      </c>
      <c r="F27" s="5"/>
    </row>
    <row r="28" spans="1:6" x14ac:dyDescent="0.2">
      <c r="A28" s="5" t="s">
        <v>2127</v>
      </c>
      <c r="B28" s="6" t="s">
        <v>2271</v>
      </c>
      <c r="C28" s="5" t="s">
        <v>2272</v>
      </c>
      <c r="D28" s="7">
        <v>95</v>
      </c>
      <c r="E28" s="8" t="s">
        <v>2130</v>
      </c>
      <c r="F28" s="5"/>
    </row>
    <row r="29" spans="1:6" x14ac:dyDescent="0.2">
      <c r="A29" s="5" t="s">
        <v>2127</v>
      </c>
      <c r="B29" s="6" t="s">
        <v>2273</v>
      </c>
      <c r="C29" s="5" t="s">
        <v>2171</v>
      </c>
      <c r="D29" s="7">
        <v>129</v>
      </c>
      <c r="E29" s="8" t="s">
        <v>2130</v>
      </c>
      <c r="F29" s="5"/>
    </row>
    <row r="30" spans="1:6" x14ac:dyDescent="0.2">
      <c r="A30" s="5" t="s">
        <v>2127</v>
      </c>
      <c r="B30" s="6" t="s">
        <v>2274</v>
      </c>
      <c r="C30" s="5" t="s">
        <v>2275</v>
      </c>
      <c r="D30" s="7">
        <v>170</v>
      </c>
      <c r="E30" s="8" t="s">
        <v>2130</v>
      </c>
      <c r="F30" s="5"/>
    </row>
    <row r="31" spans="1:6" x14ac:dyDescent="0.2">
      <c r="A31" s="5" t="s">
        <v>2127</v>
      </c>
      <c r="B31" s="6" t="s">
        <v>2276</v>
      </c>
      <c r="C31" s="5" t="s">
        <v>2277</v>
      </c>
      <c r="D31" s="7">
        <v>71</v>
      </c>
      <c r="E31" s="8" t="s">
        <v>2130</v>
      </c>
      <c r="F31" s="5"/>
    </row>
    <row r="32" spans="1:6" x14ac:dyDescent="0.2">
      <c r="A32" s="5" t="s">
        <v>2127</v>
      </c>
      <c r="B32" s="6" t="s">
        <v>2278</v>
      </c>
      <c r="C32" s="5" t="s">
        <v>2279</v>
      </c>
      <c r="D32" s="7">
        <v>13</v>
      </c>
      <c r="E32" s="8" t="s">
        <v>2130</v>
      </c>
      <c r="F32" s="5"/>
    </row>
    <row r="33" spans="1:6" x14ac:dyDescent="0.2">
      <c r="A33" s="5" t="s">
        <v>2127</v>
      </c>
      <c r="B33" s="6" t="s">
        <v>2280</v>
      </c>
      <c r="C33" s="5" t="s">
        <v>2281</v>
      </c>
      <c r="D33" s="7">
        <v>77</v>
      </c>
      <c r="E33" s="8" t="s">
        <v>2130</v>
      </c>
      <c r="F33" s="5"/>
    </row>
    <row r="34" spans="1:6" x14ac:dyDescent="0.2">
      <c r="A34" s="5" t="s">
        <v>2127</v>
      </c>
      <c r="B34" s="6" t="s">
        <v>2282</v>
      </c>
      <c r="C34" s="5" t="s">
        <v>2272</v>
      </c>
      <c r="D34" s="7">
        <v>133</v>
      </c>
      <c r="E34" s="8" t="s">
        <v>2130</v>
      </c>
      <c r="F34" s="5"/>
    </row>
    <row r="35" spans="1:6" x14ac:dyDescent="0.2">
      <c r="A35" s="5" t="s">
        <v>2127</v>
      </c>
      <c r="B35" s="6" t="s">
        <v>2283</v>
      </c>
      <c r="C35" s="5" t="s">
        <v>2284</v>
      </c>
      <c r="D35" s="7">
        <v>85</v>
      </c>
      <c r="E35" s="8" t="s">
        <v>2130</v>
      </c>
      <c r="F35" s="5"/>
    </row>
    <row r="36" spans="1:6" x14ac:dyDescent="0.2">
      <c r="A36" s="5" t="s">
        <v>2127</v>
      </c>
      <c r="B36" s="6" t="s">
        <v>2291</v>
      </c>
      <c r="C36" s="5" t="s">
        <v>2284</v>
      </c>
      <c r="D36" s="7">
        <v>59</v>
      </c>
      <c r="E36" s="8" t="s">
        <v>2130</v>
      </c>
      <c r="F36" s="5"/>
    </row>
    <row r="37" spans="1:6" x14ac:dyDescent="0.2">
      <c r="A37" s="5" t="s">
        <v>2127</v>
      </c>
      <c r="B37" s="6" t="s">
        <v>2293</v>
      </c>
      <c r="C37" s="5" t="s">
        <v>2294</v>
      </c>
      <c r="D37" s="7">
        <v>856</v>
      </c>
      <c r="E37" s="8" t="s">
        <v>2130</v>
      </c>
      <c r="F37" s="5"/>
    </row>
    <row r="38" spans="1:6" x14ac:dyDescent="0.2">
      <c r="A38" s="5" t="s">
        <v>2127</v>
      </c>
      <c r="B38" s="6" t="s">
        <v>2295</v>
      </c>
      <c r="C38" s="5" t="s">
        <v>2136</v>
      </c>
      <c r="D38" s="7">
        <v>56</v>
      </c>
      <c r="E38" s="8" t="s">
        <v>2130</v>
      </c>
      <c r="F38" s="5"/>
    </row>
    <row r="39" spans="1:6" x14ac:dyDescent="0.2">
      <c r="A39" s="5" t="s">
        <v>2127</v>
      </c>
      <c r="B39" s="6" t="s">
        <v>2296</v>
      </c>
      <c r="C39" s="5" t="s">
        <v>2297</v>
      </c>
      <c r="D39" s="7">
        <v>1451</v>
      </c>
      <c r="E39" s="8" t="s">
        <v>2130</v>
      </c>
      <c r="F39" s="5"/>
    </row>
    <row r="40" spans="1:6" x14ac:dyDescent="0.2">
      <c r="A40" s="5" t="s">
        <v>2127</v>
      </c>
      <c r="B40" s="6" t="s">
        <v>2298</v>
      </c>
      <c r="C40" s="5" t="s">
        <v>2299</v>
      </c>
      <c r="D40" s="7">
        <v>160</v>
      </c>
      <c r="E40" s="8" t="s">
        <v>2158</v>
      </c>
      <c r="F40" s="5"/>
    </row>
    <row r="41" spans="1:6" x14ac:dyDescent="0.2">
      <c r="A41" s="5" t="s">
        <v>2127</v>
      </c>
      <c r="B41" s="6" t="s">
        <v>2300</v>
      </c>
      <c r="C41" s="5" t="s">
        <v>2171</v>
      </c>
      <c r="D41" s="7">
        <v>126</v>
      </c>
      <c r="E41" s="8" t="s">
        <v>2130</v>
      </c>
      <c r="F41" s="5"/>
    </row>
    <row r="42" spans="1:6" x14ac:dyDescent="0.2">
      <c r="A42" s="5" t="s">
        <v>2127</v>
      </c>
      <c r="B42" s="6" t="s">
        <v>2301</v>
      </c>
      <c r="C42" s="5" t="s">
        <v>2302</v>
      </c>
      <c r="D42" s="7">
        <v>104</v>
      </c>
      <c r="E42" s="8" t="s">
        <v>2130</v>
      </c>
      <c r="F42" s="5"/>
    </row>
    <row r="43" spans="1:6" x14ac:dyDescent="0.2">
      <c r="A43" s="5" t="s">
        <v>2127</v>
      </c>
      <c r="B43" s="6" t="s">
        <v>2303</v>
      </c>
      <c r="C43" s="5" t="s">
        <v>2284</v>
      </c>
      <c r="D43" s="7">
        <v>67</v>
      </c>
      <c r="E43" s="8" t="s">
        <v>2130</v>
      </c>
      <c r="F43" s="5"/>
    </row>
    <row r="44" spans="1:6" x14ac:dyDescent="0.2">
      <c r="A44" s="5" t="s">
        <v>2127</v>
      </c>
      <c r="B44" s="6" t="s">
        <v>2304</v>
      </c>
      <c r="C44" s="5" t="s">
        <v>2305</v>
      </c>
      <c r="D44" s="7">
        <v>362</v>
      </c>
      <c r="E44" s="8" t="s">
        <v>2306</v>
      </c>
      <c r="F44" s="5"/>
    </row>
    <row r="45" spans="1:6" x14ac:dyDescent="0.2">
      <c r="A45" s="5" t="s">
        <v>2127</v>
      </c>
      <c r="B45" s="6" t="s">
        <v>2307</v>
      </c>
      <c r="C45" s="5" t="s">
        <v>2136</v>
      </c>
      <c r="D45" s="7">
        <v>130</v>
      </c>
      <c r="E45" s="8" t="s">
        <v>2306</v>
      </c>
      <c r="F45" s="5"/>
    </row>
    <row r="46" spans="1:6" x14ac:dyDescent="0.2">
      <c r="A46" s="5" t="s">
        <v>2127</v>
      </c>
      <c r="B46" s="6" t="s">
        <v>2308</v>
      </c>
      <c r="C46" s="5" t="s">
        <v>2136</v>
      </c>
      <c r="D46" s="7">
        <v>178</v>
      </c>
      <c r="E46" s="8" t="s">
        <v>2306</v>
      </c>
      <c r="F46" s="5"/>
    </row>
    <row r="47" spans="1:6" x14ac:dyDescent="0.2">
      <c r="A47" s="5" t="s">
        <v>2127</v>
      </c>
      <c r="B47" s="6" t="s">
        <v>2309</v>
      </c>
      <c r="C47" s="5" t="s">
        <v>2272</v>
      </c>
      <c r="D47" s="7">
        <v>50</v>
      </c>
      <c r="E47" s="8" t="s">
        <v>2158</v>
      </c>
      <c r="F47" s="5"/>
    </row>
    <row r="48" spans="1:6" x14ac:dyDescent="0.2">
      <c r="A48" s="5" t="s">
        <v>2127</v>
      </c>
      <c r="B48" s="6" t="s">
        <v>2310</v>
      </c>
      <c r="C48" s="5" t="s">
        <v>2311</v>
      </c>
      <c r="D48" s="7">
        <v>473</v>
      </c>
      <c r="E48" s="8" t="s">
        <v>2158</v>
      </c>
      <c r="F48" s="5"/>
    </row>
    <row r="49" spans="1:6" x14ac:dyDescent="0.2">
      <c r="A49" s="5" t="s">
        <v>2127</v>
      </c>
      <c r="B49" s="6" t="s">
        <v>2312</v>
      </c>
      <c r="C49" s="5" t="s">
        <v>2299</v>
      </c>
      <c r="D49" s="7">
        <v>249</v>
      </c>
      <c r="E49" s="8" t="s">
        <v>2158</v>
      </c>
      <c r="F49" s="5"/>
    </row>
    <row r="50" spans="1:6" x14ac:dyDescent="0.2">
      <c r="A50" s="5" t="s">
        <v>2127</v>
      </c>
      <c r="B50" s="6" t="s">
        <v>2315</v>
      </c>
      <c r="C50" s="5" t="s">
        <v>2316</v>
      </c>
      <c r="D50" s="7">
        <v>59</v>
      </c>
      <c r="E50" s="8" t="s">
        <v>2158</v>
      </c>
      <c r="F50" s="5"/>
    </row>
    <row r="51" spans="1:6" x14ac:dyDescent="0.2">
      <c r="A51" s="5" t="s">
        <v>2127</v>
      </c>
      <c r="B51" s="6" t="s">
        <v>2317</v>
      </c>
      <c r="C51" s="5" t="s">
        <v>2279</v>
      </c>
      <c r="D51" s="7">
        <v>15</v>
      </c>
      <c r="E51" s="8" t="s">
        <v>2318</v>
      </c>
      <c r="F51" s="5"/>
    </row>
    <row r="52" spans="1:6" x14ac:dyDescent="0.2">
      <c r="A52" s="5" t="s">
        <v>2127</v>
      </c>
      <c r="B52" s="6" t="s">
        <v>2319</v>
      </c>
      <c r="C52" s="5" t="s">
        <v>2299</v>
      </c>
      <c r="D52" s="7">
        <v>25</v>
      </c>
      <c r="E52" s="8" t="s">
        <v>2158</v>
      </c>
      <c r="F52" s="5"/>
    </row>
    <row r="53" spans="1:6" x14ac:dyDescent="0.2">
      <c r="A53" s="5" t="s">
        <v>2127</v>
      </c>
      <c r="B53" s="6" t="s">
        <v>2320</v>
      </c>
      <c r="C53" s="5" t="s">
        <v>3896</v>
      </c>
      <c r="D53" s="7">
        <v>667</v>
      </c>
      <c r="E53" s="8"/>
      <c r="F53" s="5"/>
    </row>
    <row r="54" spans="1:6" x14ac:dyDescent="0.2">
      <c r="A54" s="5" t="s">
        <v>2127</v>
      </c>
      <c r="B54" s="6" t="s">
        <v>2321</v>
      </c>
      <c r="C54" s="5" t="s">
        <v>2322</v>
      </c>
      <c r="D54" s="7">
        <v>130</v>
      </c>
      <c r="E54" s="8" t="s">
        <v>2306</v>
      </c>
      <c r="F54" s="5"/>
    </row>
    <row r="55" spans="1:6" x14ac:dyDescent="0.2">
      <c r="A55" s="5" t="s">
        <v>2127</v>
      </c>
      <c r="B55" s="6" t="s">
        <v>2323</v>
      </c>
      <c r="C55" s="5" t="s">
        <v>2324</v>
      </c>
      <c r="D55" s="7">
        <v>216</v>
      </c>
      <c r="E55" s="8" t="s">
        <v>2158</v>
      </c>
      <c r="F55" s="5"/>
    </row>
    <row r="56" spans="1:6" x14ac:dyDescent="0.2">
      <c r="A56" s="5" t="s">
        <v>2127</v>
      </c>
      <c r="B56" s="6" t="s">
        <v>2325</v>
      </c>
      <c r="C56" s="5" t="s">
        <v>2326</v>
      </c>
      <c r="D56" s="7">
        <v>155</v>
      </c>
      <c r="E56" s="8">
        <v>351100</v>
      </c>
      <c r="F56" s="5"/>
    </row>
    <row r="57" spans="1:6" x14ac:dyDescent="0.2">
      <c r="A57" s="5" t="s">
        <v>2127</v>
      </c>
      <c r="B57" s="6" t="s">
        <v>2327</v>
      </c>
      <c r="C57" s="5" t="s">
        <v>2156</v>
      </c>
      <c r="D57" s="7">
        <v>106</v>
      </c>
      <c r="E57" s="8" t="s">
        <v>2158</v>
      </c>
      <c r="F57" s="5"/>
    </row>
    <row r="58" spans="1:6" x14ac:dyDescent="0.2">
      <c r="A58" s="5" t="s">
        <v>2127</v>
      </c>
      <c r="B58" s="6" t="s">
        <v>2328</v>
      </c>
      <c r="C58" s="5" t="s">
        <v>2171</v>
      </c>
      <c r="D58" s="7">
        <v>28</v>
      </c>
      <c r="E58" s="8" t="s">
        <v>2329</v>
      </c>
      <c r="F58" s="5"/>
    </row>
    <row r="59" spans="1:6" x14ac:dyDescent="0.2">
      <c r="A59" s="5" t="s">
        <v>2127</v>
      </c>
      <c r="B59" s="6" t="s">
        <v>2331</v>
      </c>
      <c r="C59" s="5" t="s">
        <v>2136</v>
      </c>
      <c r="D59" s="7">
        <v>144</v>
      </c>
      <c r="E59" s="8" t="s">
        <v>2306</v>
      </c>
      <c r="F59" s="5"/>
    </row>
    <row r="60" spans="1:6" x14ac:dyDescent="0.2">
      <c r="A60" s="5" t="s">
        <v>2127</v>
      </c>
      <c r="B60" s="6" t="s">
        <v>2332</v>
      </c>
      <c r="C60" s="5" t="s">
        <v>2136</v>
      </c>
      <c r="D60" s="7">
        <v>155</v>
      </c>
      <c r="E60" s="8" t="s">
        <v>2306</v>
      </c>
      <c r="F60" s="5"/>
    </row>
    <row r="61" spans="1:6" x14ac:dyDescent="0.2">
      <c r="A61" s="5" t="s">
        <v>2127</v>
      </c>
      <c r="B61" s="6" t="s">
        <v>2333</v>
      </c>
      <c r="C61" s="5" t="s">
        <v>2136</v>
      </c>
      <c r="D61" s="7">
        <v>149</v>
      </c>
      <c r="E61" s="8" t="s">
        <v>2306</v>
      </c>
      <c r="F61" s="5"/>
    </row>
    <row r="62" spans="1:6" x14ac:dyDescent="0.2">
      <c r="A62" s="5" t="s">
        <v>2127</v>
      </c>
      <c r="B62" s="6" t="s">
        <v>2335</v>
      </c>
      <c r="C62" s="5" t="s">
        <v>2136</v>
      </c>
      <c r="D62" s="7">
        <v>144</v>
      </c>
      <c r="E62" s="8" t="s">
        <v>2306</v>
      </c>
      <c r="F62" s="5"/>
    </row>
    <row r="63" spans="1:6" x14ac:dyDescent="0.2">
      <c r="A63" s="5"/>
      <c r="B63" s="6" t="s">
        <v>2336</v>
      </c>
      <c r="C63" s="5" t="s">
        <v>2272</v>
      </c>
      <c r="D63" s="7">
        <v>145</v>
      </c>
      <c r="E63" s="8" t="s">
        <v>2158</v>
      </c>
      <c r="F63" s="5"/>
    </row>
    <row r="64" spans="1:6" ht="13.5" customHeight="1" x14ac:dyDescent="0.2">
      <c r="A64" s="5" t="s">
        <v>2127</v>
      </c>
      <c r="B64" s="6" t="s">
        <v>4298</v>
      </c>
      <c r="C64" s="5" t="s">
        <v>2136</v>
      </c>
      <c r="D64" s="7">
        <v>156</v>
      </c>
      <c r="F64" s="5"/>
    </row>
    <row r="65" spans="1:6" x14ac:dyDescent="0.2">
      <c r="A65" s="5" t="s">
        <v>2127</v>
      </c>
      <c r="B65" s="6" t="s">
        <v>2337</v>
      </c>
      <c r="C65" s="5" t="s">
        <v>2311</v>
      </c>
      <c r="D65" s="7">
        <v>104</v>
      </c>
      <c r="E65" s="8" t="s">
        <v>2339</v>
      </c>
      <c r="F65" s="5"/>
    </row>
    <row r="66" spans="1:6" x14ac:dyDescent="0.2">
      <c r="A66" s="5" t="s">
        <v>2127</v>
      </c>
      <c r="B66" s="6" t="s">
        <v>2340</v>
      </c>
      <c r="C66" s="5" t="s">
        <v>2136</v>
      </c>
      <c r="D66" s="7">
        <v>80</v>
      </c>
      <c r="E66" s="8" t="s">
        <v>2339</v>
      </c>
      <c r="F66" s="5"/>
    </row>
    <row r="67" spans="1:6" x14ac:dyDescent="0.2">
      <c r="A67" s="5" t="s">
        <v>2127</v>
      </c>
      <c r="B67" s="6" t="s">
        <v>2341</v>
      </c>
      <c r="C67" s="5" t="s">
        <v>2136</v>
      </c>
      <c r="D67" s="7">
        <v>109</v>
      </c>
      <c r="E67" s="8" t="s">
        <v>2339</v>
      </c>
      <c r="F67" s="5"/>
    </row>
    <row r="68" spans="1:6" x14ac:dyDescent="0.2">
      <c r="A68" s="5" t="s">
        <v>2127</v>
      </c>
      <c r="B68" s="6" t="s">
        <v>2342</v>
      </c>
      <c r="C68" s="5" t="s">
        <v>2136</v>
      </c>
      <c r="D68" s="7">
        <v>154</v>
      </c>
      <c r="E68" s="8" t="s">
        <v>2339</v>
      </c>
      <c r="F68" s="5"/>
    </row>
    <row r="69" spans="1:6" x14ac:dyDescent="0.2">
      <c r="A69" s="5" t="s">
        <v>2127</v>
      </c>
      <c r="B69" s="6" t="s">
        <v>1368</v>
      </c>
      <c r="C69" s="5" t="s">
        <v>2136</v>
      </c>
      <c r="D69" s="7">
        <v>118</v>
      </c>
      <c r="E69" s="8" t="s">
        <v>2339</v>
      </c>
      <c r="F69" s="5"/>
    </row>
    <row r="70" spans="1:6" x14ac:dyDescent="0.2">
      <c r="A70" s="5" t="s">
        <v>2127</v>
      </c>
      <c r="B70" s="6" t="s">
        <v>2343</v>
      </c>
      <c r="C70" s="5" t="s">
        <v>2305</v>
      </c>
      <c r="D70" s="7">
        <v>408</v>
      </c>
      <c r="E70" s="8" t="s">
        <v>2339</v>
      </c>
      <c r="F70" s="5"/>
    </row>
    <row r="71" spans="1:6" x14ac:dyDescent="0.2">
      <c r="A71" s="5" t="s">
        <v>2127</v>
      </c>
      <c r="B71" s="6" t="s">
        <v>2344</v>
      </c>
      <c r="C71" s="5" t="s">
        <v>2136</v>
      </c>
      <c r="D71" s="7">
        <v>149</v>
      </c>
      <c r="E71" s="8" t="s">
        <v>2339</v>
      </c>
      <c r="F71" s="5"/>
    </row>
    <row r="72" spans="1:6" x14ac:dyDescent="0.2">
      <c r="A72" s="5" t="s">
        <v>2127</v>
      </c>
      <c r="B72" s="6" t="s">
        <v>2345</v>
      </c>
      <c r="C72" s="5" t="s">
        <v>2311</v>
      </c>
      <c r="D72" s="7">
        <v>60</v>
      </c>
      <c r="E72" s="8" t="s">
        <v>2346</v>
      </c>
      <c r="F72" s="5"/>
    </row>
    <row r="73" spans="1:6" x14ac:dyDescent="0.2">
      <c r="A73" s="5" t="s">
        <v>2127</v>
      </c>
      <c r="B73" s="6" t="s">
        <v>2347</v>
      </c>
      <c r="C73" s="5" t="s">
        <v>2136</v>
      </c>
      <c r="D73" s="7">
        <v>91</v>
      </c>
      <c r="E73" s="8">
        <v>601000</v>
      </c>
      <c r="F73" s="5"/>
    </row>
    <row r="74" spans="1:6" x14ac:dyDescent="0.2">
      <c r="A74" s="5" t="s">
        <v>2127</v>
      </c>
      <c r="B74" s="6" t="s">
        <v>2348</v>
      </c>
      <c r="C74" s="5" t="s">
        <v>2136</v>
      </c>
      <c r="D74" s="7">
        <v>102</v>
      </c>
      <c r="E74" s="8">
        <v>601000</v>
      </c>
      <c r="F74" s="5"/>
    </row>
    <row r="75" spans="1:6" x14ac:dyDescent="0.2">
      <c r="A75" s="5" t="s">
        <v>2127</v>
      </c>
      <c r="B75" s="6" t="s">
        <v>2349</v>
      </c>
      <c r="C75" s="5" t="s">
        <v>2136</v>
      </c>
      <c r="D75" s="7">
        <v>121</v>
      </c>
      <c r="E75" s="8" t="s">
        <v>2346</v>
      </c>
      <c r="F75" s="5"/>
    </row>
    <row r="76" spans="1:6" x14ac:dyDescent="0.2">
      <c r="A76" s="5" t="s">
        <v>2127</v>
      </c>
      <c r="B76" s="6" t="s">
        <v>2350</v>
      </c>
      <c r="C76" s="5" t="s">
        <v>2136</v>
      </c>
      <c r="D76" s="7">
        <v>159</v>
      </c>
      <c r="E76" s="8" t="s">
        <v>2346</v>
      </c>
      <c r="F76" s="5"/>
    </row>
    <row r="77" spans="1:6" x14ac:dyDescent="0.2">
      <c r="A77" s="5" t="s">
        <v>2127</v>
      </c>
      <c r="B77" s="6" t="s">
        <v>2351</v>
      </c>
      <c r="C77" s="5" t="s">
        <v>2136</v>
      </c>
      <c r="D77" s="7">
        <v>229</v>
      </c>
      <c r="E77" s="8" t="s">
        <v>2346</v>
      </c>
      <c r="F77" s="5"/>
    </row>
    <row r="78" spans="1:6" x14ac:dyDescent="0.2">
      <c r="A78" s="5" t="s">
        <v>2127</v>
      </c>
      <c r="B78" s="6" t="s">
        <v>2352</v>
      </c>
      <c r="C78" s="5" t="s">
        <v>2136</v>
      </c>
      <c r="D78" s="7">
        <v>119</v>
      </c>
      <c r="E78" s="8" t="s">
        <v>2346</v>
      </c>
      <c r="F78" s="5"/>
    </row>
    <row r="79" spans="1:6" x14ac:dyDescent="0.2">
      <c r="A79" s="5" t="s">
        <v>2127</v>
      </c>
      <c r="B79" s="6" t="s">
        <v>2353</v>
      </c>
      <c r="C79" s="5" t="s">
        <v>2136</v>
      </c>
      <c r="D79" s="7">
        <v>120</v>
      </c>
      <c r="E79" s="8" t="s">
        <v>2158</v>
      </c>
      <c r="F79" s="5"/>
    </row>
    <row r="80" spans="1:6" x14ac:dyDescent="0.2">
      <c r="A80" s="5" t="s">
        <v>2127</v>
      </c>
      <c r="B80" s="6" t="s">
        <v>3245</v>
      </c>
      <c r="C80" s="5" t="s">
        <v>2136</v>
      </c>
      <c r="D80" s="7">
        <v>130</v>
      </c>
      <c r="E80" s="8"/>
      <c r="F80" s="5"/>
    </row>
    <row r="81" spans="1:6" x14ac:dyDescent="0.2">
      <c r="A81" s="5" t="s">
        <v>2127</v>
      </c>
      <c r="B81" s="6" t="s">
        <v>3246</v>
      </c>
      <c r="C81" s="5" t="s">
        <v>2136</v>
      </c>
      <c r="D81" s="7">
        <v>112</v>
      </c>
      <c r="E81" s="8"/>
      <c r="F81" s="5"/>
    </row>
    <row r="82" spans="1:6" x14ac:dyDescent="0.2">
      <c r="A82" s="5" t="s">
        <v>2127</v>
      </c>
      <c r="B82" s="110">
        <v>135</v>
      </c>
      <c r="C82" s="5" t="s">
        <v>2311</v>
      </c>
      <c r="D82" s="7">
        <v>117</v>
      </c>
      <c r="E82" s="8" t="s">
        <v>2306</v>
      </c>
      <c r="F82" s="5"/>
    </row>
    <row r="83" spans="1:6" x14ac:dyDescent="0.2">
      <c r="A83" s="5" t="s">
        <v>2127</v>
      </c>
      <c r="B83" s="6" t="s">
        <v>2356</v>
      </c>
      <c r="C83" s="5" t="s">
        <v>2136</v>
      </c>
      <c r="D83" s="7">
        <v>69</v>
      </c>
      <c r="E83" s="8" t="s">
        <v>2306</v>
      </c>
      <c r="F83" s="5"/>
    </row>
    <row r="84" spans="1:6" x14ac:dyDescent="0.2">
      <c r="A84" s="5" t="s">
        <v>2127</v>
      </c>
      <c r="B84" s="6" t="s">
        <v>2357</v>
      </c>
      <c r="C84" s="5" t="s">
        <v>2136</v>
      </c>
      <c r="D84" s="7">
        <v>120</v>
      </c>
      <c r="E84" s="8" t="s">
        <v>2306</v>
      </c>
      <c r="F84" s="5"/>
    </row>
    <row r="85" spans="1:6" x14ac:dyDescent="0.2">
      <c r="A85" s="5" t="s">
        <v>2127</v>
      </c>
      <c r="B85" s="6" t="s">
        <v>2358</v>
      </c>
      <c r="C85" s="5" t="s">
        <v>2136</v>
      </c>
      <c r="D85" s="7">
        <v>119</v>
      </c>
      <c r="E85" s="8" t="s">
        <v>2306</v>
      </c>
      <c r="F85" s="5"/>
    </row>
    <row r="86" spans="1:6" x14ac:dyDescent="0.2">
      <c r="A86" s="5" t="s">
        <v>2127</v>
      </c>
      <c r="B86" s="6" t="s">
        <v>2359</v>
      </c>
      <c r="C86" s="5" t="s">
        <v>2136</v>
      </c>
      <c r="D86" s="7">
        <v>123</v>
      </c>
      <c r="E86" s="8" t="s">
        <v>2306</v>
      </c>
      <c r="F86" s="5"/>
    </row>
    <row r="87" spans="1:6" x14ac:dyDescent="0.2">
      <c r="A87" s="5" t="s">
        <v>2127</v>
      </c>
      <c r="B87" s="6" t="s">
        <v>4530</v>
      </c>
      <c r="C87" s="5" t="s">
        <v>2136</v>
      </c>
      <c r="D87" s="7">
        <v>117</v>
      </c>
      <c r="E87" s="8"/>
      <c r="F87" s="5"/>
    </row>
    <row r="88" spans="1:6" x14ac:dyDescent="0.2">
      <c r="A88" s="5" t="s">
        <v>2127</v>
      </c>
      <c r="B88" s="6" t="s">
        <v>4531</v>
      </c>
      <c r="C88" s="5" t="s">
        <v>2136</v>
      </c>
      <c r="D88" s="7">
        <v>114</v>
      </c>
      <c r="E88" s="8"/>
      <c r="F88" s="5"/>
    </row>
    <row r="89" spans="1:6" s="59" customFormat="1" x14ac:dyDescent="0.2">
      <c r="A89" s="17" t="s">
        <v>2127</v>
      </c>
      <c r="B89" s="27" t="s">
        <v>4532</v>
      </c>
      <c r="C89" s="17" t="s">
        <v>2136</v>
      </c>
      <c r="D89" s="16">
        <v>117</v>
      </c>
      <c r="E89" s="81"/>
      <c r="F89" s="17"/>
    </row>
    <row r="90" spans="1:6" s="59" customFormat="1" x14ac:dyDescent="0.2">
      <c r="A90" s="17" t="s">
        <v>2127</v>
      </c>
      <c r="B90" s="27" t="s">
        <v>4533</v>
      </c>
      <c r="C90" s="17" t="s">
        <v>2136</v>
      </c>
      <c r="D90" s="16">
        <v>114</v>
      </c>
      <c r="E90" s="81"/>
      <c r="F90" s="17"/>
    </row>
    <row r="91" spans="1:6" s="59" customFormat="1" x14ac:dyDescent="0.2">
      <c r="A91" s="17" t="s">
        <v>2127</v>
      </c>
      <c r="B91" s="27" t="s">
        <v>4534</v>
      </c>
      <c r="C91" s="17" t="s">
        <v>2136</v>
      </c>
      <c r="D91" s="16">
        <v>115</v>
      </c>
      <c r="E91" s="81"/>
      <c r="F91" s="17"/>
    </row>
    <row r="92" spans="1:6" x14ac:dyDescent="0.2">
      <c r="A92" s="5" t="s">
        <v>2127</v>
      </c>
      <c r="B92" s="6" t="s">
        <v>2361</v>
      </c>
      <c r="C92" s="5" t="s">
        <v>3913</v>
      </c>
      <c r="D92" s="7">
        <v>411</v>
      </c>
      <c r="E92" s="8" t="s">
        <v>2306</v>
      </c>
      <c r="F92" s="5"/>
    </row>
    <row r="93" spans="1:6" x14ac:dyDescent="0.2">
      <c r="A93" s="5" t="s">
        <v>2127</v>
      </c>
      <c r="B93" s="6" t="s">
        <v>2363</v>
      </c>
      <c r="C93" s="5" t="s">
        <v>2364</v>
      </c>
      <c r="D93" s="7">
        <v>46</v>
      </c>
      <c r="E93" s="8" t="s">
        <v>2158</v>
      </c>
      <c r="F93" s="5"/>
    </row>
    <row r="94" spans="1:6" x14ac:dyDescent="0.2">
      <c r="A94" s="5" t="s">
        <v>2127</v>
      </c>
      <c r="B94" s="6" t="s">
        <v>2365</v>
      </c>
      <c r="C94" s="5" t="s">
        <v>2171</v>
      </c>
      <c r="D94" s="7">
        <v>57</v>
      </c>
      <c r="E94" s="8" t="s">
        <v>2318</v>
      </c>
      <c r="F94" s="5"/>
    </row>
    <row r="95" spans="1:6" x14ac:dyDescent="0.2">
      <c r="A95" s="5" t="s">
        <v>2127</v>
      </c>
      <c r="B95" s="6" t="s">
        <v>2366</v>
      </c>
      <c r="C95" s="5" t="s">
        <v>2367</v>
      </c>
      <c r="D95" s="7">
        <v>77</v>
      </c>
      <c r="E95" s="8">
        <v>352000</v>
      </c>
      <c r="F95" s="5"/>
    </row>
    <row r="96" spans="1:6" x14ac:dyDescent="0.2">
      <c r="A96" s="5" t="s">
        <v>2127</v>
      </c>
      <c r="B96" s="6" t="s">
        <v>2368</v>
      </c>
      <c r="C96" s="5" t="s">
        <v>2136</v>
      </c>
      <c r="D96" s="7">
        <v>299</v>
      </c>
      <c r="E96" s="8" t="s">
        <v>2306</v>
      </c>
      <c r="F96" s="5"/>
    </row>
    <row r="97" spans="1:6" x14ac:dyDescent="0.2">
      <c r="A97" s="5" t="s">
        <v>2127</v>
      </c>
      <c r="B97" s="6" t="s">
        <v>2369</v>
      </c>
      <c r="C97" s="5" t="s">
        <v>2171</v>
      </c>
      <c r="D97" s="7">
        <v>95</v>
      </c>
      <c r="E97" s="8" t="s">
        <v>2306</v>
      </c>
      <c r="F97" s="5"/>
    </row>
    <row r="98" spans="1:6" x14ac:dyDescent="0.2">
      <c r="A98" s="5" t="s">
        <v>2127</v>
      </c>
      <c r="B98" s="6" t="s">
        <v>2370</v>
      </c>
      <c r="C98" s="5" t="s">
        <v>2299</v>
      </c>
      <c r="D98" s="7">
        <v>106</v>
      </c>
      <c r="E98" s="8" t="s">
        <v>2158</v>
      </c>
      <c r="F98" s="5"/>
    </row>
    <row r="99" spans="1:6" x14ac:dyDescent="0.2">
      <c r="A99" s="5" t="s">
        <v>2127</v>
      </c>
      <c r="B99" s="6" t="s">
        <v>2371</v>
      </c>
      <c r="C99" s="5" t="s">
        <v>2136</v>
      </c>
      <c r="D99" s="7">
        <v>299</v>
      </c>
      <c r="E99" s="8" t="s">
        <v>2306</v>
      </c>
      <c r="F99" s="5"/>
    </row>
    <row r="100" spans="1:6" x14ac:dyDescent="0.2">
      <c r="A100" s="5" t="s">
        <v>2127</v>
      </c>
      <c r="B100" s="6" t="s">
        <v>2372</v>
      </c>
      <c r="C100" s="5" t="s">
        <v>2311</v>
      </c>
      <c r="D100" s="7">
        <v>433</v>
      </c>
      <c r="E100" s="8" t="s">
        <v>2158</v>
      </c>
      <c r="F100" s="5"/>
    </row>
    <row r="101" spans="1:6" x14ac:dyDescent="0.2">
      <c r="A101" s="5" t="s">
        <v>2127</v>
      </c>
      <c r="B101" s="6" t="s">
        <v>2373</v>
      </c>
      <c r="C101" s="5" t="s">
        <v>2367</v>
      </c>
      <c r="D101" s="7">
        <v>21</v>
      </c>
      <c r="E101" s="8">
        <v>352000</v>
      </c>
      <c r="F101" s="5"/>
    </row>
    <row r="102" spans="1:6" x14ac:dyDescent="0.2">
      <c r="A102" s="5" t="s">
        <v>2127</v>
      </c>
      <c r="B102" s="6" t="s">
        <v>2374</v>
      </c>
      <c r="C102" s="5" t="s">
        <v>2279</v>
      </c>
      <c r="D102" s="7">
        <v>14</v>
      </c>
      <c r="E102" s="8">
        <v>352000</v>
      </c>
      <c r="F102" s="5"/>
    </row>
    <row r="103" spans="1:6" x14ac:dyDescent="0.2">
      <c r="A103" s="5" t="s">
        <v>2127</v>
      </c>
      <c r="B103" s="6" t="s">
        <v>2375</v>
      </c>
      <c r="C103" s="5" t="s">
        <v>2311</v>
      </c>
      <c r="D103" s="7">
        <v>353</v>
      </c>
      <c r="E103" s="8" t="s">
        <v>2158</v>
      </c>
      <c r="F103" s="5"/>
    </row>
    <row r="104" spans="1:6" x14ac:dyDescent="0.2">
      <c r="A104" s="5" t="s">
        <v>2127</v>
      </c>
      <c r="B104" s="6" t="s">
        <v>2376</v>
      </c>
      <c r="C104" s="5" t="s">
        <v>2311</v>
      </c>
      <c r="D104" s="7">
        <v>867</v>
      </c>
      <c r="E104" s="8" t="s">
        <v>2158</v>
      </c>
      <c r="F104" s="5"/>
    </row>
    <row r="105" spans="1:6" x14ac:dyDescent="0.2">
      <c r="A105" s="5" t="s">
        <v>2127</v>
      </c>
      <c r="B105" s="6" t="s">
        <v>2377</v>
      </c>
      <c r="C105" s="5" t="s">
        <v>2311</v>
      </c>
      <c r="D105" s="7">
        <v>713</v>
      </c>
      <c r="E105" s="8" t="s">
        <v>2158</v>
      </c>
      <c r="F105" s="5"/>
    </row>
    <row r="106" spans="1:6" x14ac:dyDescent="0.2">
      <c r="A106" s="5" t="s">
        <v>2127</v>
      </c>
      <c r="B106" s="6" t="s">
        <v>2378</v>
      </c>
      <c r="C106" s="5" t="s">
        <v>2311</v>
      </c>
      <c r="D106" s="7">
        <v>412</v>
      </c>
      <c r="E106" s="8" t="s">
        <v>2158</v>
      </c>
      <c r="F106" s="5"/>
    </row>
    <row r="107" spans="1:6" x14ac:dyDescent="0.2">
      <c r="A107" s="5" t="s">
        <v>2127</v>
      </c>
      <c r="B107" s="6" t="s">
        <v>2379</v>
      </c>
      <c r="C107" s="5" t="s">
        <v>2311</v>
      </c>
      <c r="D107" s="7">
        <v>488</v>
      </c>
      <c r="E107" s="8" t="s">
        <v>2158</v>
      </c>
      <c r="F107" s="5"/>
    </row>
    <row r="108" spans="1:6" x14ac:dyDescent="0.2">
      <c r="A108" s="5" t="s">
        <v>2127</v>
      </c>
      <c r="B108" s="6" t="s">
        <v>2380</v>
      </c>
      <c r="C108" s="5" t="s">
        <v>2311</v>
      </c>
      <c r="D108" s="7">
        <v>66</v>
      </c>
      <c r="E108" s="8" t="s">
        <v>2158</v>
      </c>
      <c r="F108" s="5"/>
    </row>
    <row r="109" spans="1:6" x14ac:dyDescent="0.2">
      <c r="A109" s="5" t="s">
        <v>2127</v>
      </c>
      <c r="B109" s="6" t="s">
        <v>2381</v>
      </c>
      <c r="C109" s="5" t="s">
        <v>2382</v>
      </c>
      <c r="D109" s="7">
        <v>100</v>
      </c>
      <c r="E109" s="8" t="s">
        <v>2158</v>
      </c>
      <c r="F109" s="5"/>
    </row>
    <row r="110" spans="1:6" x14ac:dyDescent="0.2">
      <c r="A110" s="5" t="s">
        <v>2127</v>
      </c>
      <c r="B110" s="6" t="s">
        <v>2383</v>
      </c>
      <c r="C110" s="5" t="s">
        <v>2384</v>
      </c>
      <c r="D110" s="7">
        <v>543</v>
      </c>
      <c r="E110" s="8" t="s">
        <v>2158</v>
      </c>
      <c r="F110" s="5"/>
    </row>
    <row r="111" spans="1:6" x14ac:dyDescent="0.2">
      <c r="A111" s="5" t="s">
        <v>2127</v>
      </c>
      <c r="B111" s="6" t="s">
        <v>2385</v>
      </c>
      <c r="C111" s="5" t="s">
        <v>2386</v>
      </c>
      <c r="D111" s="7">
        <v>368</v>
      </c>
      <c r="E111" s="8" t="s">
        <v>2130</v>
      </c>
      <c r="F111" s="5"/>
    </row>
    <row r="112" spans="1:6" x14ac:dyDescent="0.2">
      <c r="A112" s="5" t="s">
        <v>2127</v>
      </c>
      <c r="B112" s="6" t="s">
        <v>2387</v>
      </c>
      <c r="C112" s="5" t="s">
        <v>2388</v>
      </c>
      <c r="D112" s="7">
        <v>213</v>
      </c>
      <c r="E112" s="8" t="s">
        <v>2318</v>
      </c>
      <c r="F112" s="5"/>
    </row>
    <row r="113" spans="1:6" x14ac:dyDescent="0.2">
      <c r="A113" s="5" t="s">
        <v>2127</v>
      </c>
      <c r="B113" s="6" t="s">
        <v>2389</v>
      </c>
      <c r="C113" s="5" t="s">
        <v>2299</v>
      </c>
      <c r="D113" s="7">
        <v>143</v>
      </c>
      <c r="E113" s="8" t="s">
        <v>2130</v>
      </c>
      <c r="F113" s="5"/>
    </row>
    <row r="114" spans="1:6" x14ac:dyDescent="0.2">
      <c r="A114" s="5" t="s">
        <v>2127</v>
      </c>
      <c r="B114" s="6" t="s">
        <v>2390</v>
      </c>
      <c r="C114" s="5" t="s">
        <v>2386</v>
      </c>
      <c r="D114" s="7">
        <v>1186</v>
      </c>
      <c r="E114" s="8" t="s">
        <v>2130</v>
      </c>
      <c r="F114" s="5"/>
    </row>
    <row r="115" spans="1:6" x14ac:dyDescent="0.2">
      <c r="A115" s="5" t="s">
        <v>2127</v>
      </c>
      <c r="B115" s="6" t="s">
        <v>2391</v>
      </c>
      <c r="C115" s="5" t="s">
        <v>2299</v>
      </c>
      <c r="D115" s="7">
        <v>202</v>
      </c>
      <c r="E115" s="8" t="s">
        <v>2158</v>
      </c>
      <c r="F115" s="5"/>
    </row>
    <row r="116" spans="1:6" x14ac:dyDescent="0.2">
      <c r="A116" s="5" t="s">
        <v>2127</v>
      </c>
      <c r="B116" s="6" t="s">
        <v>2392</v>
      </c>
      <c r="C116" s="5" t="s">
        <v>2393</v>
      </c>
      <c r="D116" s="7">
        <v>36</v>
      </c>
      <c r="E116" s="8" t="s">
        <v>2158</v>
      </c>
      <c r="F116" s="5"/>
    </row>
    <row r="117" spans="1:6" x14ac:dyDescent="0.2">
      <c r="A117" s="5" t="s">
        <v>2127</v>
      </c>
      <c r="B117" s="6" t="s">
        <v>2394</v>
      </c>
      <c r="C117" s="5" t="s">
        <v>2393</v>
      </c>
      <c r="D117" s="7">
        <v>58</v>
      </c>
      <c r="E117" s="8" t="s">
        <v>2158</v>
      </c>
      <c r="F117" s="5"/>
    </row>
    <row r="118" spans="1:6" x14ac:dyDescent="0.2">
      <c r="A118" s="5" t="s">
        <v>2127</v>
      </c>
      <c r="B118" s="6" t="s">
        <v>2395</v>
      </c>
      <c r="C118" s="5" t="s">
        <v>2393</v>
      </c>
      <c r="D118" s="7">
        <v>20</v>
      </c>
      <c r="E118" s="8" t="s">
        <v>2158</v>
      </c>
      <c r="F118" s="5"/>
    </row>
    <row r="119" spans="1:6" x14ac:dyDescent="0.2">
      <c r="A119" s="5" t="s">
        <v>2127</v>
      </c>
      <c r="B119" s="6" t="s">
        <v>2396</v>
      </c>
      <c r="C119" s="5" t="s">
        <v>2160</v>
      </c>
      <c r="D119" s="7">
        <v>49</v>
      </c>
      <c r="E119" s="8" t="s">
        <v>2158</v>
      </c>
      <c r="F119" s="5"/>
    </row>
    <row r="120" spans="1:6" x14ac:dyDescent="0.2">
      <c r="A120" s="5" t="s">
        <v>2127</v>
      </c>
      <c r="B120" s="6" t="s">
        <v>2397</v>
      </c>
      <c r="C120" s="5" t="s">
        <v>2160</v>
      </c>
      <c r="D120" s="7">
        <v>32</v>
      </c>
      <c r="E120" s="8" t="s">
        <v>2158</v>
      </c>
      <c r="F120" s="5"/>
    </row>
    <row r="121" spans="1:6" x14ac:dyDescent="0.2">
      <c r="A121" s="5" t="s">
        <v>2127</v>
      </c>
      <c r="B121" s="6" t="s">
        <v>2398</v>
      </c>
      <c r="C121" s="5" t="s">
        <v>2160</v>
      </c>
      <c r="D121" s="7">
        <v>33</v>
      </c>
      <c r="E121" s="8" t="s">
        <v>2158</v>
      </c>
      <c r="F121" s="5"/>
    </row>
    <row r="122" spans="1:6" x14ac:dyDescent="0.2">
      <c r="A122" s="5" t="s">
        <v>2127</v>
      </c>
      <c r="B122" s="6" t="s">
        <v>2399</v>
      </c>
      <c r="C122" s="5" t="s">
        <v>2160</v>
      </c>
      <c r="D122" s="7">
        <v>77</v>
      </c>
      <c r="E122" s="8" t="s">
        <v>2158</v>
      </c>
      <c r="F122" s="5"/>
    </row>
    <row r="123" spans="1:6" x14ac:dyDescent="0.2">
      <c r="A123" s="5" t="s">
        <v>2127</v>
      </c>
      <c r="B123" s="6" t="s">
        <v>2400</v>
      </c>
      <c r="C123" s="5" t="s">
        <v>2160</v>
      </c>
      <c r="D123" s="7">
        <v>60</v>
      </c>
      <c r="E123" s="8" t="s">
        <v>2158</v>
      </c>
      <c r="F123" s="5"/>
    </row>
    <row r="124" spans="1:6" x14ac:dyDescent="0.2">
      <c r="A124" s="5" t="s">
        <v>2127</v>
      </c>
      <c r="B124" s="6"/>
      <c r="C124" s="10" t="s">
        <v>2401</v>
      </c>
      <c r="D124" s="11">
        <f>SUM(D2:D123)</f>
        <v>24912</v>
      </c>
      <c r="E124" s="12"/>
      <c r="F124" s="5"/>
    </row>
    <row r="125" spans="1:6" x14ac:dyDescent="0.2">
      <c r="A125" s="5"/>
      <c r="B125" s="6"/>
      <c r="C125" s="5"/>
      <c r="D125" s="7"/>
      <c r="E125" s="8"/>
      <c r="F125" s="5"/>
    </row>
    <row r="126" spans="1:6" x14ac:dyDescent="0.2">
      <c r="A126" s="5" t="s">
        <v>2127</v>
      </c>
      <c r="B126" s="6" t="s">
        <v>2402</v>
      </c>
      <c r="C126" s="5" t="s">
        <v>2403</v>
      </c>
      <c r="D126" s="7">
        <v>200</v>
      </c>
      <c r="E126" s="8" t="s">
        <v>2130</v>
      </c>
      <c r="F126" s="5"/>
    </row>
    <row r="127" spans="1:6" x14ac:dyDescent="0.2">
      <c r="A127" s="5" t="s">
        <v>2127</v>
      </c>
      <c r="B127" s="6" t="s">
        <v>2404</v>
      </c>
      <c r="C127" s="5" t="s">
        <v>2299</v>
      </c>
      <c r="D127" s="7">
        <v>33</v>
      </c>
      <c r="E127" s="8" t="s">
        <v>2130</v>
      </c>
      <c r="F127" s="5"/>
    </row>
    <row r="128" spans="1:6" x14ac:dyDescent="0.2">
      <c r="A128" s="5" t="s">
        <v>2127</v>
      </c>
      <c r="B128" s="6" t="s">
        <v>2405</v>
      </c>
      <c r="C128" s="5" t="s">
        <v>2403</v>
      </c>
      <c r="D128" s="7">
        <v>216</v>
      </c>
      <c r="E128" s="8" t="s">
        <v>2130</v>
      </c>
      <c r="F128" s="5"/>
    </row>
    <row r="129" spans="1:6" x14ac:dyDescent="0.2">
      <c r="A129" s="5" t="s">
        <v>2127</v>
      </c>
      <c r="B129" s="6" t="s">
        <v>2406</v>
      </c>
      <c r="C129" s="5" t="s">
        <v>2277</v>
      </c>
      <c r="D129" s="7">
        <v>37</v>
      </c>
      <c r="E129" s="8" t="s">
        <v>2130</v>
      </c>
      <c r="F129" s="5"/>
    </row>
    <row r="130" spans="1:6" x14ac:dyDescent="0.2">
      <c r="A130" s="5" t="s">
        <v>2127</v>
      </c>
      <c r="B130" s="6" t="s">
        <v>2407</v>
      </c>
      <c r="C130" s="5" t="s">
        <v>2403</v>
      </c>
      <c r="D130" s="7">
        <v>211</v>
      </c>
      <c r="E130" s="8" t="s">
        <v>2130</v>
      </c>
      <c r="F130" s="5"/>
    </row>
    <row r="131" spans="1:6" x14ac:dyDescent="0.2">
      <c r="A131" s="5" t="s">
        <v>2127</v>
      </c>
      <c r="B131" s="6" t="s">
        <v>2408</v>
      </c>
      <c r="C131" s="5" t="s">
        <v>2279</v>
      </c>
      <c r="D131" s="7">
        <v>9</v>
      </c>
      <c r="E131" s="8">
        <v>999999</v>
      </c>
      <c r="F131" s="5"/>
    </row>
    <row r="132" spans="1:6" x14ac:dyDescent="0.2">
      <c r="A132" s="5" t="s">
        <v>2127</v>
      </c>
      <c r="B132" s="6" t="s">
        <v>2409</v>
      </c>
      <c r="C132" s="5" t="s">
        <v>2277</v>
      </c>
      <c r="D132" s="7">
        <v>41</v>
      </c>
      <c r="E132" s="8">
        <v>999999</v>
      </c>
      <c r="F132" s="5"/>
    </row>
    <row r="133" spans="1:6" x14ac:dyDescent="0.2">
      <c r="A133" s="5" t="s">
        <v>2127</v>
      </c>
      <c r="B133" s="6" t="s">
        <v>2410</v>
      </c>
      <c r="C133" s="5" t="s">
        <v>2403</v>
      </c>
      <c r="D133" s="7">
        <v>187</v>
      </c>
      <c r="E133" s="8" t="s">
        <v>2130</v>
      </c>
      <c r="F133" s="5"/>
    </row>
    <row r="134" spans="1:6" x14ac:dyDescent="0.2">
      <c r="A134" s="5" t="s">
        <v>2127</v>
      </c>
      <c r="B134" s="6" t="s">
        <v>2411</v>
      </c>
      <c r="C134" s="5" t="s">
        <v>2279</v>
      </c>
      <c r="D134" s="7">
        <v>10</v>
      </c>
      <c r="E134" s="8" t="s">
        <v>2130</v>
      </c>
      <c r="F134" s="5"/>
    </row>
    <row r="135" spans="1:6" x14ac:dyDescent="0.2">
      <c r="A135" s="5" t="s">
        <v>2127</v>
      </c>
      <c r="B135" s="6" t="s">
        <v>2412</v>
      </c>
      <c r="C135" s="5" t="s">
        <v>2277</v>
      </c>
      <c r="D135" s="7">
        <v>40</v>
      </c>
      <c r="E135" s="8" t="s">
        <v>2130</v>
      </c>
      <c r="F135" s="5"/>
    </row>
    <row r="136" spans="1:6" x14ac:dyDescent="0.2">
      <c r="A136" s="5" t="s">
        <v>2127</v>
      </c>
      <c r="B136" s="6" t="s">
        <v>2413</v>
      </c>
      <c r="C136" s="5" t="s">
        <v>2136</v>
      </c>
      <c r="D136" s="7">
        <v>229</v>
      </c>
      <c r="E136" s="8" t="s">
        <v>2130</v>
      </c>
      <c r="F136" s="5"/>
    </row>
    <row r="137" spans="1:6" x14ac:dyDescent="0.2">
      <c r="A137" s="5" t="s">
        <v>2127</v>
      </c>
      <c r="B137" s="6" t="s">
        <v>2414</v>
      </c>
      <c r="C137" s="5" t="s">
        <v>2279</v>
      </c>
      <c r="D137" s="7">
        <v>10</v>
      </c>
      <c r="E137" s="8" t="s">
        <v>2130</v>
      </c>
      <c r="F137" s="5"/>
    </row>
    <row r="138" spans="1:6" x14ac:dyDescent="0.2">
      <c r="A138" s="5" t="s">
        <v>2127</v>
      </c>
      <c r="B138" s="6" t="s">
        <v>2415</v>
      </c>
      <c r="C138" s="5" t="s">
        <v>2416</v>
      </c>
      <c r="D138" s="7">
        <v>234</v>
      </c>
      <c r="E138" s="8" t="s">
        <v>2130</v>
      </c>
      <c r="F138" s="5"/>
    </row>
    <row r="139" spans="1:6" x14ac:dyDescent="0.2">
      <c r="A139" s="5" t="s">
        <v>2127</v>
      </c>
      <c r="B139" s="6" t="s">
        <v>2417</v>
      </c>
      <c r="C139" s="5" t="s">
        <v>2279</v>
      </c>
      <c r="D139" s="7">
        <v>9</v>
      </c>
      <c r="E139" s="8" t="s">
        <v>2130</v>
      </c>
      <c r="F139" s="5"/>
    </row>
    <row r="140" spans="1:6" x14ac:dyDescent="0.2">
      <c r="A140" s="5" t="s">
        <v>2127</v>
      </c>
      <c r="B140" s="6" t="s">
        <v>2418</v>
      </c>
      <c r="C140" s="5" t="s">
        <v>2136</v>
      </c>
      <c r="D140" s="7">
        <v>310</v>
      </c>
      <c r="E140" s="8" t="s">
        <v>2130</v>
      </c>
      <c r="F140" s="5"/>
    </row>
    <row r="141" spans="1:6" x14ac:dyDescent="0.2">
      <c r="A141" s="5" t="s">
        <v>2127</v>
      </c>
      <c r="B141" s="6" t="s">
        <v>2419</v>
      </c>
      <c r="C141" s="5" t="s">
        <v>2171</v>
      </c>
      <c r="D141" s="7">
        <v>18</v>
      </c>
      <c r="E141" s="8" t="s">
        <v>2130</v>
      </c>
      <c r="F141" s="5"/>
    </row>
    <row r="142" spans="1:6" x14ac:dyDescent="0.2">
      <c r="A142" s="5" t="s">
        <v>2127</v>
      </c>
      <c r="B142" s="6" t="s">
        <v>2420</v>
      </c>
      <c r="C142" s="5" t="s">
        <v>2421</v>
      </c>
      <c r="D142" s="7">
        <v>20</v>
      </c>
      <c r="E142" s="8" t="s">
        <v>2318</v>
      </c>
      <c r="F142" s="5"/>
    </row>
    <row r="143" spans="1:6" x14ac:dyDescent="0.2">
      <c r="A143" s="5" t="s">
        <v>2127</v>
      </c>
      <c r="B143" s="6" t="s">
        <v>2422</v>
      </c>
      <c r="C143" s="5" t="s">
        <v>2171</v>
      </c>
      <c r="D143" s="7">
        <v>23</v>
      </c>
      <c r="E143" s="8" t="s">
        <v>2130</v>
      </c>
      <c r="F143" s="5"/>
    </row>
    <row r="144" spans="1:6" x14ac:dyDescent="0.2">
      <c r="A144" s="5" t="s">
        <v>2127</v>
      </c>
      <c r="B144" s="6" t="s">
        <v>2423</v>
      </c>
      <c r="C144" s="5" t="s">
        <v>2136</v>
      </c>
      <c r="D144" s="7">
        <v>197</v>
      </c>
      <c r="E144" s="8" t="s">
        <v>2130</v>
      </c>
      <c r="F144" s="5"/>
    </row>
    <row r="145" spans="1:6" x14ac:dyDescent="0.2">
      <c r="A145" s="5" t="s">
        <v>2127</v>
      </c>
      <c r="B145" s="6" t="s">
        <v>2424</v>
      </c>
      <c r="C145" s="5" t="s">
        <v>2277</v>
      </c>
      <c r="D145" s="7">
        <v>36</v>
      </c>
      <c r="E145" s="8" t="s">
        <v>2130</v>
      </c>
      <c r="F145" s="5"/>
    </row>
    <row r="146" spans="1:6" x14ac:dyDescent="0.2">
      <c r="A146" s="5" t="s">
        <v>2127</v>
      </c>
      <c r="B146" s="6" t="s">
        <v>2426</v>
      </c>
      <c r="C146" s="5" t="s">
        <v>2403</v>
      </c>
      <c r="D146" s="7">
        <v>134</v>
      </c>
      <c r="E146" s="8" t="s">
        <v>2130</v>
      </c>
      <c r="F146" s="5"/>
    </row>
    <row r="147" spans="1:6" x14ac:dyDescent="0.2">
      <c r="A147" s="5" t="s">
        <v>2127</v>
      </c>
      <c r="B147" s="6" t="s">
        <v>2427</v>
      </c>
      <c r="C147" s="5" t="s">
        <v>2277</v>
      </c>
      <c r="D147" s="7">
        <v>53</v>
      </c>
      <c r="E147" s="8" t="s">
        <v>2130</v>
      </c>
      <c r="F147" s="5"/>
    </row>
    <row r="148" spans="1:6" x14ac:dyDescent="0.2">
      <c r="A148" s="5" t="s">
        <v>2127</v>
      </c>
      <c r="B148" s="6" t="s">
        <v>2428</v>
      </c>
      <c r="C148" s="5" t="s">
        <v>2403</v>
      </c>
      <c r="D148" s="7">
        <v>155</v>
      </c>
      <c r="E148" s="8" t="s">
        <v>2130</v>
      </c>
      <c r="F148" s="5"/>
    </row>
    <row r="149" spans="1:6" x14ac:dyDescent="0.2">
      <c r="A149" s="5" t="s">
        <v>2127</v>
      </c>
      <c r="B149" s="6" t="s">
        <v>2429</v>
      </c>
      <c r="C149" s="5" t="s">
        <v>2277</v>
      </c>
      <c r="D149" s="7">
        <v>55</v>
      </c>
      <c r="E149" s="8" t="s">
        <v>2130</v>
      </c>
      <c r="F149" s="5"/>
    </row>
    <row r="150" spans="1:6" x14ac:dyDescent="0.2">
      <c r="A150" s="5" t="s">
        <v>2127</v>
      </c>
      <c r="B150" s="6" t="s">
        <v>2430</v>
      </c>
      <c r="C150" s="5" t="s">
        <v>2403</v>
      </c>
      <c r="D150" s="7">
        <v>151</v>
      </c>
      <c r="E150" s="8" t="s">
        <v>2130</v>
      </c>
      <c r="F150" s="5"/>
    </row>
    <row r="151" spans="1:6" x14ac:dyDescent="0.2">
      <c r="A151" s="5" t="s">
        <v>2127</v>
      </c>
      <c r="B151" s="6" t="s">
        <v>2431</v>
      </c>
      <c r="C151" s="5" t="s">
        <v>2403</v>
      </c>
      <c r="D151" s="7">
        <v>52</v>
      </c>
      <c r="E151" s="8" t="s">
        <v>2130</v>
      </c>
      <c r="F151" s="5"/>
    </row>
    <row r="152" spans="1:6" x14ac:dyDescent="0.2">
      <c r="A152" s="5" t="s">
        <v>2127</v>
      </c>
      <c r="B152" s="6" t="s">
        <v>2432</v>
      </c>
      <c r="C152" s="5" t="s">
        <v>2403</v>
      </c>
      <c r="D152" s="7">
        <v>240</v>
      </c>
      <c r="E152" s="8" t="s">
        <v>2130</v>
      </c>
      <c r="F152" s="5"/>
    </row>
    <row r="153" spans="1:6" x14ac:dyDescent="0.2">
      <c r="A153" s="5" t="s">
        <v>2127</v>
      </c>
      <c r="B153" s="6" t="s">
        <v>2433</v>
      </c>
      <c r="C153" s="5" t="s">
        <v>2279</v>
      </c>
      <c r="D153" s="7">
        <v>8</v>
      </c>
      <c r="E153" s="8" t="s">
        <v>2130</v>
      </c>
      <c r="F153" s="5"/>
    </row>
    <row r="154" spans="1:6" x14ac:dyDescent="0.2">
      <c r="A154" s="5" t="s">
        <v>2127</v>
      </c>
      <c r="B154" s="6" t="s">
        <v>2436</v>
      </c>
      <c r="C154" s="5" t="s">
        <v>2277</v>
      </c>
      <c r="D154" s="7">
        <v>70</v>
      </c>
      <c r="E154" s="8" t="s">
        <v>2130</v>
      </c>
      <c r="F154" s="5"/>
    </row>
    <row r="155" spans="1:6" x14ac:dyDescent="0.2">
      <c r="A155" s="5" t="s">
        <v>2127</v>
      </c>
      <c r="B155" s="6" t="s">
        <v>2437</v>
      </c>
      <c r="C155" s="5" t="s">
        <v>2299</v>
      </c>
      <c r="D155" s="7">
        <v>44</v>
      </c>
      <c r="E155" s="8" t="s">
        <v>2130</v>
      </c>
      <c r="F155" s="5"/>
    </row>
    <row r="156" spans="1:6" x14ac:dyDescent="0.2">
      <c r="A156" s="5" t="s">
        <v>2127</v>
      </c>
      <c r="B156" s="6" t="s">
        <v>2438</v>
      </c>
      <c r="C156" s="5" t="s">
        <v>2277</v>
      </c>
      <c r="D156" s="7">
        <v>60</v>
      </c>
      <c r="E156" s="8" t="s">
        <v>2130</v>
      </c>
      <c r="F156" s="5"/>
    </row>
    <row r="157" spans="1:6" x14ac:dyDescent="0.2">
      <c r="A157" s="5" t="s">
        <v>2127</v>
      </c>
      <c r="B157" s="6" t="s">
        <v>2439</v>
      </c>
      <c r="C157" s="5" t="s">
        <v>2403</v>
      </c>
      <c r="D157" s="7">
        <v>237</v>
      </c>
      <c r="E157" s="8" t="s">
        <v>2130</v>
      </c>
      <c r="F157" s="5"/>
    </row>
    <row r="158" spans="1:6" x14ac:dyDescent="0.2">
      <c r="A158" s="5" t="s">
        <v>2127</v>
      </c>
      <c r="B158" s="6" t="s">
        <v>2440</v>
      </c>
      <c r="C158" s="5" t="s">
        <v>2441</v>
      </c>
      <c r="D158" s="7">
        <v>183</v>
      </c>
      <c r="E158" s="8" t="s">
        <v>2130</v>
      </c>
      <c r="F158" s="5"/>
    </row>
    <row r="159" spans="1:6" x14ac:dyDescent="0.2">
      <c r="A159" s="5" t="s">
        <v>2127</v>
      </c>
      <c r="B159" s="6" t="s">
        <v>2442</v>
      </c>
      <c r="C159" s="5" t="s">
        <v>2441</v>
      </c>
      <c r="D159" s="7">
        <v>352</v>
      </c>
      <c r="E159" s="8" t="s">
        <v>2130</v>
      </c>
      <c r="F159" s="5"/>
    </row>
    <row r="160" spans="1:6" x14ac:dyDescent="0.2">
      <c r="A160" s="5" t="s">
        <v>2127</v>
      </c>
      <c r="B160" s="6" t="s">
        <v>2443</v>
      </c>
      <c r="C160" s="5" t="s">
        <v>2444</v>
      </c>
      <c r="D160" s="7">
        <v>283</v>
      </c>
      <c r="E160" s="8" t="s">
        <v>2130</v>
      </c>
      <c r="F160" s="5"/>
    </row>
    <row r="161" spans="1:6" x14ac:dyDescent="0.2">
      <c r="A161" s="5" t="s">
        <v>2127</v>
      </c>
      <c r="B161" s="6" t="s">
        <v>2445</v>
      </c>
      <c r="C161" s="5" t="s">
        <v>2446</v>
      </c>
      <c r="D161" s="7">
        <v>928</v>
      </c>
      <c r="E161" s="8" t="s">
        <v>2130</v>
      </c>
      <c r="F161" s="5"/>
    </row>
    <row r="162" spans="1:6" x14ac:dyDescent="0.2">
      <c r="A162" s="5" t="s">
        <v>2127</v>
      </c>
      <c r="B162" s="6" t="s">
        <v>2447</v>
      </c>
      <c r="C162" s="5" t="s">
        <v>2448</v>
      </c>
      <c r="D162" s="7">
        <v>1235</v>
      </c>
      <c r="E162" s="8" t="s">
        <v>2130</v>
      </c>
      <c r="F162" s="5"/>
    </row>
    <row r="163" spans="1:6" x14ac:dyDescent="0.2">
      <c r="A163" s="5" t="s">
        <v>2127</v>
      </c>
      <c r="B163" s="6" t="s">
        <v>2468</v>
      </c>
      <c r="C163" s="5" t="s">
        <v>2448</v>
      </c>
      <c r="D163" s="7">
        <v>95</v>
      </c>
      <c r="E163" s="8" t="s">
        <v>2130</v>
      </c>
      <c r="F163" s="5"/>
    </row>
    <row r="164" spans="1:6" x14ac:dyDescent="0.2">
      <c r="A164" s="5" t="s">
        <v>2127</v>
      </c>
      <c r="B164" s="6" t="s">
        <v>2469</v>
      </c>
      <c r="C164" s="5" t="s">
        <v>2470</v>
      </c>
      <c r="D164" s="7">
        <v>95</v>
      </c>
      <c r="E164" s="8" t="s">
        <v>2130</v>
      </c>
      <c r="F164" s="5"/>
    </row>
    <row r="165" spans="1:6" x14ac:dyDescent="0.2">
      <c r="A165" s="5" t="s">
        <v>2127</v>
      </c>
      <c r="B165" s="6" t="s">
        <v>2471</v>
      </c>
      <c r="C165" s="5" t="s">
        <v>2472</v>
      </c>
      <c r="D165" s="7">
        <v>23</v>
      </c>
      <c r="E165" s="8" t="s">
        <v>2130</v>
      </c>
      <c r="F165" s="5"/>
    </row>
    <row r="166" spans="1:6" x14ac:dyDescent="0.2">
      <c r="A166" s="5" t="s">
        <v>2127</v>
      </c>
      <c r="B166" s="6" t="s">
        <v>2473</v>
      </c>
      <c r="C166" s="5" t="s">
        <v>2277</v>
      </c>
      <c r="D166" s="7">
        <v>45</v>
      </c>
      <c r="E166" s="8" t="s">
        <v>2329</v>
      </c>
      <c r="F166" s="5"/>
    </row>
    <row r="167" spans="1:6" x14ac:dyDescent="0.2">
      <c r="A167" s="5" t="s">
        <v>2127</v>
      </c>
      <c r="B167" s="6" t="s">
        <v>2474</v>
      </c>
      <c r="C167" s="5" t="s">
        <v>2171</v>
      </c>
      <c r="D167" s="7">
        <v>60</v>
      </c>
      <c r="E167" s="8" t="s">
        <v>2329</v>
      </c>
      <c r="F167" s="5"/>
    </row>
    <row r="168" spans="1:6" x14ac:dyDescent="0.2">
      <c r="A168" s="5" t="s">
        <v>2127</v>
      </c>
      <c r="B168" s="6" t="s">
        <v>2478</v>
      </c>
      <c r="C168" s="5" t="s">
        <v>2277</v>
      </c>
      <c r="D168" s="7">
        <v>118</v>
      </c>
      <c r="E168" s="8" t="s">
        <v>2130</v>
      </c>
      <c r="F168" s="5"/>
    </row>
    <row r="169" spans="1:6" x14ac:dyDescent="0.2">
      <c r="A169" s="5" t="s">
        <v>2127</v>
      </c>
      <c r="B169" s="6" t="s">
        <v>2479</v>
      </c>
      <c r="C169" s="5" t="s">
        <v>2367</v>
      </c>
      <c r="D169" s="7">
        <v>75</v>
      </c>
      <c r="E169" s="8">
        <v>999999</v>
      </c>
      <c r="F169" s="5"/>
    </row>
    <row r="170" spans="1:6" x14ac:dyDescent="0.2">
      <c r="A170" s="5" t="s">
        <v>2127</v>
      </c>
      <c r="B170" s="6" t="s">
        <v>2480</v>
      </c>
      <c r="C170" s="5" t="s">
        <v>2156</v>
      </c>
      <c r="D170" s="7">
        <v>67</v>
      </c>
      <c r="E170" s="8" t="s">
        <v>2158</v>
      </c>
      <c r="F170" s="5"/>
    </row>
    <row r="171" spans="1:6" x14ac:dyDescent="0.2">
      <c r="A171" s="5" t="s">
        <v>2127</v>
      </c>
      <c r="B171" s="6" t="s">
        <v>2481</v>
      </c>
      <c r="C171" s="5" t="s">
        <v>2316</v>
      </c>
      <c r="D171" s="7">
        <v>29</v>
      </c>
      <c r="E171" s="8" t="s">
        <v>2158</v>
      </c>
      <c r="F171" s="5"/>
    </row>
    <row r="172" spans="1:6" x14ac:dyDescent="0.2">
      <c r="A172" s="5" t="s">
        <v>2127</v>
      </c>
      <c r="B172" s="6" t="s">
        <v>2482</v>
      </c>
      <c r="C172" s="5" t="s">
        <v>2311</v>
      </c>
      <c r="D172" s="7">
        <v>258</v>
      </c>
      <c r="E172" s="8" t="s">
        <v>2158</v>
      </c>
      <c r="F172" s="5"/>
    </row>
    <row r="173" spans="1:6" x14ac:dyDescent="0.2">
      <c r="A173" s="5" t="s">
        <v>2127</v>
      </c>
      <c r="B173" s="6" t="s">
        <v>3524</v>
      </c>
      <c r="C173" s="5" t="s">
        <v>3853</v>
      </c>
      <c r="D173" s="7">
        <v>60</v>
      </c>
      <c r="E173" s="8" t="s">
        <v>2158</v>
      </c>
      <c r="F173" s="5"/>
    </row>
    <row r="174" spans="1:6" x14ac:dyDescent="0.2">
      <c r="A174" s="5" t="s">
        <v>2127</v>
      </c>
      <c r="B174" s="6" t="s">
        <v>3526</v>
      </c>
      <c r="C174" s="5" t="s">
        <v>2516</v>
      </c>
      <c r="D174" s="7">
        <v>185</v>
      </c>
      <c r="E174" s="8" t="s">
        <v>2476</v>
      </c>
      <c r="F174" s="5"/>
    </row>
    <row r="175" spans="1:6" x14ac:dyDescent="0.2">
      <c r="A175" s="5" t="s">
        <v>2127</v>
      </c>
      <c r="B175" s="6" t="s">
        <v>2483</v>
      </c>
      <c r="C175" s="5" t="s">
        <v>2866</v>
      </c>
      <c r="D175" s="7">
        <v>815</v>
      </c>
      <c r="E175" s="8" t="s">
        <v>2476</v>
      </c>
      <c r="F175" s="5"/>
    </row>
    <row r="176" spans="1:6" x14ac:dyDescent="0.2">
      <c r="A176" s="5" t="s">
        <v>2127</v>
      </c>
      <c r="B176" s="6" t="s">
        <v>2485</v>
      </c>
      <c r="C176" s="5" t="s">
        <v>2866</v>
      </c>
      <c r="D176" s="7">
        <v>1644</v>
      </c>
      <c r="E176" s="8" t="s">
        <v>2476</v>
      </c>
      <c r="F176" s="5"/>
    </row>
    <row r="177" spans="1:6" x14ac:dyDescent="0.2">
      <c r="A177" s="5" t="s">
        <v>2127</v>
      </c>
      <c r="B177" s="6" t="s">
        <v>2486</v>
      </c>
      <c r="C177" s="5" t="s">
        <v>2136</v>
      </c>
      <c r="D177" s="7">
        <v>167</v>
      </c>
      <c r="E177" s="8" t="s">
        <v>2476</v>
      </c>
      <c r="F177" s="5"/>
    </row>
    <row r="178" spans="1:6" x14ac:dyDescent="0.2">
      <c r="A178" s="5" t="s">
        <v>2127</v>
      </c>
      <c r="B178" s="6" t="s">
        <v>3528</v>
      </c>
      <c r="C178" s="5" t="s">
        <v>2136</v>
      </c>
      <c r="D178" s="7">
        <v>114</v>
      </c>
      <c r="E178" s="8" t="s">
        <v>2476</v>
      </c>
      <c r="F178" s="5"/>
    </row>
    <row r="179" spans="1:6" x14ac:dyDescent="0.2">
      <c r="A179" s="5" t="s">
        <v>2127</v>
      </c>
      <c r="B179" s="6" t="s">
        <v>975</v>
      </c>
      <c r="C179" s="5" t="s">
        <v>2136</v>
      </c>
      <c r="D179" s="7">
        <v>113</v>
      </c>
      <c r="E179" s="8" t="s">
        <v>2476</v>
      </c>
      <c r="F179" s="5"/>
    </row>
    <row r="180" spans="1:6" x14ac:dyDescent="0.2">
      <c r="A180" s="5" t="s">
        <v>2127</v>
      </c>
      <c r="B180" s="13" t="s">
        <v>976</v>
      </c>
      <c r="C180" s="8" t="s">
        <v>2136</v>
      </c>
      <c r="D180" s="7">
        <v>114</v>
      </c>
      <c r="E180" s="8" t="s">
        <v>2476</v>
      </c>
      <c r="F180" s="5"/>
    </row>
    <row r="181" spans="1:6" x14ac:dyDescent="0.2">
      <c r="A181" s="5" t="s">
        <v>2127</v>
      </c>
      <c r="B181" s="6" t="s">
        <v>2487</v>
      </c>
      <c r="C181" s="5" t="s">
        <v>2299</v>
      </c>
      <c r="D181" s="7">
        <v>51</v>
      </c>
      <c r="E181" s="8" t="s">
        <v>2476</v>
      </c>
      <c r="F181" s="5"/>
    </row>
    <row r="182" spans="1:6" x14ac:dyDescent="0.2">
      <c r="A182" s="5" t="s">
        <v>2127</v>
      </c>
      <c r="B182" s="6" t="s">
        <v>2491</v>
      </c>
      <c r="C182" s="5" t="s">
        <v>2492</v>
      </c>
      <c r="D182" s="7">
        <v>762</v>
      </c>
      <c r="E182" s="8" t="s">
        <v>2493</v>
      </c>
      <c r="F182" s="5"/>
    </row>
    <row r="183" spans="1:6" x14ac:dyDescent="0.2">
      <c r="A183" s="5" t="s">
        <v>2127</v>
      </c>
      <c r="B183" s="6" t="s">
        <v>980</v>
      </c>
      <c r="C183" s="5" t="s">
        <v>2171</v>
      </c>
      <c r="D183" s="7">
        <v>58</v>
      </c>
      <c r="E183" s="8" t="s">
        <v>2493</v>
      </c>
      <c r="F183" s="5"/>
    </row>
    <row r="184" spans="1:6" x14ac:dyDescent="0.2">
      <c r="A184" s="5" t="s">
        <v>2127</v>
      </c>
      <c r="B184" s="6" t="s">
        <v>981</v>
      </c>
      <c r="C184" s="5" t="s">
        <v>2171</v>
      </c>
      <c r="D184" s="7">
        <v>71</v>
      </c>
      <c r="E184" s="8" t="s">
        <v>2493</v>
      </c>
      <c r="F184" s="5"/>
    </row>
    <row r="185" spans="1:6" x14ac:dyDescent="0.2">
      <c r="A185" s="5" t="s">
        <v>2127</v>
      </c>
      <c r="B185" s="6" t="s">
        <v>982</v>
      </c>
      <c r="C185" s="5" t="s">
        <v>2136</v>
      </c>
      <c r="D185" s="7">
        <v>112</v>
      </c>
      <c r="E185" s="8" t="s">
        <v>2493</v>
      </c>
      <c r="F185" s="5"/>
    </row>
    <row r="186" spans="1:6" x14ac:dyDescent="0.2">
      <c r="A186" s="5" t="s">
        <v>2127</v>
      </c>
      <c r="B186" s="6" t="s">
        <v>983</v>
      </c>
      <c r="C186" s="5" t="s">
        <v>2136</v>
      </c>
      <c r="D186" s="7">
        <v>109</v>
      </c>
      <c r="E186" s="8" t="s">
        <v>2493</v>
      </c>
      <c r="F186" s="5"/>
    </row>
    <row r="187" spans="1:6" x14ac:dyDescent="0.2">
      <c r="A187" s="5" t="s">
        <v>2127</v>
      </c>
      <c r="B187" s="6" t="s">
        <v>984</v>
      </c>
      <c r="C187" s="5" t="s">
        <v>2136</v>
      </c>
      <c r="D187" s="7">
        <v>115</v>
      </c>
      <c r="E187" s="8" t="s">
        <v>2493</v>
      </c>
      <c r="F187" s="5"/>
    </row>
    <row r="188" spans="1:6" x14ac:dyDescent="0.2">
      <c r="A188" s="5" t="s">
        <v>2127</v>
      </c>
      <c r="B188" s="6" t="s">
        <v>2867</v>
      </c>
      <c r="C188" s="5" t="s">
        <v>2136</v>
      </c>
      <c r="D188" s="7">
        <v>114</v>
      </c>
      <c r="E188" s="8" t="s">
        <v>2493</v>
      </c>
      <c r="F188" s="5"/>
    </row>
    <row r="189" spans="1:6" x14ac:dyDescent="0.2">
      <c r="A189" s="5" t="s">
        <v>2127</v>
      </c>
      <c r="B189" s="6" t="s">
        <v>2868</v>
      </c>
      <c r="C189" s="5" t="s">
        <v>2136</v>
      </c>
      <c r="D189" s="7">
        <v>105</v>
      </c>
      <c r="E189" s="8" t="s">
        <v>2493</v>
      </c>
      <c r="F189" s="5"/>
    </row>
    <row r="190" spans="1:6" x14ac:dyDescent="0.2">
      <c r="A190" s="5" t="s">
        <v>2127</v>
      </c>
      <c r="B190" s="6" t="s">
        <v>2494</v>
      </c>
      <c r="C190" s="5" t="s">
        <v>2136</v>
      </c>
      <c r="D190" s="7">
        <v>243</v>
      </c>
      <c r="E190" s="8" t="s">
        <v>2493</v>
      </c>
      <c r="F190" s="5"/>
    </row>
    <row r="191" spans="1:6" x14ac:dyDescent="0.2">
      <c r="A191" s="5" t="s">
        <v>2127</v>
      </c>
      <c r="B191" s="6" t="s">
        <v>2496</v>
      </c>
      <c r="C191" s="5" t="s">
        <v>2136</v>
      </c>
      <c r="D191" s="7">
        <v>127</v>
      </c>
      <c r="E191" s="8" t="s">
        <v>2493</v>
      </c>
      <c r="F191" s="5"/>
    </row>
    <row r="192" spans="1:6" x14ac:dyDescent="0.2">
      <c r="A192" s="5" t="s">
        <v>2127</v>
      </c>
      <c r="B192" s="6" t="s">
        <v>2497</v>
      </c>
      <c r="C192" s="5" t="s">
        <v>2171</v>
      </c>
      <c r="D192" s="7">
        <v>62</v>
      </c>
      <c r="E192" s="8" t="s">
        <v>2493</v>
      </c>
      <c r="F192" s="5"/>
    </row>
    <row r="193" spans="1:6" x14ac:dyDescent="0.2">
      <c r="A193" s="5" t="s">
        <v>2127</v>
      </c>
      <c r="B193" s="6" t="s">
        <v>2498</v>
      </c>
      <c r="C193" s="5" t="s">
        <v>2499</v>
      </c>
      <c r="D193" s="7">
        <v>608</v>
      </c>
      <c r="E193" s="8" t="s">
        <v>2500</v>
      </c>
      <c r="F193" s="5"/>
    </row>
    <row r="194" spans="1:6" x14ac:dyDescent="0.2">
      <c r="A194" s="5" t="s">
        <v>2127</v>
      </c>
      <c r="B194" s="6" t="s">
        <v>2501</v>
      </c>
      <c r="C194" s="5" t="s">
        <v>2305</v>
      </c>
      <c r="D194" s="7">
        <v>501</v>
      </c>
      <c r="E194" s="8" t="s">
        <v>2500</v>
      </c>
      <c r="F194" s="5"/>
    </row>
    <row r="195" spans="1:6" x14ac:dyDescent="0.2">
      <c r="A195" s="5" t="s">
        <v>2127</v>
      </c>
      <c r="B195" s="6" t="s">
        <v>2502</v>
      </c>
      <c r="C195" s="5" t="s">
        <v>2136</v>
      </c>
      <c r="D195" s="7">
        <v>128</v>
      </c>
      <c r="E195" s="8" t="s">
        <v>2503</v>
      </c>
      <c r="F195" s="5"/>
    </row>
    <row r="196" spans="1:6" x14ac:dyDescent="0.2">
      <c r="A196" s="5" t="s">
        <v>2127</v>
      </c>
      <c r="B196" s="6" t="s">
        <v>2504</v>
      </c>
      <c r="C196" s="5" t="s">
        <v>2136</v>
      </c>
      <c r="D196" s="7">
        <v>152</v>
      </c>
      <c r="E196" s="8" t="s">
        <v>2172</v>
      </c>
      <c r="F196" s="5"/>
    </row>
    <row r="197" spans="1:6" x14ac:dyDescent="0.2">
      <c r="A197" s="5" t="s">
        <v>2127</v>
      </c>
      <c r="B197" s="6" t="s">
        <v>2505</v>
      </c>
      <c r="C197" s="5" t="s">
        <v>2272</v>
      </c>
      <c r="D197" s="7">
        <v>57</v>
      </c>
      <c r="E197" s="8" t="s">
        <v>2158</v>
      </c>
      <c r="F197" s="5"/>
    </row>
    <row r="198" spans="1:6" x14ac:dyDescent="0.2">
      <c r="A198" s="5" t="s">
        <v>2127</v>
      </c>
      <c r="B198" s="6" t="s">
        <v>2506</v>
      </c>
      <c r="C198" s="5" t="s">
        <v>2136</v>
      </c>
      <c r="D198" s="7">
        <v>186</v>
      </c>
      <c r="E198" s="8" t="s">
        <v>2500</v>
      </c>
      <c r="F198" s="5"/>
    </row>
    <row r="199" spans="1:6" x14ac:dyDescent="0.2">
      <c r="A199" s="5" t="s">
        <v>2127</v>
      </c>
      <c r="B199" s="6" t="s">
        <v>2507</v>
      </c>
      <c r="C199" s="5" t="s">
        <v>2305</v>
      </c>
      <c r="D199" s="7">
        <v>468</v>
      </c>
      <c r="E199" s="8" t="s">
        <v>2500</v>
      </c>
      <c r="F199" s="5"/>
    </row>
    <row r="200" spans="1:6" x14ac:dyDescent="0.2">
      <c r="A200" s="5" t="s">
        <v>2127</v>
      </c>
      <c r="B200" s="6" t="s">
        <v>2508</v>
      </c>
      <c r="C200" s="5" t="s">
        <v>2136</v>
      </c>
      <c r="D200" s="7">
        <v>286</v>
      </c>
      <c r="E200" s="8" t="s">
        <v>2500</v>
      </c>
      <c r="F200" s="5"/>
    </row>
    <row r="201" spans="1:6" x14ac:dyDescent="0.2">
      <c r="A201" s="5" t="s">
        <v>2127</v>
      </c>
      <c r="B201" s="6" t="s">
        <v>2509</v>
      </c>
      <c r="C201" s="5" t="s">
        <v>2136</v>
      </c>
      <c r="D201" s="7">
        <v>169</v>
      </c>
      <c r="E201" s="8" t="s">
        <v>2500</v>
      </c>
      <c r="F201" s="5"/>
    </row>
    <row r="202" spans="1:6" x14ac:dyDescent="0.2">
      <c r="A202" s="5" t="s">
        <v>2127</v>
      </c>
      <c r="B202" s="6" t="s">
        <v>2510</v>
      </c>
      <c r="C202" s="5" t="s">
        <v>2136</v>
      </c>
      <c r="D202" s="7">
        <v>235</v>
      </c>
      <c r="E202" s="8" t="s">
        <v>2500</v>
      </c>
      <c r="F202" s="5"/>
    </row>
    <row r="203" spans="1:6" x14ac:dyDescent="0.2">
      <c r="A203" s="5" t="s">
        <v>2127</v>
      </c>
      <c r="B203" s="6" t="s">
        <v>2511</v>
      </c>
      <c r="C203" s="5" t="s">
        <v>2305</v>
      </c>
      <c r="D203" s="7">
        <v>469</v>
      </c>
      <c r="E203" s="8" t="s">
        <v>2141</v>
      </c>
      <c r="F203" s="5"/>
    </row>
    <row r="204" spans="1:6" x14ac:dyDescent="0.2">
      <c r="A204" s="5" t="s">
        <v>2127</v>
      </c>
      <c r="B204" s="6" t="s">
        <v>2512</v>
      </c>
      <c r="C204" s="5" t="s">
        <v>2136</v>
      </c>
      <c r="D204" s="7">
        <v>186</v>
      </c>
      <c r="E204" s="8" t="s">
        <v>2513</v>
      </c>
      <c r="F204" s="5"/>
    </row>
    <row r="205" spans="1:6" x14ac:dyDescent="0.2">
      <c r="A205" s="5" t="s">
        <v>2127</v>
      </c>
      <c r="B205" s="6" t="s">
        <v>2514</v>
      </c>
      <c r="C205" s="5" t="s">
        <v>2136</v>
      </c>
      <c r="D205" s="7">
        <v>327</v>
      </c>
      <c r="E205" s="8" t="s">
        <v>2513</v>
      </c>
      <c r="F205" s="5"/>
    </row>
    <row r="206" spans="1:6" x14ac:dyDescent="0.2">
      <c r="A206" s="5" t="s">
        <v>2127</v>
      </c>
      <c r="B206" s="6" t="s">
        <v>2515</v>
      </c>
      <c r="C206" s="5" t="s">
        <v>2516</v>
      </c>
      <c r="D206" s="7">
        <v>266</v>
      </c>
      <c r="E206" s="8" t="s">
        <v>2513</v>
      </c>
      <c r="F206" s="5"/>
    </row>
    <row r="207" spans="1:6" x14ac:dyDescent="0.2">
      <c r="A207" s="5" t="s">
        <v>2127</v>
      </c>
      <c r="B207" s="6" t="s">
        <v>2517</v>
      </c>
      <c r="C207" s="5" t="s">
        <v>2145</v>
      </c>
      <c r="D207" s="7">
        <v>126</v>
      </c>
      <c r="E207" s="8" t="s">
        <v>2513</v>
      </c>
      <c r="F207" s="5"/>
    </row>
    <row r="208" spans="1:6" x14ac:dyDescent="0.2">
      <c r="A208" s="5" t="s">
        <v>2127</v>
      </c>
      <c r="B208" s="6" t="s">
        <v>2518</v>
      </c>
      <c r="C208" s="5" t="s">
        <v>2136</v>
      </c>
      <c r="D208" s="7">
        <v>317</v>
      </c>
      <c r="E208" s="8" t="s">
        <v>2493</v>
      </c>
      <c r="F208" s="5"/>
    </row>
    <row r="209" spans="1:6" x14ac:dyDescent="0.2">
      <c r="A209" s="5" t="s">
        <v>2127</v>
      </c>
      <c r="B209" s="6" t="s">
        <v>2519</v>
      </c>
      <c r="C209" s="5" t="s">
        <v>2136</v>
      </c>
      <c r="D209" s="7">
        <v>123</v>
      </c>
      <c r="E209" s="8" t="s">
        <v>2493</v>
      </c>
      <c r="F209" s="5"/>
    </row>
    <row r="210" spans="1:6" x14ac:dyDescent="0.2">
      <c r="A210" s="5" t="s">
        <v>2127</v>
      </c>
      <c r="B210" s="6" t="s">
        <v>2520</v>
      </c>
      <c r="C210" s="5" t="s">
        <v>2134</v>
      </c>
      <c r="D210" s="7">
        <v>156</v>
      </c>
      <c r="E210" s="8" t="s">
        <v>2493</v>
      </c>
      <c r="F210" s="5"/>
    </row>
    <row r="211" spans="1:6" x14ac:dyDescent="0.2">
      <c r="A211" s="5" t="s">
        <v>2127</v>
      </c>
      <c r="B211" s="6" t="s">
        <v>2521</v>
      </c>
      <c r="C211" s="5" t="s">
        <v>2136</v>
      </c>
      <c r="D211" s="7">
        <v>92</v>
      </c>
      <c r="E211" s="8" t="s">
        <v>2493</v>
      </c>
      <c r="F211" s="5"/>
    </row>
    <row r="212" spans="1:6" x14ac:dyDescent="0.2">
      <c r="A212" s="5" t="s">
        <v>2127</v>
      </c>
      <c r="B212" s="6" t="s">
        <v>2522</v>
      </c>
      <c r="C212" s="5" t="s">
        <v>2299</v>
      </c>
      <c r="D212" s="7">
        <v>465</v>
      </c>
      <c r="E212" s="8" t="s">
        <v>2130</v>
      </c>
      <c r="F212" s="5"/>
    </row>
    <row r="213" spans="1:6" x14ac:dyDescent="0.2">
      <c r="A213" s="5" t="s">
        <v>2127</v>
      </c>
      <c r="B213" s="6" t="s">
        <v>2523</v>
      </c>
      <c r="C213" s="5" t="s">
        <v>2311</v>
      </c>
      <c r="D213" s="7">
        <v>454</v>
      </c>
      <c r="E213" s="8" t="s">
        <v>2158</v>
      </c>
      <c r="F213" s="5"/>
    </row>
    <row r="214" spans="1:6" x14ac:dyDescent="0.2">
      <c r="A214" s="5" t="s">
        <v>2127</v>
      </c>
      <c r="B214" s="6" t="s">
        <v>2524</v>
      </c>
      <c r="C214" s="5" t="s">
        <v>2311</v>
      </c>
      <c r="D214" s="7">
        <v>918</v>
      </c>
      <c r="E214" s="8" t="s">
        <v>2158</v>
      </c>
      <c r="F214" s="5"/>
    </row>
    <row r="215" spans="1:6" x14ac:dyDescent="0.2">
      <c r="A215" s="5" t="s">
        <v>2127</v>
      </c>
      <c r="B215" s="6" t="s">
        <v>2525</v>
      </c>
      <c r="C215" s="5" t="s">
        <v>2311</v>
      </c>
      <c r="D215" s="7">
        <v>523</v>
      </c>
      <c r="E215" s="8" t="s">
        <v>2158</v>
      </c>
      <c r="F215" s="5"/>
    </row>
    <row r="216" spans="1:6" x14ac:dyDescent="0.2">
      <c r="A216" s="5" t="s">
        <v>2127</v>
      </c>
      <c r="B216" s="6" t="s">
        <v>2526</v>
      </c>
      <c r="C216" s="5" t="s">
        <v>2311</v>
      </c>
      <c r="D216" s="7">
        <v>610</v>
      </c>
      <c r="E216" s="8" t="s">
        <v>2130</v>
      </c>
      <c r="F216" s="5"/>
    </row>
    <row r="217" spans="1:6" x14ac:dyDescent="0.2">
      <c r="A217" s="5" t="s">
        <v>2127</v>
      </c>
      <c r="B217" s="6" t="s">
        <v>2527</v>
      </c>
      <c r="C217" s="5" t="s">
        <v>2311</v>
      </c>
      <c r="D217" s="7">
        <v>532</v>
      </c>
      <c r="E217" s="8" t="s">
        <v>2130</v>
      </c>
      <c r="F217" s="5"/>
    </row>
    <row r="218" spans="1:6" x14ac:dyDescent="0.2">
      <c r="A218" s="5" t="s">
        <v>2127</v>
      </c>
      <c r="B218" s="6" t="s">
        <v>2528</v>
      </c>
      <c r="C218" s="5" t="s">
        <v>2311</v>
      </c>
      <c r="D218" s="7">
        <v>290</v>
      </c>
      <c r="E218" s="8" t="s">
        <v>2130</v>
      </c>
      <c r="F218" s="5"/>
    </row>
    <row r="219" spans="1:6" x14ac:dyDescent="0.2">
      <c r="A219" s="5" t="s">
        <v>2127</v>
      </c>
      <c r="B219" s="6" t="s">
        <v>2529</v>
      </c>
      <c r="C219" s="5" t="s">
        <v>2311</v>
      </c>
      <c r="D219" s="7">
        <v>631</v>
      </c>
      <c r="E219" s="8" t="s">
        <v>2130</v>
      </c>
      <c r="F219" s="5"/>
    </row>
    <row r="220" spans="1:6" x14ac:dyDescent="0.2">
      <c r="A220" s="5" t="s">
        <v>2127</v>
      </c>
      <c r="B220" s="6" t="s">
        <v>2530</v>
      </c>
      <c r="C220" s="5" t="s">
        <v>2393</v>
      </c>
      <c r="D220" s="7">
        <v>36</v>
      </c>
      <c r="E220" s="8" t="s">
        <v>2158</v>
      </c>
      <c r="F220" s="5"/>
    </row>
    <row r="221" spans="1:6" x14ac:dyDescent="0.2">
      <c r="A221" s="5" t="s">
        <v>2127</v>
      </c>
      <c r="B221" s="6" t="s">
        <v>2531</v>
      </c>
      <c r="C221" s="5" t="s">
        <v>2393</v>
      </c>
      <c r="D221" s="7">
        <v>46</v>
      </c>
      <c r="E221" s="8" t="s">
        <v>2158</v>
      </c>
      <c r="F221" s="5"/>
    </row>
    <row r="222" spans="1:6" x14ac:dyDescent="0.2">
      <c r="A222" s="5" t="s">
        <v>2127</v>
      </c>
      <c r="B222" s="6" t="s">
        <v>2532</v>
      </c>
      <c r="C222" s="5" t="s">
        <v>2393</v>
      </c>
      <c r="D222" s="7">
        <v>14</v>
      </c>
      <c r="E222" s="8" t="s">
        <v>2158</v>
      </c>
      <c r="F222" s="5"/>
    </row>
    <row r="223" spans="1:6" x14ac:dyDescent="0.2">
      <c r="A223" s="5" t="s">
        <v>2127</v>
      </c>
      <c r="B223" s="6" t="s">
        <v>2533</v>
      </c>
      <c r="C223" s="5" t="s">
        <v>2160</v>
      </c>
      <c r="D223" s="7">
        <v>108</v>
      </c>
      <c r="E223" s="8" t="s">
        <v>2158</v>
      </c>
      <c r="F223" s="5"/>
    </row>
    <row r="224" spans="1:6" x14ac:dyDescent="0.2">
      <c r="A224" s="5" t="s">
        <v>2127</v>
      </c>
      <c r="B224" s="6" t="s">
        <v>2534</v>
      </c>
      <c r="C224" s="5" t="s">
        <v>2160</v>
      </c>
      <c r="D224" s="7">
        <v>158</v>
      </c>
      <c r="E224" s="8" t="s">
        <v>2158</v>
      </c>
      <c r="F224" s="5"/>
    </row>
    <row r="225" spans="1:6" x14ac:dyDescent="0.2">
      <c r="A225" s="5" t="s">
        <v>2127</v>
      </c>
      <c r="B225" s="6" t="s">
        <v>2535</v>
      </c>
      <c r="C225" s="5" t="s">
        <v>2160</v>
      </c>
      <c r="D225" s="7">
        <v>161</v>
      </c>
      <c r="E225" s="8" t="s">
        <v>2158</v>
      </c>
      <c r="F225" s="5"/>
    </row>
    <row r="226" spans="1:6" x14ac:dyDescent="0.2">
      <c r="A226" s="5" t="s">
        <v>2127</v>
      </c>
      <c r="B226" s="6" t="s">
        <v>2536</v>
      </c>
      <c r="C226" s="5" t="s">
        <v>2160</v>
      </c>
      <c r="D226" s="7">
        <v>162</v>
      </c>
      <c r="E226" s="8" t="s">
        <v>2158</v>
      </c>
      <c r="F226" s="5"/>
    </row>
    <row r="227" spans="1:6" x14ac:dyDescent="0.2">
      <c r="A227" s="5" t="s">
        <v>2127</v>
      </c>
      <c r="B227" s="6" t="s">
        <v>2537</v>
      </c>
      <c r="C227" s="5" t="s">
        <v>2160</v>
      </c>
      <c r="D227" s="7">
        <v>149</v>
      </c>
      <c r="E227" s="8" t="s">
        <v>2158</v>
      </c>
      <c r="F227" s="5"/>
    </row>
    <row r="228" spans="1:6" x14ac:dyDescent="0.2">
      <c r="A228" s="5" t="s">
        <v>2127</v>
      </c>
      <c r="B228" s="6" t="s">
        <v>2538</v>
      </c>
      <c r="C228" s="5" t="s">
        <v>2160</v>
      </c>
      <c r="D228" s="7">
        <v>163</v>
      </c>
      <c r="E228" s="8" t="s">
        <v>2158</v>
      </c>
      <c r="F228" s="5"/>
    </row>
    <row r="229" spans="1:6" x14ac:dyDescent="0.2">
      <c r="A229" s="5"/>
      <c r="B229" s="6"/>
      <c r="C229" s="10" t="s">
        <v>2401</v>
      </c>
      <c r="D229" s="11">
        <f>SUM(D126:D228)</f>
        <v>22588</v>
      </c>
      <c r="E229" s="12"/>
      <c r="F229" s="5"/>
    </row>
    <row r="230" spans="1:6" x14ac:dyDescent="0.2">
      <c r="A230" s="5"/>
      <c r="B230" s="6"/>
      <c r="C230" s="5"/>
      <c r="D230" s="7"/>
      <c r="E230" s="8"/>
      <c r="F230" s="5"/>
    </row>
    <row r="231" spans="1:6" x14ac:dyDescent="0.2">
      <c r="A231" s="5" t="s">
        <v>2127</v>
      </c>
      <c r="B231" s="6" t="s">
        <v>2539</v>
      </c>
      <c r="C231" s="5" t="s">
        <v>2403</v>
      </c>
      <c r="D231" s="7">
        <v>290</v>
      </c>
      <c r="E231" s="8" t="s">
        <v>2130</v>
      </c>
      <c r="F231" s="5"/>
    </row>
    <row r="232" spans="1:6" x14ac:dyDescent="0.2">
      <c r="A232" s="5" t="s">
        <v>2127</v>
      </c>
      <c r="B232" s="6" t="s">
        <v>2540</v>
      </c>
      <c r="C232" s="5" t="s">
        <v>2299</v>
      </c>
      <c r="D232" s="7">
        <v>39</v>
      </c>
      <c r="E232" s="8" t="s">
        <v>2130</v>
      </c>
      <c r="F232" s="5"/>
    </row>
    <row r="233" spans="1:6" x14ac:dyDescent="0.2">
      <c r="A233" s="5" t="s">
        <v>2127</v>
      </c>
      <c r="B233" s="6" t="s">
        <v>2541</v>
      </c>
      <c r="C233" s="5" t="s">
        <v>2403</v>
      </c>
      <c r="D233" s="7">
        <v>199</v>
      </c>
      <c r="E233" s="8" t="s">
        <v>2130</v>
      </c>
      <c r="F233" s="5"/>
    </row>
    <row r="234" spans="1:6" x14ac:dyDescent="0.2">
      <c r="A234" s="5" t="s">
        <v>2127</v>
      </c>
      <c r="B234" s="6" t="s">
        <v>2542</v>
      </c>
      <c r="C234" s="5" t="s">
        <v>2279</v>
      </c>
      <c r="D234" s="7">
        <v>11</v>
      </c>
      <c r="E234" s="8">
        <v>999999</v>
      </c>
      <c r="F234" s="5"/>
    </row>
    <row r="235" spans="1:6" x14ac:dyDescent="0.2">
      <c r="A235" s="5" t="s">
        <v>2127</v>
      </c>
      <c r="B235" s="6" t="s">
        <v>2543</v>
      </c>
      <c r="C235" s="5" t="s">
        <v>2279</v>
      </c>
      <c r="D235" s="7">
        <v>5</v>
      </c>
      <c r="E235" s="8">
        <v>999999</v>
      </c>
      <c r="F235" s="5"/>
    </row>
    <row r="236" spans="1:6" x14ac:dyDescent="0.2">
      <c r="A236" s="5" t="s">
        <v>2127</v>
      </c>
      <c r="B236" s="6" t="s">
        <v>2544</v>
      </c>
      <c r="C236" s="5" t="s">
        <v>2277</v>
      </c>
      <c r="D236" s="7">
        <v>36</v>
      </c>
      <c r="E236" s="8" t="s">
        <v>2130</v>
      </c>
      <c r="F236" s="5"/>
    </row>
    <row r="237" spans="1:6" x14ac:dyDescent="0.2">
      <c r="A237" s="5" t="s">
        <v>2127</v>
      </c>
      <c r="B237" s="6" t="s">
        <v>2545</v>
      </c>
      <c r="C237" s="5" t="s">
        <v>2403</v>
      </c>
      <c r="D237" s="7">
        <v>259</v>
      </c>
      <c r="E237" s="8" t="s">
        <v>2130</v>
      </c>
      <c r="F237" s="5"/>
    </row>
    <row r="238" spans="1:6" x14ac:dyDescent="0.2">
      <c r="A238" s="5" t="s">
        <v>2127</v>
      </c>
      <c r="B238" s="6" t="s">
        <v>2546</v>
      </c>
      <c r="C238" s="5" t="s">
        <v>2279</v>
      </c>
      <c r="D238" s="7">
        <v>10</v>
      </c>
      <c r="E238" s="8">
        <v>999999</v>
      </c>
      <c r="F238" s="5"/>
    </row>
    <row r="239" spans="1:6" x14ac:dyDescent="0.2">
      <c r="A239" s="5" t="s">
        <v>2127</v>
      </c>
      <c r="B239" s="6" t="s">
        <v>2547</v>
      </c>
      <c r="C239" s="5" t="s">
        <v>2403</v>
      </c>
      <c r="D239" s="7">
        <v>232</v>
      </c>
      <c r="E239" s="8" t="s">
        <v>2130</v>
      </c>
      <c r="F239" s="5"/>
    </row>
    <row r="240" spans="1:6" x14ac:dyDescent="0.2">
      <c r="A240" s="5" t="s">
        <v>2127</v>
      </c>
      <c r="B240" s="6" t="s">
        <v>2548</v>
      </c>
      <c r="C240" s="5" t="s">
        <v>2279</v>
      </c>
      <c r="D240" s="7">
        <v>9</v>
      </c>
      <c r="E240" s="8">
        <v>999999</v>
      </c>
      <c r="F240" s="5"/>
    </row>
    <row r="241" spans="1:6" x14ac:dyDescent="0.2">
      <c r="A241" s="5" t="s">
        <v>2127</v>
      </c>
      <c r="B241" s="6" t="s">
        <v>2549</v>
      </c>
      <c r="C241" s="5" t="s">
        <v>2403</v>
      </c>
      <c r="D241" s="7">
        <v>229</v>
      </c>
      <c r="E241" s="8" t="s">
        <v>2130</v>
      </c>
      <c r="F241" s="5"/>
    </row>
    <row r="242" spans="1:6" x14ac:dyDescent="0.2">
      <c r="A242" s="5" t="s">
        <v>2127</v>
      </c>
      <c r="B242" s="6" t="s">
        <v>2550</v>
      </c>
      <c r="C242" s="5" t="s">
        <v>2279</v>
      </c>
      <c r="D242" s="7">
        <v>10</v>
      </c>
      <c r="E242" s="8">
        <v>999999</v>
      </c>
      <c r="F242" s="5"/>
    </row>
    <row r="243" spans="1:6" x14ac:dyDescent="0.2">
      <c r="A243" s="5" t="s">
        <v>2127</v>
      </c>
      <c r="B243" s="6" t="s">
        <v>2551</v>
      </c>
      <c r="C243" s="5" t="s">
        <v>2403</v>
      </c>
      <c r="D243" s="7">
        <v>233</v>
      </c>
      <c r="E243" s="8" t="s">
        <v>2130</v>
      </c>
      <c r="F243" s="5"/>
    </row>
    <row r="244" spans="1:6" x14ac:dyDescent="0.2">
      <c r="A244" s="5" t="s">
        <v>2127</v>
      </c>
      <c r="B244" s="6" t="s">
        <v>2552</v>
      </c>
      <c r="C244" s="5" t="s">
        <v>2279</v>
      </c>
      <c r="D244" s="7">
        <v>9</v>
      </c>
      <c r="E244" s="8">
        <v>999999</v>
      </c>
      <c r="F244" s="5"/>
    </row>
    <row r="245" spans="1:6" x14ac:dyDescent="0.2">
      <c r="A245" s="5" t="s">
        <v>2127</v>
      </c>
      <c r="B245" s="6" t="s">
        <v>2553</v>
      </c>
      <c r="C245" s="5" t="s">
        <v>2403</v>
      </c>
      <c r="D245" s="7">
        <v>210</v>
      </c>
      <c r="E245" s="8" t="s">
        <v>2130</v>
      </c>
      <c r="F245" s="5"/>
    </row>
    <row r="246" spans="1:6" x14ac:dyDescent="0.2">
      <c r="A246" s="5" t="s">
        <v>2127</v>
      </c>
      <c r="B246" s="6" t="s">
        <v>2554</v>
      </c>
      <c r="C246" s="5" t="s">
        <v>2171</v>
      </c>
      <c r="D246" s="7">
        <v>18</v>
      </c>
      <c r="E246" s="8" t="s">
        <v>2130</v>
      </c>
      <c r="F246" s="5"/>
    </row>
    <row r="247" spans="1:6" x14ac:dyDescent="0.2">
      <c r="A247" s="5" t="s">
        <v>2127</v>
      </c>
      <c r="B247" s="6" t="s">
        <v>2555</v>
      </c>
      <c r="C247" s="5" t="s">
        <v>2421</v>
      </c>
      <c r="D247" s="7">
        <v>17</v>
      </c>
      <c r="E247" s="8" t="s">
        <v>2130</v>
      </c>
      <c r="F247" s="5"/>
    </row>
    <row r="248" spans="1:6" x14ac:dyDescent="0.2">
      <c r="A248" s="5" t="s">
        <v>2127</v>
      </c>
      <c r="B248" s="6" t="s">
        <v>2556</v>
      </c>
      <c r="C248" s="5" t="s">
        <v>2448</v>
      </c>
      <c r="D248" s="7">
        <v>165</v>
      </c>
      <c r="E248" s="8" t="s">
        <v>2130</v>
      </c>
      <c r="F248" s="5"/>
    </row>
    <row r="249" spans="1:6" x14ac:dyDescent="0.2">
      <c r="A249" s="5" t="s">
        <v>2127</v>
      </c>
      <c r="B249" s="6" t="s">
        <v>2557</v>
      </c>
      <c r="C249" s="5" t="s">
        <v>2403</v>
      </c>
      <c r="D249" s="7">
        <v>213</v>
      </c>
      <c r="E249" s="8" t="s">
        <v>2130</v>
      </c>
      <c r="F249" s="5"/>
    </row>
    <row r="250" spans="1:6" x14ac:dyDescent="0.2">
      <c r="A250" s="5" t="s">
        <v>2127</v>
      </c>
      <c r="B250" s="6" t="s">
        <v>2558</v>
      </c>
      <c r="C250" s="5" t="s">
        <v>2277</v>
      </c>
      <c r="D250" s="7">
        <v>43</v>
      </c>
      <c r="E250" s="8">
        <v>999999</v>
      </c>
      <c r="F250" s="5"/>
    </row>
    <row r="251" spans="1:6" x14ac:dyDescent="0.2">
      <c r="A251" s="5" t="s">
        <v>2127</v>
      </c>
      <c r="B251" s="6" t="s">
        <v>2559</v>
      </c>
      <c r="C251" s="5" t="s">
        <v>2279</v>
      </c>
      <c r="D251" s="7">
        <v>9</v>
      </c>
      <c r="E251" s="8">
        <v>999999</v>
      </c>
      <c r="F251" s="5"/>
    </row>
    <row r="252" spans="1:6" x14ac:dyDescent="0.2">
      <c r="A252" s="5" t="s">
        <v>2127</v>
      </c>
      <c r="B252" s="6" t="s">
        <v>2560</v>
      </c>
      <c r="C252" s="5" t="s">
        <v>2403</v>
      </c>
      <c r="D252" s="7">
        <v>206</v>
      </c>
      <c r="E252" s="8" t="s">
        <v>2130</v>
      </c>
      <c r="F252" s="5"/>
    </row>
    <row r="253" spans="1:6" x14ac:dyDescent="0.2">
      <c r="A253" s="5" t="s">
        <v>2127</v>
      </c>
      <c r="B253" s="6" t="s">
        <v>2561</v>
      </c>
      <c r="C253" s="5" t="s">
        <v>2279</v>
      </c>
      <c r="D253" s="7">
        <v>8</v>
      </c>
      <c r="E253" s="8">
        <v>999999</v>
      </c>
      <c r="F253" s="5"/>
    </row>
    <row r="254" spans="1:6" x14ac:dyDescent="0.2">
      <c r="A254" s="5" t="s">
        <v>2127</v>
      </c>
      <c r="B254" s="6" t="s">
        <v>2562</v>
      </c>
      <c r="C254" s="5" t="s">
        <v>2403</v>
      </c>
      <c r="D254" s="7">
        <v>213</v>
      </c>
      <c r="E254" s="8" t="s">
        <v>2130</v>
      </c>
      <c r="F254" s="5"/>
    </row>
    <row r="255" spans="1:6" x14ac:dyDescent="0.2">
      <c r="A255" s="5" t="s">
        <v>2127</v>
      </c>
      <c r="B255" s="6" t="s">
        <v>2563</v>
      </c>
      <c r="C255" s="5" t="s">
        <v>2279</v>
      </c>
      <c r="D255" s="7">
        <v>9</v>
      </c>
      <c r="E255" s="8">
        <v>999999</v>
      </c>
      <c r="F255" s="5"/>
    </row>
    <row r="256" spans="1:6" x14ac:dyDescent="0.2">
      <c r="A256" s="5" t="s">
        <v>2127</v>
      </c>
      <c r="B256" s="6" t="s">
        <v>2564</v>
      </c>
      <c r="C256" s="5" t="s">
        <v>2403</v>
      </c>
      <c r="D256" s="7">
        <v>209</v>
      </c>
      <c r="E256" s="8" t="s">
        <v>2130</v>
      </c>
      <c r="F256" s="5"/>
    </row>
    <row r="257" spans="1:6" x14ac:dyDescent="0.2">
      <c r="A257" s="5" t="s">
        <v>2127</v>
      </c>
      <c r="B257" s="6" t="s">
        <v>2565</v>
      </c>
      <c r="C257" s="5" t="s">
        <v>2279</v>
      </c>
      <c r="D257" s="7">
        <v>9</v>
      </c>
      <c r="E257" s="8">
        <v>999999</v>
      </c>
      <c r="F257" s="5"/>
    </row>
    <row r="258" spans="1:6" x14ac:dyDescent="0.2">
      <c r="A258" s="5" t="s">
        <v>2127</v>
      </c>
      <c r="B258" s="6" t="s">
        <v>2566</v>
      </c>
      <c r="C258" s="5" t="s">
        <v>2403</v>
      </c>
      <c r="D258" s="7">
        <v>236</v>
      </c>
      <c r="E258" s="8" t="s">
        <v>2130</v>
      </c>
      <c r="F258" s="5"/>
    </row>
    <row r="259" spans="1:6" x14ac:dyDescent="0.2">
      <c r="A259" s="5" t="s">
        <v>2127</v>
      </c>
      <c r="B259" s="6" t="s">
        <v>2567</v>
      </c>
      <c r="C259" s="5" t="s">
        <v>2279</v>
      </c>
      <c r="D259" s="7">
        <v>9</v>
      </c>
      <c r="E259" s="8">
        <v>999999</v>
      </c>
      <c r="F259" s="5"/>
    </row>
    <row r="260" spans="1:6" x14ac:dyDescent="0.2">
      <c r="A260" s="5" t="s">
        <v>2127</v>
      </c>
      <c r="B260" s="6" t="s">
        <v>2568</v>
      </c>
      <c r="C260" s="5" t="s">
        <v>2277</v>
      </c>
      <c r="D260" s="7">
        <v>75</v>
      </c>
      <c r="E260" s="8" t="s">
        <v>2130</v>
      </c>
      <c r="F260" s="5"/>
    </row>
    <row r="261" spans="1:6" x14ac:dyDescent="0.2">
      <c r="A261" s="5" t="s">
        <v>2127</v>
      </c>
      <c r="B261" s="6" t="s">
        <v>2569</v>
      </c>
      <c r="C261" s="5" t="s">
        <v>2299</v>
      </c>
      <c r="D261" s="7">
        <v>43</v>
      </c>
      <c r="E261" s="8" t="s">
        <v>2130</v>
      </c>
      <c r="F261" s="5"/>
    </row>
    <row r="262" spans="1:6" x14ac:dyDescent="0.2">
      <c r="A262" s="5" t="s">
        <v>2127</v>
      </c>
      <c r="B262" s="6" t="s">
        <v>2570</v>
      </c>
      <c r="C262" s="5" t="s">
        <v>2277</v>
      </c>
      <c r="D262" s="7">
        <v>69</v>
      </c>
      <c r="E262" s="8" t="s">
        <v>2130</v>
      </c>
      <c r="F262" s="5"/>
    </row>
    <row r="263" spans="1:6" x14ac:dyDescent="0.2">
      <c r="A263" s="5" t="s">
        <v>2127</v>
      </c>
      <c r="B263" s="6" t="s">
        <v>2571</v>
      </c>
      <c r="C263" s="5" t="s">
        <v>2279</v>
      </c>
      <c r="D263" s="7">
        <v>7</v>
      </c>
      <c r="E263" s="8" t="s">
        <v>2130</v>
      </c>
      <c r="F263" s="5"/>
    </row>
    <row r="264" spans="1:6" x14ac:dyDescent="0.2">
      <c r="A264" s="5" t="s">
        <v>2127</v>
      </c>
      <c r="B264" s="6" t="s">
        <v>2572</v>
      </c>
      <c r="C264" s="5" t="s">
        <v>2403</v>
      </c>
      <c r="D264" s="7">
        <v>251</v>
      </c>
      <c r="E264" s="8" t="s">
        <v>2130</v>
      </c>
      <c r="F264" s="5"/>
    </row>
    <row r="265" spans="1:6" x14ac:dyDescent="0.2">
      <c r="A265" s="5" t="s">
        <v>2127</v>
      </c>
      <c r="B265" s="6" t="s">
        <v>2573</v>
      </c>
      <c r="C265" s="5" t="s">
        <v>2403</v>
      </c>
      <c r="D265" s="7">
        <v>176</v>
      </c>
      <c r="E265" s="8" t="s">
        <v>2130</v>
      </c>
      <c r="F265" s="5"/>
    </row>
    <row r="266" spans="1:6" x14ac:dyDescent="0.2">
      <c r="A266" s="5" t="s">
        <v>2127</v>
      </c>
      <c r="B266" s="6" t="s">
        <v>2574</v>
      </c>
      <c r="C266" s="5" t="s">
        <v>2279</v>
      </c>
      <c r="D266" s="7">
        <v>6</v>
      </c>
      <c r="E266" s="8">
        <v>999999</v>
      </c>
      <c r="F266" s="5"/>
    </row>
    <row r="267" spans="1:6" x14ac:dyDescent="0.2">
      <c r="A267" s="5" t="s">
        <v>2127</v>
      </c>
      <c r="B267" s="6" t="s">
        <v>2575</v>
      </c>
      <c r="C267" s="5" t="s">
        <v>2403</v>
      </c>
      <c r="D267" s="7">
        <v>247</v>
      </c>
      <c r="E267" s="8" t="s">
        <v>2130</v>
      </c>
      <c r="F267" s="5"/>
    </row>
    <row r="268" spans="1:6" x14ac:dyDescent="0.2">
      <c r="A268" s="5" t="s">
        <v>2127</v>
      </c>
      <c r="B268" s="6" t="s">
        <v>2576</v>
      </c>
      <c r="C268" s="5" t="s">
        <v>2279</v>
      </c>
      <c r="D268" s="7">
        <v>13</v>
      </c>
      <c r="E268" s="8">
        <v>999999</v>
      </c>
      <c r="F268" s="5"/>
    </row>
    <row r="269" spans="1:6" x14ac:dyDescent="0.2">
      <c r="A269" s="5" t="s">
        <v>2127</v>
      </c>
      <c r="B269" s="6" t="s">
        <v>2577</v>
      </c>
      <c r="C269" s="5" t="s">
        <v>2403</v>
      </c>
      <c r="D269" s="7">
        <v>218</v>
      </c>
      <c r="E269" s="8" t="s">
        <v>2130</v>
      </c>
      <c r="F269" s="5"/>
    </row>
    <row r="270" spans="1:6" x14ac:dyDescent="0.2">
      <c r="A270" s="5" t="s">
        <v>2127</v>
      </c>
      <c r="B270" s="6" t="s">
        <v>2578</v>
      </c>
      <c r="C270" s="5" t="s">
        <v>2279</v>
      </c>
      <c r="D270" s="7">
        <v>14</v>
      </c>
      <c r="E270" s="8">
        <v>999999</v>
      </c>
      <c r="F270" s="5"/>
    </row>
    <row r="271" spans="1:6" x14ac:dyDescent="0.2">
      <c r="A271" s="5" t="s">
        <v>2127</v>
      </c>
      <c r="B271" s="6" t="s">
        <v>2579</v>
      </c>
      <c r="C271" s="5" t="s">
        <v>2580</v>
      </c>
      <c r="D271" s="7">
        <v>168</v>
      </c>
      <c r="E271" s="8" t="s">
        <v>2130</v>
      </c>
      <c r="F271" s="5"/>
    </row>
    <row r="272" spans="1:6" x14ac:dyDescent="0.2">
      <c r="A272" s="5" t="s">
        <v>2127</v>
      </c>
      <c r="B272" s="6" t="s">
        <v>2581</v>
      </c>
      <c r="C272" s="5" t="s">
        <v>2403</v>
      </c>
      <c r="D272" s="7">
        <v>183</v>
      </c>
      <c r="E272" s="8" t="s">
        <v>2130</v>
      </c>
      <c r="F272" s="5"/>
    </row>
    <row r="273" spans="1:6" x14ac:dyDescent="0.2">
      <c r="A273" s="5" t="s">
        <v>2127</v>
      </c>
      <c r="B273" s="6" t="s">
        <v>2582</v>
      </c>
      <c r="C273" s="5" t="s">
        <v>2277</v>
      </c>
      <c r="D273" s="7">
        <v>147</v>
      </c>
      <c r="E273" s="8">
        <v>999999</v>
      </c>
      <c r="F273" s="5"/>
    </row>
    <row r="274" spans="1:6" x14ac:dyDescent="0.2">
      <c r="A274" s="5" t="s">
        <v>2127</v>
      </c>
      <c r="B274" s="6" t="s">
        <v>2583</v>
      </c>
      <c r="C274" s="5" t="s">
        <v>2279</v>
      </c>
      <c r="D274" s="7">
        <v>12</v>
      </c>
      <c r="E274" s="8">
        <v>999999</v>
      </c>
      <c r="F274" s="5"/>
    </row>
    <row r="275" spans="1:6" x14ac:dyDescent="0.2">
      <c r="A275" s="5" t="s">
        <v>2127</v>
      </c>
      <c r="B275" s="6" t="s">
        <v>2584</v>
      </c>
      <c r="C275" s="5" t="s">
        <v>2403</v>
      </c>
      <c r="D275" s="7">
        <v>225</v>
      </c>
      <c r="E275" s="8" t="s">
        <v>2130</v>
      </c>
      <c r="F275" s="5"/>
    </row>
    <row r="276" spans="1:6" x14ac:dyDescent="0.2">
      <c r="A276" s="5" t="s">
        <v>2127</v>
      </c>
      <c r="B276" s="6" t="s">
        <v>2585</v>
      </c>
      <c r="C276" s="5" t="s">
        <v>2279</v>
      </c>
      <c r="D276" s="7">
        <v>12</v>
      </c>
      <c r="E276" s="8">
        <v>999999</v>
      </c>
      <c r="F276" s="5"/>
    </row>
    <row r="277" spans="1:6" x14ac:dyDescent="0.2">
      <c r="A277" s="5" t="s">
        <v>2127</v>
      </c>
      <c r="B277" s="6" t="s">
        <v>2586</v>
      </c>
      <c r="C277" s="5" t="s">
        <v>2403</v>
      </c>
      <c r="D277" s="7">
        <v>246</v>
      </c>
      <c r="E277" s="8" t="s">
        <v>2130</v>
      </c>
      <c r="F277" s="5"/>
    </row>
    <row r="278" spans="1:6" x14ac:dyDescent="0.2">
      <c r="A278" s="5" t="s">
        <v>2127</v>
      </c>
      <c r="B278" s="6" t="s">
        <v>2587</v>
      </c>
      <c r="C278" s="5" t="s">
        <v>2279</v>
      </c>
      <c r="D278" s="7">
        <v>29</v>
      </c>
      <c r="E278" s="8">
        <v>999999</v>
      </c>
      <c r="F278" s="5"/>
    </row>
    <row r="279" spans="1:6" x14ac:dyDescent="0.2">
      <c r="A279" s="5" t="s">
        <v>2127</v>
      </c>
      <c r="B279" s="6" t="s">
        <v>2588</v>
      </c>
      <c r="C279" s="5" t="s">
        <v>2272</v>
      </c>
      <c r="D279" s="7">
        <v>104</v>
      </c>
      <c r="E279" s="8" t="s">
        <v>2130</v>
      </c>
      <c r="F279" s="5"/>
    </row>
    <row r="280" spans="1:6" x14ac:dyDescent="0.2">
      <c r="A280" s="5" t="s">
        <v>2127</v>
      </c>
      <c r="B280" s="6" t="s">
        <v>2589</v>
      </c>
      <c r="C280" s="5" t="s">
        <v>2277</v>
      </c>
      <c r="D280" s="7">
        <v>203</v>
      </c>
      <c r="E280" s="8" t="s">
        <v>2130</v>
      </c>
      <c r="F280" s="5"/>
    </row>
    <row r="281" spans="1:6" x14ac:dyDescent="0.2">
      <c r="A281" s="5" t="s">
        <v>2127</v>
      </c>
      <c r="B281" s="6" t="s">
        <v>2590</v>
      </c>
      <c r="C281" s="5" t="s">
        <v>2145</v>
      </c>
      <c r="D281" s="7">
        <v>68</v>
      </c>
      <c r="E281" s="8" t="s">
        <v>2158</v>
      </c>
      <c r="F281" s="5"/>
    </row>
    <row r="282" spans="1:6" x14ac:dyDescent="0.2">
      <c r="A282" s="5" t="s">
        <v>2127</v>
      </c>
      <c r="B282" s="6" t="s">
        <v>2591</v>
      </c>
      <c r="C282" s="5" t="s">
        <v>2367</v>
      </c>
      <c r="D282" s="7">
        <v>36</v>
      </c>
      <c r="E282" s="8">
        <v>352000</v>
      </c>
      <c r="F282" s="5"/>
    </row>
    <row r="283" spans="1:6" x14ac:dyDescent="0.2">
      <c r="A283" s="5" t="s">
        <v>2127</v>
      </c>
      <c r="B283" s="6" t="s">
        <v>2592</v>
      </c>
      <c r="C283" s="5" t="s">
        <v>2593</v>
      </c>
      <c r="D283" s="7">
        <v>750</v>
      </c>
      <c r="E283" s="8" t="s">
        <v>2493</v>
      </c>
      <c r="F283" s="5"/>
    </row>
    <row r="284" spans="1:6" x14ac:dyDescent="0.2">
      <c r="A284" s="5" t="s">
        <v>2127</v>
      </c>
      <c r="B284" s="6" t="s">
        <v>2594</v>
      </c>
      <c r="C284" s="5" t="s">
        <v>2593</v>
      </c>
      <c r="D284" s="7">
        <v>752</v>
      </c>
      <c r="E284" s="8" t="s">
        <v>2493</v>
      </c>
      <c r="F284" s="5"/>
    </row>
    <row r="285" spans="1:6" x14ac:dyDescent="0.2">
      <c r="A285" s="5" t="s">
        <v>2127</v>
      </c>
      <c r="B285" s="6" t="s">
        <v>2595</v>
      </c>
      <c r="C285" s="5" t="s">
        <v>2136</v>
      </c>
      <c r="D285" s="7">
        <v>158</v>
      </c>
      <c r="E285" s="8" t="s">
        <v>2596</v>
      </c>
      <c r="F285" s="5"/>
    </row>
    <row r="286" spans="1:6" x14ac:dyDescent="0.2">
      <c r="A286" s="5" t="s">
        <v>2127</v>
      </c>
      <c r="B286" s="6" t="s">
        <v>2597</v>
      </c>
      <c r="C286" s="5" t="s">
        <v>2136</v>
      </c>
      <c r="D286" s="7">
        <v>158</v>
      </c>
      <c r="E286" s="8">
        <v>208000</v>
      </c>
      <c r="F286" s="5"/>
    </row>
    <row r="287" spans="1:6" x14ac:dyDescent="0.2">
      <c r="A287" s="5" t="s">
        <v>2127</v>
      </c>
      <c r="B287" s="6" t="s">
        <v>2598</v>
      </c>
      <c r="C287" s="5" t="s">
        <v>2136</v>
      </c>
      <c r="D287" s="7">
        <v>160</v>
      </c>
      <c r="E287" s="8">
        <v>208000</v>
      </c>
      <c r="F287" s="5"/>
    </row>
    <row r="288" spans="1:6" x14ac:dyDescent="0.2">
      <c r="A288" s="5" t="s">
        <v>2127</v>
      </c>
      <c r="B288" s="6" t="s">
        <v>2599</v>
      </c>
      <c r="C288" s="5" t="s">
        <v>2136</v>
      </c>
      <c r="D288" s="7">
        <v>160</v>
      </c>
      <c r="E288" s="8" t="s">
        <v>2596</v>
      </c>
      <c r="F288" s="5"/>
    </row>
    <row r="289" spans="1:6" x14ac:dyDescent="0.2">
      <c r="A289" s="5" t="s">
        <v>2127</v>
      </c>
      <c r="B289" s="6" t="s">
        <v>2600</v>
      </c>
      <c r="C289" s="5" t="s">
        <v>2516</v>
      </c>
      <c r="D289" s="7">
        <v>168</v>
      </c>
      <c r="E289" s="8" t="s">
        <v>2596</v>
      </c>
      <c r="F289" s="5"/>
    </row>
    <row r="290" spans="1:6" x14ac:dyDescent="0.2">
      <c r="A290" s="5" t="s">
        <v>2127</v>
      </c>
      <c r="B290" s="6" t="s">
        <v>2601</v>
      </c>
      <c r="C290" s="5" t="s">
        <v>2136</v>
      </c>
      <c r="D290" s="7">
        <v>160</v>
      </c>
      <c r="E290" s="8" t="s">
        <v>2596</v>
      </c>
      <c r="F290" s="5"/>
    </row>
    <row r="291" spans="1:6" x14ac:dyDescent="0.2">
      <c r="A291" s="5" t="s">
        <v>2127</v>
      </c>
      <c r="B291" s="6" t="s">
        <v>2602</v>
      </c>
      <c r="C291" s="5" t="s">
        <v>2136</v>
      </c>
      <c r="D291" s="7">
        <v>160</v>
      </c>
      <c r="E291" s="8" t="s">
        <v>2596</v>
      </c>
      <c r="F291" s="5"/>
    </row>
    <row r="292" spans="1:6" x14ac:dyDescent="0.2">
      <c r="A292" s="5" t="s">
        <v>2127</v>
      </c>
      <c r="B292" s="6" t="s">
        <v>2603</v>
      </c>
      <c r="C292" s="5" t="s">
        <v>2604</v>
      </c>
      <c r="D292" s="7">
        <v>72</v>
      </c>
      <c r="E292" s="8" t="s">
        <v>2596</v>
      </c>
      <c r="F292" s="5"/>
    </row>
    <row r="293" spans="1:6" x14ac:dyDescent="0.2">
      <c r="A293" s="5" t="s">
        <v>2127</v>
      </c>
      <c r="B293" s="6" t="s">
        <v>2605</v>
      </c>
      <c r="C293" s="5" t="s">
        <v>2305</v>
      </c>
      <c r="D293" s="7">
        <v>143</v>
      </c>
      <c r="E293" s="8" t="s">
        <v>2596</v>
      </c>
      <c r="F293" s="5"/>
    </row>
    <row r="294" spans="1:6" x14ac:dyDescent="0.2">
      <c r="A294" s="5" t="s">
        <v>2127</v>
      </c>
      <c r="B294" s="6" t="s">
        <v>2606</v>
      </c>
      <c r="C294" s="5" t="s">
        <v>2421</v>
      </c>
      <c r="D294" s="7">
        <v>19</v>
      </c>
      <c r="E294" s="8" t="s">
        <v>2318</v>
      </c>
      <c r="F294" s="5"/>
    </row>
    <row r="295" spans="1:6" x14ac:dyDescent="0.2">
      <c r="A295" s="5" t="s">
        <v>2127</v>
      </c>
      <c r="B295" s="6" t="s">
        <v>2607</v>
      </c>
      <c r="C295" s="5" t="s">
        <v>2593</v>
      </c>
      <c r="D295" s="7">
        <v>629</v>
      </c>
      <c r="E295" s="8" t="s">
        <v>2493</v>
      </c>
      <c r="F295" s="5"/>
    </row>
    <row r="296" spans="1:6" x14ac:dyDescent="0.2">
      <c r="A296" s="5" t="s">
        <v>2127</v>
      </c>
      <c r="B296" s="6" t="s">
        <v>2608</v>
      </c>
      <c r="C296" s="5" t="s">
        <v>2593</v>
      </c>
      <c r="D296" s="7">
        <v>620</v>
      </c>
      <c r="E296" s="8" t="s">
        <v>2493</v>
      </c>
      <c r="F296" s="5"/>
    </row>
    <row r="297" spans="1:6" x14ac:dyDescent="0.2">
      <c r="A297" s="5" t="s">
        <v>2127</v>
      </c>
      <c r="B297" s="6" t="s">
        <v>2609</v>
      </c>
      <c r="C297" s="5" t="s">
        <v>2136</v>
      </c>
      <c r="D297" s="7">
        <v>95</v>
      </c>
      <c r="E297" s="8">
        <v>228000</v>
      </c>
      <c r="F297" s="5"/>
    </row>
    <row r="298" spans="1:6" x14ac:dyDescent="0.2">
      <c r="A298" s="5" t="s">
        <v>2127</v>
      </c>
      <c r="B298" s="6" t="s">
        <v>2610</v>
      </c>
      <c r="C298" s="5" t="s">
        <v>2136</v>
      </c>
      <c r="D298" s="7">
        <v>165</v>
      </c>
      <c r="E298" s="8" t="s">
        <v>2596</v>
      </c>
      <c r="F298" s="5"/>
    </row>
    <row r="299" spans="1:6" x14ac:dyDescent="0.2">
      <c r="A299" s="5" t="s">
        <v>2127</v>
      </c>
      <c r="B299" s="6" t="s">
        <v>2611</v>
      </c>
      <c r="C299" s="5" t="s">
        <v>2136</v>
      </c>
      <c r="D299" s="7">
        <v>200</v>
      </c>
      <c r="E299" s="8" t="s">
        <v>2596</v>
      </c>
      <c r="F299" s="5"/>
    </row>
    <row r="300" spans="1:6" x14ac:dyDescent="0.2">
      <c r="A300" s="5" t="s">
        <v>2127</v>
      </c>
      <c r="B300" s="6" t="s">
        <v>2612</v>
      </c>
      <c r="C300" s="5" t="s">
        <v>2593</v>
      </c>
      <c r="D300" s="7">
        <v>859</v>
      </c>
      <c r="E300" s="8" t="s">
        <v>2493</v>
      </c>
      <c r="F300" s="5"/>
    </row>
    <row r="301" spans="1:6" x14ac:dyDescent="0.2">
      <c r="A301" s="5" t="s">
        <v>2127</v>
      </c>
      <c r="B301" s="6" t="s">
        <v>2613</v>
      </c>
      <c r="C301" s="5" t="s">
        <v>2593</v>
      </c>
      <c r="D301" s="7">
        <v>907</v>
      </c>
      <c r="E301" s="8" t="s">
        <v>2493</v>
      </c>
      <c r="F301" s="5"/>
    </row>
    <row r="302" spans="1:6" x14ac:dyDescent="0.2">
      <c r="A302" s="5" t="s">
        <v>2127</v>
      </c>
      <c r="B302" s="6" t="s">
        <v>2614</v>
      </c>
      <c r="C302" s="5" t="s">
        <v>2593</v>
      </c>
      <c r="D302" s="7">
        <v>845</v>
      </c>
      <c r="E302" s="8" t="s">
        <v>2493</v>
      </c>
      <c r="F302" s="5"/>
    </row>
    <row r="303" spans="1:6" x14ac:dyDescent="0.2">
      <c r="A303" s="5" t="s">
        <v>2127</v>
      </c>
      <c r="B303" s="6" t="s">
        <v>2615</v>
      </c>
      <c r="C303" s="5" t="s">
        <v>2316</v>
      </c>
      <c r="D303" s="7">
        <v>167</v>
      </c>
      <c r="E303" s="8" t="s">
        <v>2158</v>
      </c>
      <c r="F303" s="5"/>
    </row>
    <row r="304" spans="1:6" x14ac:dyDescent="0.2">
      <c r="A304" s="5" t="s">
        <v>2127</v>
      </c>
      <c r="B304" s="6" t="s">
        <v>2616</v>
      </c>
      <c r="C304" s="5" t="s">
        <v>2136</v>
      </c>
      <c r="D304" s="7">
        <v>147</v>
      </c>
      <c r="E304" s="8" t="s">
        <v>2596</v>
      </c>
      <c r="F304" s="5"/>
    </row>
    <row r="305" spans="1:6" x14ac:dyDescent="0.2">
      <c r="A305" s="5" t="s">
        <v>2127</v>
      </c>
      <c r="B305" s="6" t="s">
        <v>2617</v>
      </c>
      <c r="C305" s="5" t="s">
        <v>2136</v>
      </c>
      <c r="D305" s="7">
        <v>111</v>
      </c>
      <c r="E305" s="8" t="s">
        <v>2596</v>
      </c>
      <c r="F305" s="5"/>
    </row>
    <row r="306" spans="1:6" x14ac:dyDescent="0.2">
      <c r="A306" s="5" t="s">
        <v>2127</v>
      </c>
      <c r="B306" s="6" t="s">
        <v>2618</v>
      </c>
      <c r="C306" s="5" t="s">
        <v>2619</v>
      </c>
      <c r="D306" s="7">
        <v>218</v>
      </c>
      <c r="E306" s="8">
        <v>208000</v>
      </c>
      <c r="F306" s="5"/>
    </row>
    <row r="307" spans="1:6" x14ac:dyDescent="0.2">
      <c r="A307" s="5" t="s">
        <v>2127</v>
      </c>
      <c r="B307" s="6" t="s">
        <v>2620</v>
      </c>
      <c r="C307" s="5" t="s">
        <v>2136</v>
      </c>
      <c r="D307" s="7">
        <v>126</v>
      </c>
      <c r="E307" s="8" t="s">
        <v>2596</v>
      </c>
      <c r="F307" s="5"/>
    </row>
    <row r="308" spans="1:6" x14ac:dyDescent="0.2">
      <c r="A308" s="5" t="s">
        <v>2127</v>
      </c>
      <c r="B308" s="6" t="s">
        <v>2621</v>
      </c>
      <c r="C308" s="5" t="s">
        <v>2136</v>
      </c>
      <c r="D308" s="7">
        <v>147</v>
      </c>
      <c r="E308" s="8" t="s">
        <v>2596</v>
      </c>
      <c r="F308" s="5"/>
    </row>
    <row r="309" spans="1:6" x14ac:dyDescent="0.2">
      <c r="A309" s="5" t="s">
        <v>2127</v>
      </c>
      <c r="B309" s="6" t="s">
        <v>2622</v>
      </c>
      <c r="C309" s="5" t="s">
        <v>2136</v>
      </c>
      <c r="D309" s="7">
        <v>111</v>
      </c>
      <c r="E309" s="8" t="s">
        <v>2596</v>
      </c>
      <c r="F309" s="5"/>
    </row>
    <row r="310" spans="1:6" x14ac:dyDescent="0.2">
      <c r="A310" s="5" t="s">
        <v>2127</v>
      </c>
      <c r="B310" s="6" t="s">
        <v>2623</v>
      </c>
      <c r="C310" s="5" t="s">
        <v>2299</v>
      </c>
      <c r="D310" s="7">
        <v>232</v>
      </c>
      <c r="E310" s="8" t="s">
        <v>2158</v>
      </c>
      <c r="F310" s="5"/>
    </row>
    <row r="311" spans="1:6" x14ac:dyDescent="0.2">
      <c r="A311" s="5" t="s">
        <v>2127</v>
      </c>
      <c r="B311" s="6" t="s">
        <v>2624</v>
      </c>
      <c r="C311" s="5" t="s">
        <v>2311</v>
      </c>
      <c r="D311" s="7">
        <v>376</v>
      </c>
      <c r="E311" s="8" t="s">
        <v>2158</v>
      </c>
      <c r="F311" s="5"/>
    </row>
    <row r="312" spans="1:6" x14ac:dyDescent="0.2">
      <c r="A312" s="5" t="s">
        <v>2127</v>
      </c>
      <c r="B312" s="6" t="s">
        <v>2625</v>
      </c>
      <c r="C312" s="5" t="s">
        <v>2311</v>
      </c>
      <c r="D312" s="7">
        <v>919</v>
      </c>
      <c r="E312" s="8" t="s">
        <v>2158</v>
      </c>
      <c r="F312" s="5"/>
    </row>
    <row r="313" spans="1:6" x14ac:dyDescent="0.2">
      <c r="A313" s="5" t="s">
        <v>2127</v>
      </c>
      <c r="B313" s="6" t="s">
        <v>2626</v>
      </c>
      <c r="C313" s="5" t="s">
        <v>2311</v>
      </c>
      <c r="D313" s="7">
        <v>999</v>
      </c>
      <c r="E313" s="8" t="s">
        <v>2158</v>
      </c>
      <c r="F313" s="5"/>
    </row>
    <row r="314" spans="1:6" x14ac:dyDescent="0.2">
      <c r="A314" s="5" t="s">
        <v>2127</v>
      </c>
      <c r="B314" s="6" t="s">
        <v>2627</v>
      </c>
      <c r="C314" s="5" t="s">
        <v>2311</v>
      </c>
      <c r="D314" s="7">
        <v>643</v>
      </c>
      <c r="E314" s="8" t="s">
        <v>2130</v>
      </c>
      <c r="F314" s="5"/>
    </row>
    <row r="315" spans="1:6" x14ac:dyDescent="0.2">
      <c r="A315" s="5" t="s">
        <v>2127</v>
      </c>
      <c r="B315" s="6" t="s">
        <v>2628</v>
      </c>
      <c r="C315" s="5" t="s">
        <v>2311</v>
      </c>
      <c r="D315" s="7">
        <v>561</v>
      </c>
      <c r="E315" s="8" t="s">
        <v>2130</v>
      </c>
      <c r="F315" s="5"/>
    </row>
    <row r="316" spans="1:6" x14ac:dyDescent="0.2">
      <c r="A316" s="5" t="s">
        <v>2127</v>
      </c>
      <c r="B316" s="6" t="s">
        <v>2629</v>
      </c>
      <c r="C316" s="5" t="s">
        <v>2311</v>
      </c>
      <c r="D316" s="7">
        <v>461</v>
      </c>
      <c r="E316" s="8" t="s">
        <v>2130</v>
      </c>
      <c r="F316" s="5"/>
    </row>
    <row r="317" spans="1:6" x14ac:dyDescent="0.2">
      <c r="A317" s="5" t="s">
        <v>2127</v>
      </c>
      <c r="B317" s="6" t="s">
        <v>2630</v>
      </c>
      <c r="C317" s="5" t="s">
        <v>2311</v>
      </c>
      <c r="D317" s="7">
        <v>472</v>
      </c>
      <c r="E317" s="8" t="s">
        <v>2130</v>
      </c>
      <c r="F317" s="5"/>
    </row>
    <row r="318" spans="1:6" x14ac:dyDescent="0.2">
      <c r="A318" s="5" t="s">
        <v>2127</v>
      </c>
      <c r="B318" s="6" t="s">
        <v>2631</v>
      </c>
      <c r="C318" s="5" t="s">
        <v>2393</v>
      </c>
      <c r="D318" s="7">
        <v>36</v>
      </c>
      <c r="E318" s="8" t="s">
        <v>2158</v>
      </c>
      <c r="F318" s="5"/>
    </row>
    <row r="319" spans="1:6" x14ac:dyDescent="0.2">
      <c r="A319" s="5" t="s">
        <v>2127</v>
      </c>
      <c r="B319" s="6" t="s">
        <v>2632</v>
      </c>
      <c r="C319" s="5" t="s">
        <v>2393</v>
      </c>
      <c r="D319" s="7">
        <v>46</v>
      </c>
      <c r="E319" s="8" t="s">
        <v>2158</v>
      </c>
      <c r="F319" s="5"/>
    </row>
    <row r="320" spans="1:6" x14ac:dyDescent="0.2">
      <c r="A320" s="5" t="s">
        <v>2127</v>
      </c>
      <c r="B320" s="6" t="s">
        <v>2633</v>
      </c>
      <c r="C320" s="5" t="s">
        <v>2160</v>
      </c>
      <c r="D320" s="7">
        <v>177</v>
      </c>
      <c r="E320" s="8" t="s">
        <v>2158</v>
      </c>
      <c r="F320" s="5"/>
    </row>
    <row r="321" spans="1:6" x14ac:dyDescent="0.2">
      <c r="A321" s="5" t="s">
        <v>2127</v>
      </c>
      <c r="B321" s="6" t="s">
        <v>2634</v>
      </c>
      <c r="C321" s="5" t="s">
        <v>2160</v>
      </c>
      <c r="D321" s="7">
        <v>148</v>
      </c>
      <c r="E321" s="8" t="s">
        <v>2158</v>
      </c>
      <c r="F321" s="5"/>
    </row>
    <row r="322" spans="1:6" x14ac:dyDescent="0.2">
      <c r="A322" s="5" t="s">
        <v>2127</v>
      </c>
      <c r="B322" s="6" t="s">
        <v>2635</v>
      </c>
      <c r="C322" s="5" t="s">
        <v>2160</v>
      </c>
      <c r="D322" s="7">
        <v>192</v>
      </c>
      <c r="E322" s="8" t="s">
        <v>2158</v>
      </c>
      <c r="F322" s="5"/>
    </row>
    <row r="323" spans="1:6" x14ac:dyDescent="0.2">
      <c r="A323" s="5" t="s">
        <v>2127</v>
      </c>
      <c r="B323" s="6" t="s">
        <v>2636</v>
      </c>
      <c r="C323" s="5" t="s">
        <v>2160</v>
      </c>
      <c r="D323" s="7">
        <v>188</v>
      </c>
      <c r="E323" s="8" t="s">
        <v>2158</v>
      </c>
      <c r="F323" s="5"/>
    </row>
    <row r="324" spans="1:6" x14ac:dyDescent="0.2">
      <c r="A324" s="5" t="s">
        <v>2127</v>
      </c>
      <c r="B324" s="6" t="s">
        <v>2637</v>
      </c>
      <c r="C324" s="5" t="s">
        <v>2160</v>
      </c>
      <c r="D324" s="7">
        <v>215</v>
      </c>
      <c r="E324" s="8" t="s">
        <v>2158</v>
      </c>
      <c r="F324" s="5"/>
    </row>
    <row r="325" spans="1:6" x14ac:dyDescent="0.2">
      <c r="A325" s="5" t="s">
        <v>2127</v>
      </c>
      <c r="B325" s="6" t="s">
        <v>2638</v>
      </c>
      <c r="C325" s="5" t="s">
        <v>2160</v>
      </c>
      <c r="D325" s="7">
        <v>254</v>
      </c>
      <c r="E325" s="8" t="s">
        <v>2158</v>
      </c>
      <c r="F325" s="5"/>
    </row>
    <row r="326" spans="1:6" x14ac:dyDescent="0.2">
      <c r="A326" s="5"/>
      <c r="B326" s="6"/>
      <c r="C326" s="10" t="s">
        <v>2401</v>
      </c>
      <c r="D326" s="11">
        <f>SUM(D231:D325)</f>
        <v>19823</v>
      </c>
      <c r="E326" s="12"/>
      <c r="F326" s="5"/>
    </row>
    <row r="327" spans="1:6" x14ac:dyDescent="0.2">
      <c r="A327" s="5"/>
      <c r="B327" s="6"/>
      <c r="C327" s="5"/>
      <c r="D327" s="7"/>
      <c r="E327" s="8"/>
      <c r="F327" s="5"/>
    </row>
    <row r="328" spans="1:6" x14ac:dyDescent="0.2">
      <c r="A328" s="5" t="s">
        <v>2127</v>
      </c>
      <c r="B328" s="6" t="s">
        <v>2639</v>
      </c>
      <c r="C328" s="5" t="s">
        <v>2403</v>
      </c>
      <c r="D328" s="7">
        <v>290</v>
      </c>
      <c r="E328" s="8" t="s">
        <v>2130</v>
      </c>
      <c r="F328" s="5"/>
    </row>
    <row r="329" spans="1:6" x14ac:dyDescent="0.2">
      <c r="A329" s="5" t="s">
        <v>2127</v>
      </c>
      <c r="B329" s="6" t="s">
        <v>2640</v>
      </c>
      <c r="C329" s="5" t="s">
        <v>2299</v>
      </c>
      <c r="D329" s="7">
        <v>37</v>
      </c>
      <c r="E329" s="8" t="s">
        <v>2130</v>
      </c>
      <c r="F329" s="5"/>
    </row>
    <row r="330" spans="1:6" x14ac:dyDescent="0.2">
      <c r="A330" s="5" t="s">
        <v>2127</v>
      </c>
      <c r="B330" s="6" t="s">
        <v>2641</v>
      </c>
      <c r="C330" s="5" t="s">
        <v>2403</v>
      </c>
      <c r="D330" s="7">
        <v>197</v>
      </c>
      <c r="E330" s="8" t="s">
        <v>2130</v>
      </c>
      <c r="F330" s="5"/>
    </row>
    <row r="331" spans="1:6" x14ac:dyDescent="0.2">
      <c r="A331" s="5" t="s">
        <v>2127</v>
      </c>
      <c r="B331" s="6" t="s">
        <v>2642</v>
      </c>
      <c r="C331" s="5" t="s">
        <v>2279</v>
      </c>
      <c r="D331" s="7">
        <v>11</v>
      </c>
      <c r="E331" s="8" t="s">
        <v>2130</v>
      </c>
      <c r="F331" s="5"/>
    </row>
    <row r="332" spans="1:6" x14ac:dyDescent="0.2">
      <c r="A332" s="5" t="s">
        <v>2127</v>
      </c>
      <c r="B332" s="6" t="s">
        <v>2643</v>
      </c>
      <c r="C332" s="5" t="s">
        <v>2279</v>
      </c>
      <c r="D332" s="7">
        <v>5</v>
      </c>
      <c r="E332" s="8" t="s">
        <v>2130</v>
      </c>
      <c r="F332" s="5"/>
    </row>
    <row r="333" spans="1:6" x14ac:dyDescent="0.2">
      <c r="A333" s="5" t="s">
        <v>2127</v>
      </c>
      <c r="B333" s="6" t="s">
        <v>2644</v>
      </c>
      <c r="C333" s="5" t="s">
        <v>2277</v>
      </c>
      <c r="D333" s="7">
        <v>37</v>
      </c>
      <c r="E333" s="8" t="s">
        <v>2130</v>
      </c>
      <c r="F333" s="5"/>
    </row>
    <row r="334" spans="1:6" x14ac:dyDescent="0.2">
      <c r="A334" s="5" t="s">
        <v>2127</v>
      </c>
      <c r="B334" s="6" t="s">
        <v>2645</v>
      </c>
      <c r="C334" s="5" t="s">
        <v>2403</v>
      </c>
      <c r="D334" s="7">
        <v>259</v>
      </c>
      <c r="E334" s="8" t="s">
        <v>2130</v>
      </c>
      <c r="F334" s="5"/>
    </row>
    <row r="335" spans="1:6" x14ac:dyDescent="0.2">
      <c r="A335" s="5" t="s">
        <v>2127</v>
      </c>
      <c r="B335" s="6" t="s">
        <v>2646</v>
      </c>
      <c r="C335" s="5" t="s">
        <v>2279</v>
      </c>
      <c r="D335" s="7">
        <v>10</v>
      </c>
      <c r="E335" s="8" t="s">
        <v>2130</v>
      </c>
      <c r="F335" s="5"/>
    </row>
    <row r="336" spans="1:6" x14ac:dyDescent="0.2">
      <c r="A336" s="5" t="s">
        <v>2127</v>
      </c>
      <c r="B336" s="6" t="s">
        <v>2647</v>
      </c>
      <c r="C336" s="5" t="s">
        <v>2403</v>
      </c>
      <c r="D336" s="7">
        <v>232</v>
      </c>
      <c r="E336" s="8" t="s">
        <v>2130</v>
      </c>
      <c r="F336" s="5"/>
    </row>
    <row r="337" spans="1:6" x14ac:dyDescent="0.2">
      <c r="A337" s="5" t="s">
        <v>2127</v>
      </c>
      <c r="B337" s="6" t="s">
        <v>2648</v>
      </c>
      <c r="C337" s="5" t="s">
        <v>2279</v>
      </c>
      <c r="D337" s="7">
        <v>9</v>
      </c>
      <c r="E337" s="8" t="s">
        <v>2130</v>
      </c>
      <c r="F337" s="5"/>
    </row>
    <row r="338" spans="1:6" x14ac:dyDescent="0.2">
      <c r="A338" s="5" t="s">
        <v>2127</v>
      </c>
      <c r="B338" s="6" t="s">
        <v>2649</v>
      </c>
      <c r="C338" s="5" t="s">
        <v>2403</v>
      </c>
      <c r="D338" s="7">
        <v>229</v>
      </c>
      <c r="E338" s="8" t="s">
        <v>2130</v>
      </c>
      <c r="F338" s="5"/>
    </row>
    <row r="339" spans="1:6" x14ac:dyDescent="0.2">
      <c r="A339" s="5" t="s">
        <v>2127</v>
      </c>
      <c r="B339" s="6" t="s">
        <v>2650</v>
      </c>
      <c r="C339" s="5" t="s">
        <v>2279</v>
      </c>
      <c r="D339" s="7">
        <v>10</v>
      </c>
      <c r="E339" s="8" t="s">
        <v>2130</v>
      </c>
      <c r="F339" s="5"/>
    </row>
    <row r="340" spans="1:6" x14ac:dyDescent="0.2">
      <c r="A340" s="5" t="s">
        <v>2127</v>
      </c>
      <c r="B340" s="6" t="s">
        <v>2651</v>
      </c>
      <c r="C340" s="5" t="s">
        <v>2403</v>
      </c>
      <c r="D340" s="7">
        <v>233</v>
      </c>
      <c r="E340" s="8" t="s">
        <v>2130</v>
      </c>
      <c r="F340" s="5"/>
    </row>
    <row r="341" spans="1:6" x14ac:dyDescent="0.2">
      <c r="A341" s="5" t="s">
        <v>2127</v>
      </c>
      <c r="B341" s="6" t="s">
        <v>2652</v>
      </c>
      <c r="C341" s="5" t="s">
        <v>2279</v>
      </c>
      <c r="D341" s="7">
        <v>9</v>
      </c>
      <c r="E341" s="8" t="s">
        <v>2130</v>
      </c>
      <c r="F341" s="5"/>
    </row>
    <row r="342" spans="1:6" x14ac:dyDescent="0.2">
      <c r="A342" s="5" t="s">
        <v>2127</v>
      </c>
      <c r="B342" s="6" t="s">
        <v>2653</v>
      </c>
      <c r="C342" s="5" t="s">
        <v>2403</v>
      </c>
      <c r="D342" s="7">
        <v>210</v>
      </c>
      <c r="E342" s="8" t="s">
        <v>2130</v>
      </c>
      <c r="F342" s="5"/>
    </row>
    <row r="343" spans="1:6" x14ac:dyDescent="0.2">
      <c r="A343" s="5" t="s">
        <v>2127</v>
      </c>
      <c r="B343" s="6" t="s">
        <v>2654</v>
      </c>
      <c r="C343" s="5" t="s">
        <v>2171</v>
      </c>
      <c r="D343" s="7">
        <v>18</v>
      </c>
      <c r="E343" s="8" t="s">
        <v>2130</v>
      </c>
      <c r="F343" s="5"/>
    </row>
    <row r="344" spans="1:6" x14ac:dyDescent="0.2">
      <c r="A344" s="5" t="s">
        <v>2127</v>
      </c>
      <c r="B344" s="6" t="s">
        <v>2655</v>
      </c>
      <c r="C344" s="5" t="s">
        <v>2421</v>
      </c>
      <c r="D344" s="7">
        <v>17</v>
      </c>
      <c r="E344" s="8">
        <v>433000</v>
      </c>
      <c r="F344" s="5"/>
    </row>
    <row r="345" spans="1:6" x14ac:dyDescent="0.2">
      <c r="A345" s="5" t="s">
        <v>2127</v>
      </c>
      <c r="B345" s="6" t="s">
        <v>2656</v>
      </c>
      <c r="C345" s="5" t="s">
        <v>2657</v>
      </c>
      <c r="D345" s="7">
        <v>166</v>
      </c>
      <c r="E345" s="8">
        <v>999999</v>
      </c>
      <c r="F345" s="5"/>
    </row>
    <row r="346" spans="1:6" x14ac:dyDescent="0.2">
      <c r="A346" s="5" t="s">
        <v>2127</v>
      </c>
      <c r="B346" s="6" t="s">
        <v>2658</v>
      </c>
      <c r="C346" s="5" t="s">
        <v>2403</v>
      </c>
      <c r="D346" s="7">
        <v>213</v>
      </c>
      <c r="E346" s="8" t="s">
        <v>2130</v>
      </c>
      <c r="F346" s="5"/>
    </row>
    <row r="347" spans="1:6" x14ac:dyDescent="0.2">
      <c r="A347" s="5" t="s">
        <v>2127</v>
      </c>
      <c r="B347" s="6" t="s">
        <v>2660</v>
      </c>
      <c r="C347" s="5" t="s">
        <v>2277</v>
      </c>
      <c r="D347" s="7">
        <v>39</v>
      </c>
      <c r="E347" s="8" t="s">
        <v>2130</v>
      </c>
      <c r="F347" s="5"/>
    </row>
    <row r="348" spans="1:6" x14ac:dyDescent="0.2">
      <c r="A348" s="5" t="s">
        <v>2127</v>
      </c>
      <c r="B348" s="6" t="s">
        <v>2661</v>
      </c>
      <c r="C348" s="5" t="s">
        <v>2279</v>
      </c>
      <c r="D348" s="7">
        <v>9</v>
      </c>
      <c r="E348" s="8">
        <v>999999</v>
      </c>
      <c r="F348" s="5"/>
    </row>
    <row r="349" spans="1:6" x14ac:dyDescent="0.2">
      <c r="A349" s="5" t="s">
        <v>2127</v>
      </c>
      <c r="B349" s="6" t="s">
        <v>2662</v>
      </c>
      <c r="C349" s="5" t="s">
        <v>2403</v>
      </c>
      <c r="D349" s="7">
        <v>206</v>
      </c>
      <c r="E349" s="8" t="s">
        <v>2130</v>
      </c>
      <c r="F349" s="5"/>
    </row>
    <row r="350" spans="1:6" x14ac:dyDescent="0.2">
      <c r="A350" s="5" t="s">
        <v>2127</v>
      </c>
      <c r="B350" s="6" t="s">
        <v>2663</v>
      </c>
      <c r="C350" s="5" t="s">
        <v>2279</v>
      </c>
      <c r="D350" s="7">
        <v>9</v>
      </c>
      <c r="E350" s="8">
        <v>999999</v>
      </c>
      <c r="F350" s="5"/>
    </row>
    <row r="351" spans="1:6" x14ac:dyDescent="0.2">
      <c r="A351" s="5" t="s">
        <v>2127</v>
      </c>
      <c r="B351" s="6" t="s">
        <v>2664</v>
      </c>
      <c r="C351" s="5" t="s">
        <v>2403</v>
      </c>
      <c r="D351" s="7">
        <v>213</v>
      </c>
      <c r="E351" s="8" t="s">
        <v>2130</v>
      </c>
      <c r="F351" s="5"/>
    </row>
    <row r="352" spans="1:6" x14ac:dyDescent="0.2">
      <c r="A352" s="5" t="s">
        <v>2127</v>
      </c>
      <c r="B352" s="6" t="s">
        <v>2665</v>
      </c>
      <c r="C352" s="5" t="s">
        <v>2279</v>
      </c>
      <c r="D352" s="7">
        <v>9</v>
      </c>
      <c r="E352" s="8">
        <v>999999</v>
      </c>
      <c r="F352" s="5"/>
    </row>
    <row r="353" spans="1:6" x14ac:dyDescent="0.2">
      <c r="A353" s="5" t="s">
        <v>2127</v>
      </c>
      <c r="B353" s="6" t="s">
        <v>2666</v>
      </c>
      <c r="C353" s="5" t="s">
        <v>2403</v>
      </c>
      <c r="D353" s="7">
        <v>209</v>
      </c>
      <c r="E353" s="8">
        <v>999999</v>
      </c>
      <c r="F353" s="5"/>
    </row>
    <row r="354" spans="1:6" x14ac:dyDescent="0.2">
      <c r="A354" s="5" t="s">
        <v>2127</v>
      </c>
      <c r="B354" s="6" t="s">
        <v>2667</v>
      </c>
      <c r="C354" s="5" t="s">
        <v>2279</v>
      </c>
      <c r="D354" s="7">
        <v>9</v>
      </c>
      <c r="E354" s="8">
        <v>999999</v>
      </c>
      <c r="F354" s="5"/>
    </row>
    <row r="355" spans="1:6" x14ac:dyDescent="0.2">
      <c r="A355" s="5" t="s">
        <v>2127</v>
      </c>
      <c r="B355" s="6" t="s">
        <v>2668</v>
      </c>
      <c r="C355" s="5" t="s">
        <v>2403</v>
      </c>
      <c r="D355" s="7">
        <v>236</v>
      </c>
      <c r="E355" s="8" t="s">
        <v>2130</v>
      </c>
      <c r="F355" s="5"/>
    </row>
    <row r="356" spans="1:6" x14ac:dyDescent="0.2">
      <c r="A356" s="5" t="s">
        <v>2127</v>
      </c>
      <c r="B356" s="6" t="s">
        <v>2670</v>
      </c>
      <c r="C356" s="5" t="s">
        <v>2279</v>
      </c>
      <c r="D356" s="7">
        <v>9</v>
      </c>
      <c r="E356" s="8">
        <v>999999</v>
      </c>
      <c r="F356" s="5"/>
    </row>
    <row r="357" spans="1:6" x14ac:dyDescent="0.2">
      <c r="A357" s="5" t="s">
        <v>2127</v>
      </c>
      <c r="B357" s="6" t="s">
        <v>2671</v>
      </c>
      <c r="C357" s="5" t="s">
        <v>2277</v>
      </c>
      <c r="D357" s="7">
        <v>77</v>
      </c>
      <c r="E357" s="8" t="s">
        <v>2130</v>
      </c>
      <c r="F357" s="5"/>
    </row>
    <row r="358" spans="1:6" x14ac:dyDescent="0.2">
      <c r="A358" s="5" t="s">
        <v>2127</v>
      </c>
      <c r="B358" s="6" t="s">
        <v>2672</v>
      </c>
      <c r="C358" s="5" t="s">
        <v>2299</v>
      </c>
      <c r="D358" s="7">
        <v>43</v>
      </c>
      <c r="E358" s="8" t="s">
        <v>2130</v>
      </c>
      <c r="F358" s="5"/>
    </row>
    <row r="359" spans="1:6" x14ac:dyDescent="0.2">
      <c r="A359" s="5" t="s">
        <v>2127</v>
      </c>
      <c r="B359" s="6" t="s">
        <v>2673</v>
      </c>
      <c r="C359" s="5" t="s">
        <v>2277</v>
      </c>
      <c r="D359" s="7">
        <v>56</v>
      </c>
      <c r="E359" s="8" t="s">
        <v>2130</v>
      </c>
      <c r="F359" s="5"/>
    </row>
    <row r="360" spans="1:6" x14ac:dyDescent="0.2">
      <c r="A360" s="5" t="s">
        <v>2127</v>
      </c>
      <c r="B360" s="6" t="s">
        <v>2674</v>
      </c>
      <c r="C360" s="5" t="s">
        <v>2279</v>
      </c>
      <c r="D360" s="7">
        <v>7</v>
      </c>
      <c r="E360" s="8" t="s">
        <v>2130</v>
      </c>
      <c r="F360" s="5"/>
    </row>
    <row r="361" spans="1:6" x14ac:dyDescent="0.2">
      <c r="A361" s="5" t="s">
        <v>2127</v>
      </c>
      <c r="B361" s="6" t="s">
        <v>2675</v>
      </c>
      <c r="C361" s="5" t="s">
        <v>2403</v>
      </c>
      <c r="D361" s="7">
        <v>251</v>
      </c>
      <c r="E361" s="8" t="s">
        <v>2130</v>
      </c>
      <c r="F361" s="5"/>
    </row>
    <row r="362" spans="1:6" x14ac:dyDescent="0.2">
      <c r="A362" s="5" t="s">
        <v>2127</v>
      </c>
      <c r="B362" s="6" t="s">
        <v>2676</v>
      </c>
      <c r="C362" s="5" t="s">
        <v>2403</v>
      </c>
      <c r="D362" s="7">
        <v>176</v>
      </c>
      <c r="E362" s="8" t="s">
        <v>2130</v>
      </c>
      <c r="F362" s="5"/>
    </row>
    <row r="363" spans="1:6" x14ac:dyDescent="0.2">
      <c r="A363" s="5" t="s">
        <v>2127</v>
      </c>
      <c r="B363" s="6" t="s">
        <v>2677</v>
      </c>
      <c r="C363" s="5" t="s">
        <v>2279</v>
      </c>
      <c r="D363" s="7">
        <v>6</v>
      </c>
      <c r="E363" s="8">
        <v>999999</v>
      </c>
      <c r="F363" s="5"/>
    </row>
    <row r="364" spans="1:6" x14ac:dyDescent="0.2">
      <c r="A364" s="5" t="s">
        <v>2127</v>
      </c>
      <c r="B364" s="6" t="s">
        <v>2678</v>
      </c>
      <c r="C364" s="5" t="s">
        <v>2403</v>
      </c>
      <c r="D364" s="7">
        <v>247</v>
      </c>
      <c r="E364" s="8" t="s">
        <v>2130</v>
      </c>
      <c r="F364" s="5"/>
    </row>
    <row r="365" spans="1:6" x14ac:dyDescent="0.2">
      <c r="A365" s="5" t="s">
        <v>2127</v>
      </c>
      <c r="B365" s="6" t="s">
        <v>2679</v>
      </c>
      <c r="C365" s="5" t="s">
        <v>2279</v>
      </c>
      <c r="D365" s="7">
        <v>13</v>
      </c>
      <c r="E365" s="8">
        <v>999999</v>
      </c>
      <c r="F365" s="5"/>
    </row>
    <row r="366" spans="1:6" x14ac:dyDescent="0.2">
      <c r="A366" s="5" t="s">
        <v>2127</v>
      </c>
      <c r="B366" s="6" t="s">
        <v>2680</v>
      </c>
      <c r="C366" s="5" t="s">
        <v>2403</v>
      </c>
      <c r="D366" s="7">
        <v>218</v>
      </c>
      <c r="E366" s="8" t="s">
        <v>2130</v>
      </c>
      <c r="F366" s="5"/>
    </row>
    <row r="367" spans="1:6" x14ac:dyDescent="0.2">
      <c r="A367" s="5" t="s">
        <v>2127</v>
      </c>
      <c r="B367" s="6" t="s">
        <v>2681</v>
      </c>
      <c r="C367" s="5" t="s">
        <v>2403</v>
      </c>
      <c r="D367" s="7">
        <v>12</v>
      </c>
      <c r="E367" s="8">
        <v>999999</v>
      </c>
      <c r="F367" s="5"/>
    </row>
    <row r="368" spans="1:6" x14ac:dyDescent="0.2">
      <c r="A368" s="5" t="s">
        <v>2127</v>
      </c>
      <c r="B368" s="6" t="s">
        <v>2682</v>
      </c>
      <c r="C368" s="5" t="s">
        <v>2367</v>
      </c>
      <c r="D368" s="7">
        <v>74</v>
      </c>
      <c r="E368" s="8" t="s">
        <v>2130</v>
      </c>
      <c r="F368" s="5"/>
    </row>
    <row r="369" spans="1:6" x14ac:dyDescent="0.2">
      <c r="A369" s="5" t="s">
        <v>2127</v>
      </c>
      <c r="B369" s="6" t="s">
        <v>2683</v>
      </c>
      <c r="C369" s="5" t="s">
        <v>2403</v>
      </c>
      <c r="D369" s="7">
        <v>183</v>
      </c>
      <c r="E369" s="8" t="s">
        <v>2130</v>
      </c>
      <c r="F369" s="5"/>
    </row>
    <row r="370" spans="1:6" x14ac:dyDescent="0.2">
      <c r="A370" s="5" t="s">
        <v>2127</v>
      </c>
      <c r="B370" s="6" t="s">
        <v>2684</v>
      </c>
      <c r="C370" s="5" t="s">
        <v>2277</v>
      </c>
      <c r="D370" s="7">
        <v>147</v>
      </c>
      <c r="E370" s="8">
        <v>999999</v>
      </c>
      <c r="F370" s="5"/>
    </row>
    <row r="371" spans="1:6" x14ac:dyDescent="0.2">
      <c r="A371" s="5" t="s">
        <v>2127</v>
      </c>
      <c r="B371" s="6" t="s">
        <v>2685</v>
      </c>
      <c r="C371" s="5" t="s">
        <v>2279</v>
      </c>
      <c r="D371" s="7">
        <v>12</v>
      </c>
      <c r="E371" s="8">
        <v>999999</v>
      </c>
      <c r="F371" s="5"/>
    </row>
    <row r="372" spans="1:6" x14ac:dyDescent="0.2">
      <c r="A372" s="5" t="s">
        <v>2127</v>
      </c>
      <c r="B372" s="6" t="s">
        <v>2686</v>
      </c>
      <c r="C372" s="5" t="s">
        <v>2403</v>
      </c>
      <c r="D372" s="7">
        <v>225</v>
      </c>
      <c r="E372" s="8" t="s">
        <v>2130</v>
      </c>
      <c r="F372" s="5"/>
    </row>
    <row r="373" spans="1:6" x14ac:dyDescent="0.2">
      <c r="A373" s="5" t="s">
        <v>2127</v>
      </c>
      <c r="B373" s="6" t="s">
        <v>2687</v>
      </c>
      <c r="C373" s="5" t="s">
        <v>2279</v>
      </c>
      <c r="D373" s="7">
        <v>12</v>
      </c>
      <c r="E373" s="8">
        <v>999999</v>
      </c>
      <c r="F373" s="5"/>
    </row>
    <row r="374" spans="1:6" x14ac:dyDescent="0.2">
      <c r="A374" s="5" t="s">
        <v>2127</v>
      </c>
      <c r="B374" s="6" t="s">
        <v>2688</v>
      </c>
      <c r="C374" s="5" t="s">
        <v>2403</v>
      </c>
      <c r="D374" s="7">
        <v>206</v>
      </c>
      <c r="E374" s="8" t="s">
        <v>2130</v>
      </c>
      <c r="F374" s="5"/>
    </row>
    <row r="375" spans="1:6" x14ac:dyDescent="0.2">
      <c r="A375" s="5" t="s">
        <v>2127</v>
      </c>
      <c r="B375" s="6" t="s">
        <v>2689</v>
      </c>
      <c r="C375" s="5" t="s">
        <v>2279</v>
      </c>
      <c r="D375" s="7">
        <v>29</v>
      </c>
      <c r="E375" s="8">
        <v>999999</v>
      </c>
      <c r="F375" s="5"/>
    </row>
    <row r="376" spans="1:6" x14ac:dyDescent="0.2">
      <c r="A376" s="5" t="s">
        <v>2127</v>
      </c>
      <c r="B376" s="6" t="s">
        <v>2690</v>
      </c>
      <c r="C376" s="5" t="s">
        <v>2277</v>
      </c>
      <c r="D376" s="7">
        <v>195</v>
      </c>
      <c r="E376" s="8" t="s">
        <v>2130</v>
      </c>
      <c r="F376" s="5"/>
    </row>
    <row r="377" spans="1:6" x14ac:dyDescent="0.2">
      <c r="A377" s="5" t="s">
        <v>2127</v>
      </c>
      <c r="B377" s="6" t="s">
        <v>2691</v>
      </c>
      <c r="C377" s="5" t="s">
        <v>2692</v>
      </c>
      <c r="D377" s="7">
        <v>183</v>
      </c>
      <c r="E377" s="8" t="s">
        <v>2693</v>
      </c>
      <c r="F377" s="5"/>
    </row>
    <row r="378" spans="1:6" x14ac:dyDescent="0.2">
      <c r="A378" s="5" t="s">
        <v>2127</v>
      </c>
      <c r="B378" s="6" t="s">
        <v>2694</v>
      </c>
      <c r="C378" s="5" t="s">
        <v>2136</v>
      </c>
      <c r="D378" s="7">
        <v>133</v>
      </c>
      <c r="E378" s="8" t="s">
        <v>2695</v>
      </c>
      <c r="F378" s="5"/>
    </row>
    <row r="379" spans="1:6" x14ac:dyDescent="0.2">
      <c r="A379" s="5" t="s">
        <v>2127</v>
      </c>
      <c r="B379" s="6" t="s">
        <v>2696</v>
      </c>
      <c r="C379" s="5" t="s">
        <v>2305</v>
      </c>
      <c r="D379" s="7">
        <v>132</v>
      </c>
      <c r="E379" s="8" t="s">
        <v>2693</v>
      </c>
      <c r="F379" s="5"/>
    </row>
    <row r="380" spans="1:6" x14ac:dyDescent="0.2">
      <c r="A380" s="5" t="s">
        <v>2127</v>
      </c>
      <c r="B380" s="6" t="s">
        <v>2697</v>
      </c>
      <c r="C380" s="5" t="s">
        <v>2136</v>
      </c>
      <c r="D380" s="7">
        <v>125</v>
      </c>
      <c r="E380" s="8" t="s">
        <v>2693</v>
      </c>
      <c r="F380" s="5"/>
    </row>
    <row r="381" spans="1:6" x14ac:dyDescent="0.2">
      <c r="A381" s="5" t="s">
        <v>2127</v>
      </c>
      <c r="B381" s="6" t="s">
        <v>2698</v>
      </c>
      <c r="C381" s="5" t="s">
        <v>2136</v>
      </c>
      <c r="D381" s="7">
        <v>128</v>
      </c>
      <c r="E381" s="8" t="s">
        <v>2693</v>
      </c>
      <c r="F381" s="5"/>
    </row>
    <row r="382" spans="1:6" x14ac:dyDescent="0.2">
      <c r="A382" s="5" t="s">
        <v>2127</v>
      </c>
      <c r="B382" s="6" t="s">
        <v>2699</v>
      </c>
      <c r="C382" s="5" t="s">
        <v>2700</v>
      </c>
      <c r="D382" s="7">
        <v>511</v>
      </c>
      <c r="E382" s="8" t="s">
        <v>2695</v>
      </c>
      <c r="F382" s="5"/>
    </row>
    <row r="383" spans="1:6" x14ac:dyDescent="0.2">
      <c r="A383" s="5" t="s">
        <v>2127</v>
      </c>
      <c r="B383" s="6" t="s">
        <v>2701</v>
      </c>
      <c r="C383" s="5" t="s">
        <v>2136</v>
      </c>
      <c r="D383" s="7">
        <v>88</v>
      </c>
      <c r="E383" s="8" t="s">
        <v>2695</v>
      </c>
      <c r="F383" s="5"/>
    </row>
    <row r="384" spans="1:6" x14ac:dyDescent="0.2">
      <c r="A384" s="5" t="s">
        <v>2127</v>
      </c>
      <c r="B384" s="6" t="s">
        <v>2702</v>
      </c>
      <c r="C384" s="5" t="s">
        <v>2136</v>
      </c>
      <c r="D384" s="7">
        <v>108</v>
      </c>
      <c r="E384" s="8" t="s">
        <v>2695</v>
      </c>
      <c r="F384" s="5"/>
    </row>
    <row r="385" spans="1:6" x14ac:dyDescent="0.2">
      <c r="A385" s="5" t="s">
        <v>2127</v>
      </c>
      <c r="B385" s="6" t="s">
        <v>2703</v>
      </c>
      <c r="C385" s="5" t="s">
        <v>2311</v>
      </c>
      <c r="D385" s="7">
        <v>486</v>
      </c>
      <c r="E385" s="8" t="s">
        <v>2158</v>
      </c>
      <c r="F385" s="5"/>
    </row>
    <row r="386" spans="1:6" x14ac:dyDescent="0.2">
      <c r="A386" s="5" t="s">
        <v>2127</v>
      </c>
      <c r="B386" s="6" t="s">
        <v>2704</v>
      </c>
      <c r="C386" s="5" t="s">
        <v>2136</v>
      </c>
      <c r="D386" s="7">
        <v>205</v>
      </c>
      <c r="E386" s="8" t="s">
        <v>2695</v>
      </c>
      <c r="F386" s="5"/>
    </row>
    <row r="387" spans="1:6" x14ac:dyDescent="0.2">
      <c r="A387" s="5" t="s">
        <v>2127</v>
      </c>
      <c r="B387" s="6" t="s">
        <v>2705</v>
      </c>
      <c r="C387" s="5" t="s">
        <v>2299</v>
      </c>
      <c r="D387" s="7">
        <v>62</v>
      </c>
      <c r="E387" s="8">
        <v>212000</v>
      </c>
      <c r="F387" s="5"/>
    </row>
    <row r="388" spans="1:6" x14ac:dyDescent="0.2">
      <c r="A388" s="5" t="s">
        <v>2127</v>
      </c>
      <c r="B388" s="6" t="s">
        <v>2706</v>
      </c>
      <c r="C388" s="5" t="s">
        <v>2136</v>
      </c>
      <c r="D388" s="7">
        <v>134</v>
      </c>
      <c r="E388" s="8" t="s">
        <v>2695</v>
      </c>
      <c r="F388" s="5"/>
    </row>
    <row r="389" spans="1:6" x14ac:dyDescent="0.2">
      <c r="A389" s="5" t="s">
        <v>2127</v>
      </c>
      <c r="B389" s="6" t="s">
        <v>2707</v>
      </c>
      <c r="C389" s="5" t="s">
        <v>2299</v>
      </c>
      <c r="D389" s="7">
        <v>97</v>
      </c>
      <c r="E389" s="8" t="s">
        <v>2695</v>
      </c>
      <c r="F389" s="5"/>
    </row>
    <row r="390" spans="1:6" x14ac:dyDescent="0.2">
      <c r="A390" s="5" t="s">
        <v>2127</v>
      </c>
      <c r="B390" s="6" t="s">
        <v>2708</v>
      </c>
      <c r="C390" s="5" t="s">
        <v>2136</v>
      </c>
      <c r="D390" s="7">
        <v>136</v>
      </c>
      <c r="E390" s="8" t="s">
        <v>2695</v>
      </c>
      <c r="F390" s="5"/>
    </row>
    <row r="391" spans="1:6" x14ac:dyDescent="0.2">
      <c r="A391" s="5" t="s">
        <v>2127</v>
      </c>
      <c r="B391" s="6" t="s">
        <v>2709</v>
      </c>
      <c r="C391" s="5" t="s">
        <v>2136</v>
      </c>
      <c r="D391" s="7">
        <v>152</v>
      </c>
      <c r="E391" s="8" t="s">
        <v>2695</v>
      </c>
      <c r="F391" s="5"/>
    </row>
    <row r="392" spans="1:6" x14ac:dyDescent="0.2">
      <c r="A392" s="5" t="s">
        <v>2127</v>
      </c>
      <c r="B392" s="6" t="s">
        <v>2710</v>
      </c>
      <c r="C392" s="5" t="s">
        <v>2136</v>
      </c>
      <c r="D392" s="7">
        <v>85</v>
      </c>
      <c r="E392" s="8" t="s">
        <v>2695</v>
      </c>
      <c r="F392" s="5"/>
    </row>
    <row r="393" spans="1:6" x14ac:dyDescent="0.2">
      <c r="A393" s="5" t="s">
        <v>2127</v>
      </c>
      <c r="B393" s="6" t="s">
        <v>2711</v>
      </c>
      <c r="C393" s="5" t="s">
        <v>2712</v>
      </c>
      <c r="D393" s="7">
        <v>422</v>
      </c>
      <c r="E393" s="8" t="s">
        <v>2695</v>
      </c>
      <c r="F393" s="5"/>
    </row>
    <row r="394" spans="1:6" x14ac:dyDescent="0.2">
      <c r="A394" s="5" t="s">
        <v>2127</v>
      </c>
      <c r="B394" s="6" t="s">
        <v>2713</v>
      </c>
      <c r="C394" s="5" t="s">
        <v>2136</v>
      </c>
      <c r="D394" s="7">
        <v>179</v>
      </c>
      <c r="E394" s="8">
        <v>212000</v>
      </c>
      <c r="F394" s="5"/>
    </row>
    <row r="395" spans="1:6" x14ac:dyDescent="0.2">
      <c r="A395" s="5" t="s">
        <v>2127</v>
      </c>
      <c r="B395" s="6" t="s">
        <v>2714</v>
      </c>
      <c r="C395" s="5" t="s">
        <v>2136</v>
      </c>
      <c r="D395" s="7">
        <v>161</v>
      </c>
      <c r="E395" s="8" t="s">
        <v>2695</v>
      </c>
      <c r="F395" s="5"/>
    </row>
    <row r="396" spans="1:6" x14ac:dyDescent="0.2">
      <c r="A396" s="5" t="s">
        <v>2127</v>
      </c>
      <c r="B396" s="6" t="s">
        <v>2715</v>
      </c>
      <c r="C396" s="5" t="s">
        <v>2593</v>
      </c>
      <c r="D396" s="7">
        <v>629</v>
      </c>
      <c r="E396" s="8" t="s">
        <v>2493</v>
      </c>
      <c r="F396" s="5"/>
    </row>
    <row r="397" spans="1:6" x14ac:dyDescent="0.2">
      <c r="A397" s="5" t="s">
        <v>2127</v>
      </c>
      <c r="B397" s="6" t="s">
        <v>2716</v>
      </c>
      <c r="C397" s="5" t="s">
        <v>2593</v>
      </c>
      <c r="D397" s="7">
        <v>632</v>
      </c>
      <c r="E397" s="8" t="s">
        <v>2493</v>
      </c>
      <c r="F397" s="5"/>
    </row>
    <row r="398" spans="1:6" x14ac:dyDescent="0.2">
      <c r="A398" s="5" t="s">
        <v>2127</v>
      </c>
      <c r="B398" s="6">
        <v>433</v>
      </c>
      <c r="C398" s="5" t="s">
        <v>2136</v>
      </c>
      <c r="D398" s="7">
        <v>253</v>
      </c>
      <c r="E398" s="8">
        <v>218000</v>
      </c>
      <c r="F398" s="5"/>
    </row>
    <row r="399" spans="1:6" x14ac:dyDescent="0.2">
      <c r="A399" s="5" t="s">
        <v>2127</v>
      </c>
      <c r="B399" s="6" t="s">
        <v>2717</v>
      </c>
      <c r="C399" s="5" t="s">
        <v>2136</v>
      </c>
      <c r="D399" s="7">
        <v>200</v>
      </c>
      <c r="E399" s="8">
        <v>101500</v>
      </c>
      <c r="F399" s="5"/>
    </row>
    <row r="400" spans="1:6" x14ac:dyDescent="0.2">
      <c r="A400" s="5" t="s">
        <v>2127</v>
      </c>
      <c r="B400" s="6" t="s">
        <v>2719</v>
      </c>
      <c r="C400" s="5" t="s">
        <v>2593</v>
      </c>
      <c r="D400" s="7">
        <v>873</v>
      </c>
      <c r="E400" s="8" t="s">
        <v>2718</v>
      </c>
      <c r="F400" s="5"/>
    </row>
    <row r="401" spans="1:6" x14ac:dyDescent="0.2">
      <c r="A401" s="5" t="s">
        <v>2127</v>
      </c>
      <c r="B401" s="6" t="s">
        <v>2720</v>
      </c>
      <c r="C401" s="5" t="s">
        <v>2272</v>
      </c>
      <c r="D401" s="7">
        <v>80</v>
      </c>
      <c r="E401" s="8" t="s">
        <v>2158</v>
      </c>
      <c r="F401" s="5"/>
    </row>
    <row r="402" spans="1:6" x14ac:dyDescent="0.2">
      <c r="A402" s="5" t="s">
        <v>2127</v>
      </c>
      <c r="B402" s="6" t="s">
        <v>2721</v>
      </c>
      <c r="C402" s="5" t="s">
        <v>2593</v>
      </c>
      <c r="D402" s="7">
        <v>694</v>
      </c>
      <c r="E402" s="8" t="s">
        <v>2718</v>
      </c>
      <c r="F402" s="5"/>
    </row>
    <row r="403" spans="1:6" x14ac:dyDescent="0.2">
      <c r="A403" s="5" t="s">
        <v>2127</v>
      </c>
      <c r="B403" s="6" t="s">
        <v>2722</v>
      </c>
      <c r="C403" s="5" t="s">
        <v>2305</v>
      </c>
      <c r="D403" s="7">
        <v>507</v>
      </c>
      <c r="E403" s="8">
        <v>101500</v>
      </c>
      <c r="F403" s="5"/>
    </row>
    <row r="404" spans="1:6" x14ac:dyDescent="0.2">
      <c r="A404" s="5" t="s">
        <v>2127</v>
      </c>
      <c r="B404" s="6" t="s">
        <v>2723</v>
      </c>
      <c r="C404" s="5" t="s">
        <v>2136</v>
      </c>
      <c r="D404" s="7">
        <v>144</v>
      </c>
      <c r="E404" s="8" t="s">
        <v>2718</v>
      </c>
      <c r="F404" s="5"/>
    </row>
    <row r="405" spans="1:6" x14ac:dyDescent="0.2">
      <c r="A405" s="5" t="s">
        <v>2127</v>
      </c>
      <c r="B405" s="6" t="s">
        <v>2724</v>
      </c>
      <c r="C405" s="5" t="s">
        <v>2136</v>
      </c>
      <c r="D405" s="7">
        <v>208</v>
      </c>
      <c r="E405" s="8">
        <v>101500</v>
      </c>
      <c r="F405" s="5"/>
    </row>
    <row r="406" spans="1:6" x14ac:dyDescent="0.2">
      <c r="A406" s="5" t="s">
        <v>2127</v>
      </c>
      <c r="B406" s="6" t="s">
        <v>2725</v>
      </c>
      <c r="C406" s="5" t="s">
        <v>2136</v>
      </c>
      <c r="D406" s="7">
        <v>204</v>
      </c>
      <c r="E406" s="8">
        <v>101500</v>
      </c>
      <c r="F406" s="5"/>
    </row>
    <row r="407" spans="1:6" x14ac:dyDescent="0.2">
      <c r="A407" s="5" t="s">
        <v>2127</v>
      </c>
      <c r="B407" s="6" t="s">
        <v>2726</v>
      </c>
      <c r="C407" s="5" t="s">
        <v>2145</v>
      </c>
      <c r="D407" s="7">
        <v>170</v>
      </c>
      <c r="E407" s="8" t="s">
        <v>2158</v>
      </c>
      <c r="F407" s="5"/>
    </row>
    <row r="408" spans="1:6" x14ac:dyDescent="0.2">
      <c r="A408" s="5" t="s">
        <v>2127</v>
      </c>
      <c r="B408" s="6" t="s">
        <v>2727</v>
      </c>
      <c r="C408" s="5" t="s">
        <v>2136</v>
      </c>
      <c r="D408" s="7">
        <v>158</v>
      </c>
      <c r="E408" s="8" t="s">
        <v>2693</v>
      </c>
      <c r="F408" s="5"/>
    </row>
    <row r="409" spans="1:6" x14ac:dyDescent="0.2">
      <c r="A409" s="5" t="s">
        <v>2127</v>
      </c>
      <c r="B409" s="6" t="s">
        <v>2728</v>
      </c>
      <c r="C409" s="5" t="s">
        <v>2136</v>
      </c>
      <c r="D409" s="7">
        <v>114</v>
      </c>
      <c r="E409" s="8" t="s">
        <v>2693</v>
      </c>
      <c r="F409" s="5"/>
    </row>
    <row r="410" spans="1:6" x14ac:dyDescent="0.2">
      <c r="A410" s="5" t="s">
        <v>2127</v>
      </c>
      <c r="B410" s="6" t="s">
        <v>2729</v>
      </c>
      <c r="C410" s="5" t="s">
        <v>2619</v>
      </c>
      <c r="D410" s="7">
        <v>297</v>
      </c>
      <c r="E410" s="8" t="s">
        <v>2158</v>
      </c>
      <c r="F410" s="5"/>
    </row>
    <row r="411" spans="1:6" x14ac:dyDescent="0.2">
      <c r="A411" s="5" t="s">
        <v>2127</v>
      </c>
      <c r="B411" s="6" t="s">
        <v>2730</v>
      </c>
      <c r="C411" s="5" t="s">
        <v>2136</v>
      </c>
      <c r="D411" s="7">
        <v>145</v>
      </c>
      <c r="E411" s="8" t="s">
        <v>2693</v>
      </c>
      <c r="F411" s="5"/>
    </row>
    <row r="412" spans="1:6" x14ac:dyDescent="0.2">
      <c r="A412" s="5" t="s">
        <v>2127</v>
      </c>
      <c r="B412" s="6" t="s">
        <v>2731</v>
      </c>
      <c r="C412" s="5" t="s">
        <v>2171</v>
      </c>
      <c r="D412" s="7">
        <v>22</v>
      </c>
      <c r="E412" s="8" t="s">
        <v>2693</v>
      </c>
      <c r="F412" s="5"/>
    </row>
    <row r="413" spans="1:6" x14ac:dyDescent="0.2">
      <c r="A413" s="5" t="s">
        <v>2127</v>
      </c>
      <c r="B413" s="6" t="s">
        <v>2732</v>
      </c>
      <c r="C413" s="5" t="s">
        <v>2160</v>
      </c>
      <c r="D413" s="7">
        <v>83</v>
      </c>
      <c r="E413" s="8"/>
      <c r="F413" s="5"/>
    </row>
    <row r="414" spans="1:6" x14ac:dyDescent="0.2">
      <c r="A414" s="5" t="s">
        <v>2127</v>
      </c>
      <c r="B414" s="6" t="s">
        <v>2733</v>
      </c>
      <c r="C414" s="5" t="s">
        <v>2136</v>
      </c>
      <c r="D414" s="7">
        <v>158</v>
      </c>
      <c r="E414" s="8" t="s">
        <v>2693</v>
      </c>
      <c r="F414" s="5"/>
    </row>
    <row r="415" spans="1:6" x14ac:dyDescent="0.2">
      <c r="A415" s="5" t="s">
        <v>2127</v>
      </c>
      <c r="B415" s="6" t="s">
        <v>2734</v>
      </c>
      <c r="C415" s="5" t="s">
        <v>2136</v>
      </c>
      <c r="D415" s="7">
        <v>114</v>
      </c>
      <c r="E415" s="8" t="s">
        <v>2693</v>
      </c>
      <c r="F415" s="5"/>
    </row>
    <row r="416" spans="1:6" x14ac:dyDescent="0.2">
      <c r="A416" s="5" t="s">
        <v>2127</v>
      </c>
      <c r="B416" s="6" t="s">
        <v>2735</v>
      </c>
      <c r="C416" s="5" t="s">
        <v>2299</v>
      </c>
      <c r="D416" s="7">
        <v>100</v>
      </c>
      <c r="E416" s="8" t="s">
        <v>2158</v>
      </c>
      <c r="F416" s="5"/>
    </row>
    <row r="417" spans="1:6" x14ac:dyDescent="0.2">
      <c r="A417" s="5" t="s">
        <v>2127</v>
      </c>
      <c r="B417" s="6" t="s">
        <v>2736</v>
      </c>
      <c r="C417" s="5" t="s">
        <v>2311</v>
      </c>
      <c r="D417" s="7">
        <v>375</v>
      </c>
      <c r="E417" s="8" t="s">
        <v>2158</v>
      </c>
      <c r="F417" s="5"/>
    </row>
    <row r="418" spans="1:6" x14ac:dyDescent="0.2">
      <c r="A418" s="5" t="s">
        <v>2127</v>
      </c>
      <c r="B418" s="6" t="s">
        <v>2737</v>
      </c>
      <c r="C418" s="5" t="s">
        <v>2311</v>
      </c>
      <c r="D418" s="7">
        <v>981</v>
      </c>
      <c r="E418" s="8" t="s">
        <v>2158</v>
      </c>
      <c r="F418" s="5"/>
    </row>
    <row r="419" spans="1:6" x14ac:dyDescent="0.2">
      <c r="A419" s="5" t="s">
        <v>2127</v>
      </c>
      <c r="B419" s="6" t="s">
        <v>2739</v>
      </c>
      <c r="C419" s="5" t="s">
        <v>2311</v>
      </c>
      <c r="D419" s="7">
        <v>524</v>
      </c>
      <c r="E419" s="8" t="s">
        <v>2158</v>
      </c>
      <c r="F419" s="5"/>
    </row>
    <row r="420" spans="1:6" x14ac:dyDescent="0.2">
      <c r="A420" s="5" t="s">
        <v>2127</v>
      </c>
      <c r="B420" s="6" t="s">
        <v>2740</v>
      </c>
      <c r="C420" s="5" t="s">
        <v>2311</v>
      </c>
      <c r="D420" s="7">
        <v>639</v>
      </c>
      <c r="E420" s="8" t="s">
        <v>2158</v>
      </c>
      <c r="F420" s="5"/>
    </row>
    <row r="421" spans="1:6" x14ac:dyDescent="0.2">
      <c r="A421" s="5" t="s">
        <v>2127</v>
      </c>
      <c r="B421" s="6" t="s">
        <v>2741</v>
      </c>
      <c r="C421" s="5" t="s">
        <v>2311</v>
      </c>
      <c r="D421" s="7">
        <v>722</v>
      </c>
      <c r="E421" s="8" t="s">
        <v>2158</v>
      </c>
      <c r="F421" s="5"/>
    </row>
    <row r="422" spans="1:6" x14ac:dyDescent="0.2">
      <c r="A422" s="5" t="s">
        <v>2127</v>
      </c>
      <c r="B422" s="6" t="s">
        <v>2742</v>
      </c>
      <c r="C422" s="5" t="s">
        <v>2311</v>
      </c>
      <c r="D422" s="7">
        <v>428</v>
      </c>
      <c r="E422" s="8" t="s">
        <v>2158</v>
      </c>
      <c r="F422" s="5"/>
    </row>
    <row r="423" spans="1:6" x14ac:dyDescent="0.2">
      <c r="A423" s="5" t="s">
        <v>2127</v>
      </c>
      <c r="B423" s="6" t="s">
        <v>2743</v>
      </c>
      <c r="C423" s="5" t="s">
        <v>2311</v>
      </c>
      <c r="D423" s="7">
        <v>472</v>
      </c>
      <c r="E423" s="8" t="s">
        <v>2158</v>
      </c>
      <c r="F423" s="5"/>
    </row>
    <row r="424" spans="1:6" x14ac:dyDescent="0.2">
      <c r="A424" s="5" t="s">
        <v>2127</v>
      </c>
      <c r="B424" s="6" t="s">
        <v>2744</v>
      </c>
      <c r="C424" s="5" t="s">
        <v>2393</v>
      </c>
      <c r="D424" s="110">
        <v>36</v>
      </c>
      <c r="E424" s="7" t="s">
        <v>2745</v>
      </c>
      <c r="F424" s="5"/>
    </row>
    <row r="425" spans="1:6" x14ac:dyDescent="0.2">
      <c r="A425" s="5" t="s">
        <v>2127</v>
      </c>
      <c r="B425" s="6" t="s">
        <v>2746</v>
      </c>
      <c r="C425" s="5" t="s">
        <v>2393</v>
      </c>
      <c r="D425" s="110">
        <v>46</v>
      </c>
      <c r="E425" s="7" t="s">
        <v>2747</v>
      </c>
      <c r="F425" s="5"/>
    </row>
    <row r="426" spans="1:6" x14ac:dyDescent="0.2">
      <c r="A426" s="5" t="s">
        <v>2127</v>
      </c>
      <c r="B426" s="6" t="s">
        <v>2748</v>
      </c>
      <c r="C426" s="5" t="s">
        <v>2160</v>
      </c>
      <c r="D426" s="110">
        <v>177</v>
      </c>
      <c r="E426" s="7" t="s">
        <v>2749</v>
      </c>
      <c r="F426" s="5"/>
    </row>
    <row r="427" spans="1:6" x14ac:dyDescent="0.2">
      <c r="A427" s="5" t="s">
        <v>2127</v>
      </c>
      <c r="B427" s="6" t="s">
        <v>2750</v>
      </c>
      <c r="C427" s="5" t="s">
        <v>2160</v>
      </c>
      <c r="D427" s="110">
        <v>192</v>
      </c>
      <c r="E427" s="7" t="s">
        <v>2751</v>
      </c>
      <c r="F427" s="5"/>
    </row>
    <row r="428" spans="1:6" x14ac:dyDescent="0.2">
      <c r="A428" s="5" t="s">
        <v>2127</v>
      </c>
      <c r="B428" s="6" t="s">
        <v>2752</v>
      </c>
      <c r="C428" s="5" t="s">
        <v>2160</v>
      </c>
      <c r="D428" s="110">
        <v>132</v>
      </c>
      <c r="E428" s="7" t="s">
        <v>2343</v>
      </c>
      <c r="F428" s="5"/>
    </row>
    <row r="429" spans="1:6" x14ac:dyDescent="0.2">
      <c r="A429" s="5" t="s">
        <v>2127</v>
      </c>
      <c r="B429" s="6" t="s">
        <v>2753</v>
      </c>
      <c r="C429" s="5" t="s">
        <v>2160</v>
      </c>
      <c r="D429" s="110">
        <v>130</v>
      </c>
      <c r="E429" s="7" t="s">
        <v>2334</v>
      </c>
      <c r="F429" s="5"/>
    </row>
    <row r="430" spans="1:6" x14ac:dyDescent="0.2">
      <c r="A430" s="5" t="s">
        <v>2127</v>
      </c>
      <c r="B430" s="6" t="s">
        <v>2754</v>
      </c>
      <c r="C430" s="5" t="s">
        <v>2160</v>
      </c>
      <c r="D430" s="110">
        <v>233</v>
      </c>
      <c r="E430" s="7" t="s">
        <v>2505</v>
      </c>
      <c r="F430" s="5"/>
    </row>
    <row r="431" spans="1:6" x14ac:dyDescent="0.2">
      <c r="A431" s="5" t="s">
        <v>2127</v>
      </c>
      <c r="B431" s="6" t="s">
        <v>2755</v>
      </c>
      <c r="C431" s="5" t="s">
        <v>2160</v>
      </c>
      <c r="D431" s="110">
        <v>260</v>
      </c>
      <c r="E431" s="7" t="s">
        <v>2756</v>
      </c>
      <c r="F431" s="5"/>
    </row>
    <row r="432" spans="1:6" x14ac:dyDescent="0.2">
      <c r="A432" s="5"/>
      <c r="B432" s="6"/>
      <c r="C432" s="10" t="s">
        <v>2401</v>
      </c>
      <c r="D432" s="11">
        <f>SUM(D328:D431)</f>
        <v>19988</v>
      </c>
      <c r="E432" s="12"/>
      <c r="F432" s="5"/>
    </row>
    <row r="433" spans="1:6" x14ac:dyDescent="0.2">
      <c r="A433" s="5"/>
      <c r="B433" s="6"/>
      <c r="C433" s="5"/>
      <c r="D433" s="7"/>
      <c r="E433" s="8"/>
      <c r="F433" s="5"/>
    </row>
    <row r="434" spans="1:6" x14ac:dyDescent="0.2">
      <c r="A434" s="5" t="s">
        <v>2127</v>
      </c>
      <c r="B434" s="6" t="s">
        <v>2757</v>
      </c>
      <c r="C434" s="5" t="s">
        <v>2311</v>
      </c>
      <c r="D434" s="7"/>
      <c r="E434" s="8" t="s">
        <v>2158</v>
      </c>
      <c r="F434" s="5"/>
    </row>
    <row r="435" spans="1:6" x14ac:dyDescent="0.2">
      <c r="A435" s="5" t="s">
        <v>2127</v>
      </c>
      <c r="B435" s="6" t="s">
        <v>2758</v>
      </c>
      <c r="C435" s="5" t="s">
        <v>2311</v>
      </c>
      <c r="D435" s="7"/>
      <c r="E435" s="8" t="s">
        <v>2158</v>
      </c>
      <c r="F435" s="5"/>
    </row>
    <row r="436" spans="1:6" x14ac:dyDescent="0.2">
      <c r="A436" s="5" t="s">
        <v>2127</v>
      </c>
      <c r="B436" s="6" t="s">
        <v>2759</v>
      </c>
      <c r="C436" s="5" t="s">
        <v>2403</v>
      </c>
      <c r="D436" s="7">
        <v>217</v>
      </c>
      <c r="E436" s="8" t="s">
        <v>2130</v>
      </c>
      <c r="F436" s="5"/>
    </row>
    <row r="437" spans="1:6" x14ac:dyDescent="0.2">
      <c r="A437" s="5" t="s">
        <v>2127</v>
      </c>
      <c r="B437" s="6" t="s">
        <v>2760</v>
      </c>
      <c r="C437" s="5" t="s">
        <v>2403</v>
      </c>
      <c r="D437" s="7">
        <v>200</v>
      </c>
      <c r="E437" s="8" t="s">
        <v>2130</v>
      </c>
      <c r="F437" s="5"/>
    </row>
    <row r="438" spans="1:6" x14ac:dyDescent="0.2">
      <c r="A438" s="5" t="s">
        <v>2127</v>
      </c>
      <c r="B438" s="6" t="s">
        <v>2761</v>
      </c>
      <c r="C438" s="5" t="s">
        <v>2277</v>
      </c>
      <c r="D438" s="7">
        <v>40</v>
      </c>
      <c r="E438" s="8" t="s">
        <v>2130</v>
      </c>
      <c r="F438" s="5"/>
    </row>
    <row r="439" spans="1:6" x14ac:dyDescent="0.2">
      <c r="A439" s="5" t="s">
        <v>2127</v>
      </c>
      <c r="B439" s="6" t="s">
        <v>2762</v>
      </c>
      <c r="C439" s="5" t="s">
        <v>2763</v>
      </c>
      <c r="D439" s="7">
        <v>142</v>
      </c>
      <c r="E439" s="8" t="s">
        <v>2130</v>
      </c>
      <c r="F439" s="5"/>
    </row>
    <row r="440" spans="1:6" x14ac:dyDescent="0.2">
      <c r="A440" s="5" t="s">
        <v>2127</v>
      </c>
      <c r="B440" s="6" t="s">
        <v>2764</v>
      </c>
      <c r="C440" s="5" t="s">
        <v>2765</v>
      </c>
      <c r="D440" s="7">
        <v>415</v>
      </c>
      <c r="E440" s="8" t="s">
        <v>2130</v>
      </c>
      <c r="F440" s="5"/>
    </row>
    <row r="441" spans="1:6" x14ac:dyDescent="0.2">
      <c r="A441" s="5" t="s">
        <v>2127</v>
      </c>
      <c r="B441" s="6" t="s">
        <v>2766</v>
      </c>
      <c r="C441" s="5" t="s">
        <v>2765</v>
      </c>
      <c r="D441" s="7">
        <v>2018</v>
      </c>
      <c r="E441" s="8" t="s">
        <v>2130</v>
      </c>
      <c r="F441" s="5"/>
    </row>
    <row r="442" spans="1:6" x14ac:dyDescent="0.2">
      <c r="A442" s="5" t="s">
        <v>2127</v>
      </c>
      <c r="B442" s="6" t="s">
        <v>2767</v>
      </c>
      <c r="C442" s="5" t="s">
        <v>2765</v>
      </c>
      <c r="D442" s="7">
        <v>1512</v>
      </c>
      <c r="E442" s="8" t="s">
        <v>2130</v>
      </c>
      <c r="F442" s="5"/>
    </row>
    <row r="443" spans="1:6" x14ac:dyDescent="0.2">
      <c r="A443" s="5" t="s">
        <v>2127</v>
      </c>
      <c r="B443" s="6" t="s">
        <v>2768</v>
      </c>
      <c r="C443" s="5" t="s">
        <v>2765</v>
      </c>
      <c r="D443" s="7">
        <v>3475</v>
      </c>
      <c r="E443" s="8" t="s">
        <v>2130</v>
      </c>
      <c r="F443" s="5"/>
    </row>
    <row r="444" spans="1:6" x14ac:dyDescent="0.2">
      <c r="A444" s="5" t="s">
        <v>2127</v>
      </c>
      <c r="B444" s="6" t="s">
        <v>2769</v>
      </c>
      <c r="C444" s="5" t="s">
        <v>2171</v>
      </c>
      <c r="D444" s="7">
        <v>661</v>
      </c>
      <c r="E444" s="8" t="s">
        <v>2130</v>
      </c>
      <c r="F444" s="5"/>
    </row>
    <row r="445" spans="1:6" x14ac:dyDescent="0.2">
      <c r="A445" s="5" t="s">
        <v>2127</v>
      </c>
      <c r="B445" s="6" t="s">
        <v>2770</v>
      </c>
      <c r="C445" s="5" t="s">
        <v>2171</v>
      </c>
      <c r="D445" s="7">
        <v>480</v>
      </c>
      <c r="E445" s="8" t="s">
        <v>2130</v>
      </c>
      <c r="F445" s="5"/>
    </row>
    <row r="446" spans="1:6" x14ac:dyDescent="0.2">
      <c r="A446" s="5" t="s">
        <v>2127</v>
      </c>
      <c r="B446" s="6" t="s">
        <v>2771</v>
      </c>
      <c r="C446" s="5" t="s">
        <v>2171</v>
      </c>
      <c r="D446" s="7">
        <v>302</v>
      </c>
      <c r="E446" s="8" t="s">
        <v>2130</v>
      </c>
      <c r="F446" s="5"/>
    </row>
    <row r="447" spans="1:6" x14ac:dyDescent="0.2">
      <c r="A447" s="5" t="s">
        <v>2127</v>
      </c>
      <c r="B447" s="6" t="s">
        <v>2772</v>
      </c>
      <c r="C447" s="5" t="s">
        <v>2171</v>
      </c>
      <c r="D447" s="7">
        <v>605</v>
      </c>
      <c r="E447" s="8" t="s">
        <v>2130</v>
      </c>
      <c r="F447" s="5"/>
    </row>
    <row r="448" spans="1:6" x14ac:dyDescent="0.2">
      <c r="A448" s="5" t="s">
        <v>2127</v>
      </c>
      <c r="B448" s="6" t="s">
        <v>2773</v>
      </c>
      <c r="C448" s="5" t="s">
        <v>2171</v>
      </c>
      <c r="D448" s="7">
        <v>1994</v>
      </c>
      <c r="E448" s="8" t="s">
        <v>2130</v>
      </c>
      <c r="F448" s="5"/>
    </row>
    <row r="449" spans="1:6" x14ac:dyDescent="0.2">
      <c r="A449" s="5" t="s">
        <v>2127</v>
      </c>
      <c r="B449" s="6" t="s">
        <v>2774</v>
      </c>
      <c r="C449" s="5" t="s">
        <v>2171</v>
      </c>
      <c r="D449" s="7">
        <v>1260</v>
      </c>
      <c r="E449" s="8" t="s">
        <v>2130</v>
      </c>
      <c r="F449" s="5"/>
    </row>
    <row r="450" spans="1:6" x14ac:dyDescent="0.2">
      <c r="A450" s="5" t="s">
        <v>2127</v>
      </c>
      <c r="B450" s="6" t="s">
        <v>2775</v>
      </c>
      <c r="C450" s="5" t="s">
        <v>2171</v>
      </c>
      <c r="D450" s="7">
        <v>786</v>
      </c>
      <c r="E450" s="8">
        <v>999999</v>
      </c>
      <c r="F450" s="5"/>
    </row>
    <row r="451" spans="1:6" x14ac:dyDescent="0.2">
      <c r="A451" s="5" t="s">
        <v>2127</v>
      </c>
      <c r="B451" s="6" t="s">
        <v>2776</v>
      </c>
      <c r="C451" s="5" t="s">
        <v>2171</v>
      </c>
      <c r="D451" s="7">
        <v>479</v>
      </c>
      <c r="E451" s="8">
        <v>999999</v>
      </c>
      <c r="F451" s="5"/>
    </row>
    <row r="452" spans="1:6" x14ac:dyDescent="0.2">
      <c r="A452" s="5" t="s">
        <v>2127</v>
      </c>
      <c r="B452" s="6" t="s">
        <v>2777</v>
      </c>
      <c r="C452" s="5" t="s">
        <v>2171</v>
      </c>
      <c r="D452" s="7">
        <v>3414</v>
      </c>
      <c r="E452" s="8">
        <v>999999</v>
      </c>
      <c r="F452" s="5"/>
    </row>
    <row r="453" spans="1:6" x14ac:dyDescent="0.2">
      <c r="A453" s="5" t="s">
        <v>2127</v>
      </c>
      <c r="B453" s="6" t="s">
        <v>2778</v>
      </c>
      <c r="C453" s="5" t="s">
        <v>2779</v>
      </c>
      <c r="D453" s="7">
        <v>144</v>
      </c>
      <c r="E453" s="8">
        <v>600000</v>
      </c>
      <c r="F453" s="5"/>
    </row>
    <row r="454" spans="1:6" x14ac:dyDescent="0.2">
      <c r="A454" s="5" t="s">
        <v>2127</v>
      </c>
      <c r="B454" s="6" t="s">
        <v>2780</v>
      </c>
      <c r="C454" s="5" t="s">
        <v>2781</v>
      </c>
      <c r="D454" s="7">
        <v>283</v>
      </c>
      <c r="E454" s="8">
        <v>101300</v>
      </c>
      <c r="F454" s="5"/>
    </row>
    <row r="455" spans="1:6" x14ac:dyDescent="0.2">
      <c r="A455" s="5" t="s">
        <v>2127</v>
      </c>
      <c r="B455" s="6" t="s">
        <v>2782</v>
      </c>
      <c r="C455" s="5" t="s">
        <v>2171</v>
      </c>
      <c r="D455" s="7">
        <v>1785</v>
      </c>
      <c r="E455" s="8">
        <v>999999</v>
      </c>
      <c r="F455" s="5"/>
    </row>
    <row r="456" spans="1:6" x14ac:dyDescent="0.2">
      <c r="A456" s="5" t="s">
        <v>2127</v>
      </c>
      <c r="B456" s="6" t="s">
        <v>2783</v>
      </c>
      <c r="C456" s="5" t="s">
        <v>2393</v>
      </c>
      <c r="D456" s="7">
        <v>39</v>
      </c>
      <c r="E456" s="8"/>
      <c r="F456" s="5"/>
    </row>
    <row r="457" spans="1:6" x14ac:dyDescent="0.2">
      <c r="A457" s="5" t="s">
        <v>2127</v>
      </c>
      <c r="B457" s="6" t="s">
        <v>2784</v>
      </c>
      <c r="C457" s="5" t="s">
        <v>2393</v>
      </c>
      <c r="D457" s="7">
        <v>46</v>
      </c>
      <c r="E457" s="8"/>
      <c r="F457" s="5"/>
    </row>
    <row r="458" spans="1:6" x14ac:dyDescent="0.2">
      <c r="A458" s="5" t="s">
        <v>2127</v>
      </c>
      <c r="B458" s="6" t="s">
        <v>2785</v>
      </c>
      <c r="C458" s="5" t="s">
        <v>2160</v>
      </c>
      <c r="D458" s="7">
        <v>41</v>
      </c>
      <c r="E458" s="8"/>
      <c r="F458" s="5"/>
    </row>
    <row r="459" spans="1:6" x14ac:dyDescent="0.2">
      <c r="A459" s="5" t="s">
        <v>2127</v>
      </c>
      <c r="B459" s="6" t="s">
        <v>2786</v>
      </c>
      <c r="C459" s="5" t="s">
        <v>2160</v>
      </c>
      <c r="D459" s="7">
        <v>67</v>
      </c>
      <c r="E459" s="8"/>
      <c r="F459" s="5"/>
    </row>
    <row r="460" spans="1:6" x14ac:dyDescent="0.2">
      <c r="A460" s="5" t="s">
        <v>2127</v>
      </c>
      <c r="B460" s="6" t="s">
        <v>2787</v>
      </c>
      <c r="C460" s="5" t="s">
        <v>2160</v>
      </c>
      <c r="D460" s="7">
        <v>77</v>
      </c>
      <c r="E460" s="8"/>
      <c r="F460" s="5"/>
    </row>
    <row r="461" spans="1:6" x14ac:dyDescent="0.2">
      <c r="A461" s="5" t="s">
        <v>2127</v>
      </c>
      <c r="B461" s="6" t="s">
        <v>2788</v>
      </c>
      <c r="C461" s="5" t="s">
        <v>2160</v>
      </c>
      <c r="D461" s="7">
        <v>77</v>
      </c>
      <c r="E461" s="8"/>
      <c r="F461" s="5"/>
    </row>
    <row r="462" spans="1:6" x14ac:dyDescent="0.2">
      <c r="A462" s="5" t="s">
        <v>2127</v>
      </c>
      <c r="B462" s="6" t="s">
        <v>2789</v>
      </c>
      <c r="C462" s="5" t="s">
        <v>2160</v>
      </c>
      <c r="D462" s="7">
        <v>54</v>
      </c>
      <c r="E462" s="8"/>
      <c r="F462" s="5"/>
    </row>
    <row r="463" spans="1:6" x14ac:dyDescent="0.2">
      <c r="A463" s="5" t="s">
        <v>2127</v>
      </c>
      <c r="B463" s="6" t="s">
        <v>2790</v>
      </c>
      <c r="C463" s="5" t="s">
        <v>2160</v>
      </c>
      <c r="D463" s="7">
        <v>141</v>
      </c>
      <c r="E463" s="8"/>
      <c r="F463" s="5"/>
    </row>
    <row r="464" spans="1:6" x14ac:dyDescent="0.2">
      <c r="A464" s="5" t="s">
        <v>2127</v>
      </c>
      <c r="B464" s="6" t="s">
        <v>2791</v>
      </c>
      <c r="C464" s="5" t="s">
        <v>2160</v>
      </c>
      <c r="D464" s="7">
        <v>171</v>
      </c>
      <c r="E464" s="8"/>
      <c r="F464" s="5"/>
    </row>
    <row r="465" spans="1:6" x14ac:dyDescent="0.2">
      <c r="A465" s="5"/>
      <c r="B465" s="6"/>
      <c r="C465" s="10" t="s">
        <v>2401</v>
      </c>
      <c r="D465" s="11">
        <f>SUM(D434:D464)</f>
        <v>20925</v>
      </c>
      <c r="E465" s="12"/>
      <c r="F465" s="5"/>
    </row>
    <row r="466" spans="1:6" x14ac:dyDescent="0.2">
      <c r="A466" s="5"/>
      <c r="B466" s="6"/>
      <c r="C466" s="5"/>
      <c r="D466" s="7"/>
      <c r="E466" s="8"/>
      <c r="F466" s="5"/>
    </row>
    <row r="467" spans="1:6" x14ac:dyDescent="0.2">
      <c r="A467" s="5" t="s">
        <v>2127</v>
      </c>
      <c r="B467" s="6" t="s">
        <v>2792</v>
      </c>
      <c r="C467" s="5" t="s">
        <v>2299</v>
      </c>
      <c r="D467" s="7">
        <v>42</v>
      </c>
      <c r="E467" s="8">
        <v>999999</v>
      </c>
      <c r="F467" s="5"/>
    </row>
    <row r="468" spans="1:6" x14ac:dyDescent="0.2">
      <c r="A468" s="5" t="s">
        <v>2127</v>
      </c>
      <c r="B468" s="6">
        <v>601</v>
      </c>
      <c r="C468" s="5" t="s">
        <v>2277</v>
      </c>
      <c r="D468" s="7">
        <v>59</v>
      </c>
      <c r="E468" s="8">
        <v>999999</v>
      </c>
      <c r="F468" s="5"/>
    </row>
    <row r="469" spans="1:6" x14ac:dyDescent="0.2">
      <c r="A469" s="5" t="s">
        <v>2127</v>
      </c>
      <c r="B469" s="6">
        <v>602</v>
      </c>
      <c r="C469" s="5" t="s">
        <v>2446</v>
      </c>
      <c r="D469" s="7">
        <v>771</v>
      </c>
      <c r="E469" s="8" t="s">
        <v>2130</v>
      </c>
      <c r="F469" s="5"/>
    </row>
    <row r="470" spans="1:6" x14ac:dyDescent="0.2">
      <c r="A470" s="5" t="s">
        <v>2127</v>
      </c>
      <c r="B470" s="6" t="s">
        <v>2794</v>
      </c>
      <c r="C470" s="5" t="s">
        <v>2160</v>
      </c>
      <c r="D470" s="7">
        <v>80</v>
      </c>
      <c r="E470" s="8"/>
      <c r="F470" s="5"/>
    </row>
    <row r="471" spans="1:6" x14ac:dyDescent="0.2">
      <c r="A471" s="5" t="s">
        <v>2127</v>
      </c>
      <c r="B471" s="6" t="s">
        <v>2795</v>
      </c>
      <c r="C471" s="5" t="s">
        <v>2393</v>
      </c>
      <c r="D471" s="7">
        <v>46</v>
      </c>
      <c r="E471" s="8"/>
      <c r="F471" s="5"/>
    </row>
    <row r="472" spans="1:6" x14ac:dyDescent="0.2">
      <c r="A472" s="5"/>
      <c r="B472" s="6"/>
      <c r="C472" s="10" t="s">
        <v>2401</v>
      </c>
      <c r="D472" s="11">
        <f>SUM(D467:D471)</f>
        <v>998</v>
      </c>
      <c r="E472" s="12"/>
      <c r="F472" s="5"/>
    </row>
    <row r="473" spans="1:6" x14ac:dyDescent="0.2">
      <c r="A473" s="5"/>
      <c r="B473" s="6"/>
      <c r="C473" s="5"/>
      <c r="D473" s="7"/>
      <c r="E473" s="8"/>
      <c r="F473" s="5"/>
    </row>
    <row r="474" spans="1:6" x14ac:dyDescent="0.2">
      <c r="A474" s="5" t="s">
        <v>2127</v>
      </c>
      <c r="B474" s="6" t="s">
        <v>2796</v>
      </c>
      <c r="C474" s="5" t="s">
        <v>2797</v>
      </c>
      <c r="D474" s="7">
        <v>199</v>
      </c>
      <c r="E474" s="8" t="s">
        <v>2318</v>
      </c>
      <c r="F474" s="5"/>
    </row>
    <row r="475" spans="1:6" x14ac:dyDescent="0.2">
      <c r="A475" s="5" t="s">
        <v>2127</v>
      </c>
      <c r="B475" s="6" t="s">
        <v>2798</v>
      </c>
      <c r="C475" s="5" t="s">
        <v>2799</v>
      </c>
      <c r="D475" s="7">
        <v>745</v>
      </c>
      <c r="E475" s="8" t="s">
        <v>2318</v>
      </c>
      <c r="F475" s="5"/>
    </row>
    <row r="476" spans="1:6" x14ac:dyDescent="0.2">
      <c r="A476" s="5" t="s">
        <v>2127</v>
      </c>
      <c r="B476" s="6" t="s">
        <v>2800</v>
      </c>
      <c r="C476" s="5" t="s">
        <v>2160</v>
      </c>
      <c r="D476" s="7"/>
      <c r="E476" s="8"/>
      <c r="F476" s="5"/>
    </row>
    <row r="477" spans="1:6" ht="13.5" thickBot="1" x14ac:dyDescent="0.25">
      <c r="A477" s="30"/>
      <c r="B477" s="31"/>
      <c r="C477" s="33" t="s">
        <v>2401</v>
      </c>
      <c r="D477" s="36">
        <f>SUM(D474:D476)</f>
        <v>944</v>
      </c>
      <c r="E477" s="35"/>
      <c r="F477" s="30"/>
    </row>
    <row r="478" spans="1:6" x14ac:dyDescent="0.2">
      <c r="A478" s="5"/>
      <c r="B478" s="6"/>
      <c r="C478" s="10" t="s">
        <v>4191</v>
      </c>
      <c r="D478" s="11">
        <f>SUM(D477,D472,D465,D432,D326,D229,D124)</f>
        <v>110178</v>
      </c>
      <c r="E478" s="12"/>
      <c r="F478" s="5"/>
    </row>
    <row r="479" spans="1:6" x14ac:dyDescent="0.2">
      <c r="A479" s="5"/>
      <c r="B479" s="6"/>
      <c r="C479" s="10" t="s">
        <v>2801</v>
      </c>
      <c r="D479" s="11">
        <f>SUM(D478:E478)</f>
        <v>110178</v>
      </c>
      <c r="E479" s="8"/>
      <c r="F479" s="5"/>
    </row>
    <row r="480" spans="1:6" x14ac:dyDescent="0.2">
      <c r="A480" s="5"/>
      <c r="B480" s="6"/>
      <c r="C480" s="5"/>
      <c r="D480" s="7"/>
      <c r="E480" s="8"/>
      <c r="F480" s="5"/>
    </row>
    <row r="481" spans="1:6" x14ac:dyDescent="0.2">
      <c r="A481" s="5"/>
      <c r="B481" s="6"/>
      <c r="C481" s="5"/>
      <c r="D481" s="7"/>
      <c r="E481" s="8"/>
      <c r="F481" s="5"/>
    </row>
    <row r="482" spans="1:6" x14ac:dyDescent="0.2">
      <c r="A482" s="5"/>
      <c r="B482" s="6"/>
      <c r="C482" s="5"/>
      <c r="D482" s="7"/>
      <c r="E482" s="8"/>
      <c r="F482" s="5"/>
    </row>
    <row r="483" spans="1:6" x14ac:dyDescent="0.2">
      <c r="A483" s="5"/>
      <c r="B483" s="6"/>
      <c r="C483" s="5"/>
      <c r="D483" s="7"/>
      <c r="E483" s="8"/>
      <c r="F483" s="5"/>
    </row>
    <row r="484" spans="1:6" x14ac:dyDescent="0.2">
      <c r="A484" s="5"/>
      <c r="B484" s="6"/>
      <c r="C484" s="5"/>
      <c r="D484" s="7"/>
      <c r="E484" s="8"/>
      <c r="F484" s="5"/>
    </row>
    <row r="485" spans="1:6" x14ac:dyDescent="0.2">
      <c r="A485" s="5"/>
      <c r="B485" s="6"/>
      <c r="C485" s="5"/>
      <c r="D485" s="7"/>
      <c r="E485" s="8"/>
      <c r="F485" s="5"/>
    </row>
    <row r="486" spans="1:6" x14ac:dyDescent="0.2">
      <c r="A486" s="5"/>
      <c r="B486" s="6"/>
      <c r="C486" s="5"/>
      <c r="D486" s="7"/>
      <c r="E486" s="8"/>
      <c r="F486" s="5"/>
    </row>
    <row r="487" spans="1:6" x14ac:dyDescent="0.2">
      <c r="A487" s="5"/>
      <c r="B487" s="6"/>
      <c r="C487" s="5"/>
      <c r="D487" s="7"/>
      <c r="E487" s="8"/>
      <c r="F487" s="5"/>
    </row>
    <row r="488" spans="1:6" x14ac:dyDescent="0.2">
      <c r="A488" s="5"/>
      <c r="B488" s="6"/>
      <c r="C488" s="5"/>
      <c r="D488" s="7"/>
      <c r="E488" s="8"/>
      <c r="F488" s="5"/>
    </row>
    <row r="489" spans="1:6" x14ac:dyDescent="0.2">
      <c r="A489" s="5"/>
      <c r="B489" s="6"/>
      <c r="C489" s="5"/>
      <c r="D489" s="7"/>
      <c r="E489" s="8"/>
      <c r="F489" s="5"/>
    </row>
    <row r="490" spans="1:6" x14ac:dyDescent="0.2">
      <c r="A490" s="5"/>
      <c r="B490" s="6"/>
      <c r="C490" s="5"/>
      <c r="D490" s="7"/>
      <c r="E490" s="8"/>
      <c r="F490" s="5"/>
    </row>
  </sheetData>
  <phoneticPr fontId="0" type="noConversion"/>
  <printOptions horizontalCentered="1" gridLines="1"/>
  <pageMargins left="0.75" right="0.75" top="1" bottom="1" header="0.5" footer="0.5"/>
  <pageSetup orientation="portrait" r:id="rId1"/>
  <headerFooter alignWithMargins="0">
    <oddHeader>&amp;LAttachment E&amp;CCREIGHTON UNIVERSITY
&amp;A SQ. FT.</oddHeader>
    <oddFooter>Page &amp;P&amp;R&amp;A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/>
  <dimension ref="A1:J482"/>
  <sheetViews>
    <sheetView workbookViewId="0"/>
  </sheetViews>
  <sheetFormatPr defaultRowHeight="12.75" x14ac:dyDescent="0.2"/>
  <cols>
    <col min="1" max="1" width="12.7109375" style="5" customWidth="1"/>
    <col min="2" max="2" width="9.7109375" style="6" customWidth="1"/>
    <col min="3" max="3" width="21.7109375" style="5" customWidth="1"/>
    <col min="4" max="4" width="11.7109375" style="7" customWidth="1"/>
    <col min="5" max="5" width="9.7109375" style="8" customWidth="1"/>
    <col min="6" max="6" width="30.7109375" style="5" customWidth="1"/>
    <col min="7" max="7" width="1.7109375" style="5" customWidth="1"/>
    <col min="8" max="8" width="16.7109375" style="5" customWidth="1"/>
    <col min="9" max="9" width="4.7109375" style="5" customWidth="1"/>
    <col min="10" max="10" width="8.7109375" style="5" customWidth="1"/>
  </cols>
  <sheetData>
    <row r="1" spans="1:8" x14ac:dyDescent="0.2">
      <c r="A1" s="10" t="s">
        <v>2119</v>
      </c>
      <c r="B1" s="14" t="s">
        <v>2120</v>
      </c>
      <c r="C1" s="10" t="s">
        <v>2121</v>
      </c>
      <c r="D1" s="11" t="s">
        <v>2122</v>
      </c>
      <c r="E1" s="12" t="s">
        <v>2123</v>
      </c>
      <c r="F1" s="5" t="s">
        <v>2126</v>
      </c>
    </row>
    <row r="2" spans="1:8" x14ac:dyDescent="0.2">
      <c r="A2" s="10"/>
      <c r="B2" s="14"/>
      <c r="C2" s="10"/>
      <c r="D2" s="11"/>
      <c r="E2" s="12"/>
    </row>
    <row r="3" spans="1:8" ht="13.15" customHeight="1" x14ac:dyDescent="0.2">
      <c r="A3" s="5" t="s">
        <v>638</v>
      </c>
      <c r="B3" s="6">
        <v>101</v>
      </c>
      <c r="C3" s="5" t="s">
        <v>2272</v>
      </c>
      <c r="D3" s="7">
        <v>130</v>
      </c>
      <c r="E3" s="8" t="s">
        <v>639</v>
      </c>
    </row>
    <row r="4" spans="1:8" ht="13.15" customHeight="1" x14ac:dyDescent="0.2">
      <c r="A4" s="5" t="s">
        <v>638</v>
      </c>
      <c r="B4" s="6">
        <v>102</v>
      </c>
      <c r="C4" s="5" t="s">
        <v>2272</v>
      </c>
      <c r="D4" s="7">
        <v>144</v>
      </c>
      <c r="E4" s="8" t="s">
        <v>639</v>
      </c>
    </row>
    <row r="5" spans="1:8" ht="13.15" customHeight="1" x14ac:dyDescent="0.2">
      <c r="A5" s="5" t="s">
        <v>638</v>
      </c>
      <c r="B5" s="6">
        <v>103</v>
      </c>
      <c r="C5" s="5" t="s">
        <v>645</v>
      </c>
      <c r="D5" s="7">
        <v>38</v>
      </c>
      <c r="E5" s="8" t="s">
        <v>639</v>
      </c>
    </row>
    <row r="6" spans="1:8" ht="13.15" customHeight="1" x14ac:dyDescent="0.2">
      <c r="A6" s="5" t="s">
        <v>638</v>
      </c>
      <c r="B6" s="6">
        <v>104</v>
      </c>
      <c r="C6" s="5" t="s">
        <v>2136</v>
      </c>
      <c r="D6" s="7">
        <v>162</v>
      </c>
      <c r="E6" s="8" t="s">
        <v>639</v>
      </c>
    </row>
    <row r="7" spans="1:8" ht="13.15" customHeight="1" x14ac:dyDescent="0.2">
      <c r="A7" s="5" t="s">
        <v>638</v>
      </c>
      <c r="B7" s="6">
        <v>105</v>
      </c>
      <c r="C7" s="5" t="s">
        <v>2136</v>
      </c>
      <c r="D7" s="7">
        <v>162</v>
      </c>
      <c r="E7" s="8" t="s">
        <v>639</v>
      </c>
    </row>
    <row r="8" spans="1:8" ht="13.15" customHeight="1" x14ac:dyDescent="0.2">
      <c r="A8" s="5" t="s">
        <v>638</v>
      </c>
      <c r="B8" s="6">
        <v>107</v>
      </c>
      <c r="C8" s="5" t="s">
        <v>2136</v>
      </c>
      <c r="D8" s="7">
        <v>170</v>
      </c>
      <c r="E8" s="8" t="s">
        <v>639</v>
      </c>
    </row>
    <row r="9" spans="1:8" ht="13.15" customHeight="1" x14ac:dyDescent="0.2">
      <c r="A9" s="5" t="s">
        <v>638</v>
      </c>
      <c r="B9" s="6">
        <v>109</v>
      </c>
      <c r="C9" s="5" t="s">
        <v>4293</v>
      </c>
      <c r="D9" s="7">
        <v>173</v>
      </c>
      <c r="E9" s="8" t="s">
        <v>639</v>
      </c>
    </row>
    <row r="10" spans="1:8" ht="13.15" customHeight="1" x14ac:dyDescent="0.2">
      <c r="A10" s="5" t="s">
        <v>638</v>
      </c>
      <c r="B10" s="6">
        <v>110</v>
      </c>
      <c r="C10" s="5" t="s">
        <v>2311</v>
      </c>
      <c r="D10" s="7">
        <v>168</v>
      </c>
      <c r="E10" s="8" t="s">
        <v>639</v>
      </c>
    </row>
    <row r="11" spans="1:8" ht="13.15" customHeight="1" x14ac:dyDescent="0.2">
      <c r="A11" s="5" t="s">
        <v>638</v>
      </c>
      <c r="B11" s="6">
        <v>111</v>
      </c>
      <c r="C11" s="5" t="s">
        <v>3426</v>
      </c>
      <c r="D11" s="7">
        <v>170</v>
      </c>
      <c r="E11" s="8" t="s">
        <v>639</v>
      </c>
    </row>
    <row r="12" spans="1:8" ht="13.15" customHeight="1" x14ac:dyDescent="0.2">
      <c r="A12" s="5" t="s">
        <v>638</v>
      </c>
      <c r="B12" s="6">
        <v>112</v>
      </c>
      <c r="C12" s="5" t="s">
        <v>2143</v>
      </c>
      <c r="D12" s="7">
        <v>1847</v>
      </c>
      <c r="E12" s="8" t="s">
        <v>639</v>
      </c>
    </row>
    <row r="13" spans="1:8" ht="13.15" customHeight="1" x14ac:dyDescent="0.2">
      <c r="A13" s="5" t="s">
        <v>638</v>
      </c>
      <c r="B13" s="6">
        <v>113</v>
      </c>
      <c r="C13" s="5" t="s">
        <v>3426</v>
      </c>
      <c r="D13" s="7">
        <v>172</v>
      </c>
      <c r="E13" s="8" t="s">
        <v>639</v>
      </c>
    </row>
    <row r="14" spans="1:8" ht="13.15" customHeight="1" x14ac:dyDescent="0.2">
      <c r="A14" s="5" t="s">
        <v>638</v>
      </c>
      <c r="B14" s="6">
        <v>115</v>
      </c>
      <c r="C14" s="5" t="s">
        <v>2311</v>
      </c>
      <c r="D14" s="7">
        <v>169</v>
      </c>
      <c r="E14" s="8" t="s">
        <v>639</v>
      </c>
    </row>
    <row r="15" spans="1:8" ht="13.15" customHeight="1" x14ac:dyDescent="0.2">
      <c r="A15" s="5" t="s">
        <v>638</v>
      </c>
      <c r="B15" s="6">
        <v>117</v>
      </c>
      <c r="C15" s="5" t="s">
        <v>2134</v>
      </c>
      <c r="D15" s="7">
        <v>358</v>
      </c>
      <c r="E15" s="8" t="s">
        <v>639</v>
      </c>
      <c r="H15" s="9"/>
    </row>
    <row r="16" spans="1:8" ht="13.15" customHeight="1" x14ac:dyDescent="0.2">
      <c r="A16" s="5" t="s">
        <v>638</v>
      </c>
      <c r="B16" s="6">
        <v>119</v>
      </c>
      <c r="C16" s="5" t="s">
        <v>2272</v>
      </c>
      <c r="D16" s="7">
        <v>319</v>
      </c>
      <c r="E16" s="8" t="s">
        <v>639</v>
      </c>
      <c r="H16" s="9"/>
    </row>
    <row r="17" spans="1:8" ht="13.15" customHeight="1" x14ac:dyDescent="0.2">
      <c r="A17" s="5" t="s">
        <v>638</v>
      </c>
      <c r="B17" s="6">
        <v>120</v>
      </c>
      <c r="C17" s="5" t="s">
        <v>2272</v>
      </c>
      <c r="D17" s="7">
        <v>157</v>
      </c>
      <c r="E17" s="8" t="s">
        <v>639</v>
      </c>
    </row>
    <row r="18" spans="1:8" ht="13.15" customHeight="1" x14ac:dyDescent="0.2">
      <c r="A18" s="5" t="s">
        <v>638</v>
      </c>
      <c r="B18" s="6">
        <v>121</v>
      </c>
      <c r="C18" s="5" t="s">
        <v>2136</v>
      </c>
      <c r="D18" s="7">
        <v>169</v>
      </c>
      <c r="E18" s="8" t="s">
        <v>639</v>
      </c>
      <c r="H18" s="9"/>
    </row>
    <row r="19" spans="1:8" ht="13.15" customHeight="1" x14ac:dyDescent="0.2">
      <c r="A19" s="5" t="s">
        <v>638</v>
      </c>
      <c r="B19" s="6">
        <v>122</v>
      </c>
      <c r="C19" s="5" t="s">
        <v>2657</v>
      </c>
      <c r="D19" s="7">
        <v>169</v>
      </c>
      <c r="E19" s="8" t="s">
        <v>639</v>
      </c>
    </row>
    <row r="20" spans="1:8" ht="13.15" customHeight="1" x14ac:dyDescent="0.2">
      <c r="A20" s="5" t="s">
        <v>638</v>
      </c>
      <c r="B20" s="6">
        <v>123</v>
      </c>
      <c r="C20" s="5" t="s">
        <v>2136</v>
      </c>
      <c r="D20" s="7">
        <v>169</v>
      </c>
      <c r="E20" s="8" t="s">
        <v>639</v>
      </c>
    </row>
    <row r="21" spans="1:8" ht="13.15" customHeight="1" x14ac:dyDescent="0.2">
      <c r="A21" s="5" t="s">
        <v>638</v>
      </c>
      <c r="B21" s="6">
        <v>124</v>
      </c>
      <c r="C21" s="5" t="s">
        <v>2657</v>
      </c>
      <c r="D21" s="7">
        <v>169</v>
      </c>
      <c r="E21" s="8" t="s">
        <v>639</v>
      </c>
    </row>
    <row r="22" spans="1:8" ht="13.15" customHeight="1" x14ac:dyDescent="0.2">
      <c r="A22" s="5" t="s">
        <v>638</v>
      </c>
      <c r="B22" s="6">
        <v>125</v>
      </c>
      <c r="C22" s="5" t="s">
        <v>2657</v>
      </c>
      <c r="D22" s="7">
        <v>244</v>
      </c>
      <c r="E22" s="8" t="s">
        <v>639</v>
      </c>
    </row>
    <row r="23" spans="1:8" ht="13.15" customHeight="1" x14ac:dyDescent="0.2">
      <c r="A23" s="5" t="s">
        <v>638</v>
      </c>
      <c r="B23" s="6">
        <v>126</v>
      </c>
      <c r="C23" s="5" t="s">
        <v>640</v>
      </c>
      <c r="D23" s="7">
        <v>359</v>
      </c>
      <c r="E23" s="8" t="s">
        <v>639</v>
      </c>
    </row>
    <row r="24" spans="1:8" ht="13.15" customHeight="1" x14ac:dyDescent="0.2">
      <c r="A24" s="5" t="s">
        <v>638</v>
      </c>
      <c r="B24" s="6">
        <v>127</v>
      </c>
      <c r="C24" s="5" t="s">
        <v>644</v>
      </c>
      <c r="D24" s="7">
        <v>244</v>
      </c>
      <c r="E24" s="8" t="s">
        <v>639</v>
      </c>
    </row>
    <row r="25" spans="1:8" ht="13.15" customHeight="1" x14ac:dyDescent="0.2">
      <c r="A25" s="5" t="s">
        <v>638</v>
      </c>
      <c r="B25" s="6">
        <v>129</v>
      </c>
      <c r="C25" s="5" t="s">
        <v>2657</v>
      </c>
      <c r="D25" s="7">
        <v>157</v>
      </c>
      <c r="E25" s="8" t="s">
        <v>639</v>
      </c>
    </row>
    <row r="26" spans="1:8" ht="13.15" customHeight="1" x14ac:dyDescent="0.2">
      <c r="A26" s="5" t="s">
        <v>638</v>
      </c>
      <c r="B26" s="6">
        <v>131</v>
      </c>
      <c r="C26" s="5" t="s">
        <v>2448</v>
      </c>
      <c r="D26" s="7">
        <v>248</v>
      </c>
      <c r="E26" s="8" t="s">
        <v>639</v>
      </c>
      <c r="H26" s="9"/>
    </row>
    <row r="27" spans="1:8" ht="13.15" customHeight="1" x14ac:dyDescent="0.2">
      <c r="A27" s="5" t="s">
        <v>638</v>
      </c>
      <c r="B27" s="6">
        <v>133</v>
      </c>
      <c r="C27" s="5" t="s">
        <v>642</v>
      </c>
      <c r="D27" s="7">
        <v>140</v>
      </c>
      <c r="E27" s="8" t="s">
        <v>639</v>
      </c>
      <c r="H27" s="9"/>
    </row>
    <row r="28" spans="1:8" ht="13.15" customHeight="1" x14ac:dyDescent="0.2">
      <c r="A28" s="5" t="s">
        <v>638</v>
      </c>
      <c r="B28" s="6">
        <v>135</v>
      </c>
      <c r="C28" s="5" t="s">
        <v>2367</v>
      </c>
      <c r="D28" s="7">
        <v>22</v>
      </c>
      <c r="E28" s="8">
        <v>352000</v>
      </c>
    </row>
    <row r="29" spans="1:8" ht="13.15" customHeight="1" x14ac:dyDescent="0.2">
      <c r="A29" s="5" t="s">
        <v>638</v>
      </c>
      <c r="B29" s="6">
        <v>137</v>
      </c>
      <c r="C29" s="5" t="s">
        <v>2145</v>
      </c>
      <c r="D29" s="7">
        <v>43</v>
      </c>
      <c r="E29" s="8" t="s">
        <v>639</v>
      </c>
      <c r="H29" s="9"/>
    </row>
    <row r="30" spans="1:8" ht="13.15" customHeight="1" x14ac:dyDescent="0.2">
      <c r="A30" s="5" t="s">
        <v>638</v>
      </c>
      <c r="B30" s="6">
        <v>139</v>
      </c>
      <c r="C30" s="5" t="s">
        <v>2316</v>
      </c>
      <c r="D30" s="7">
        <v>43</v>
      </c>
      <c r="E30" s="8" t="s">
        <v>639</v>
      </c>
    </row>
    <row r="31" spans="1:8" ht="13.15" customHeight="1" x14ac:dyDescent="0.2">
      <c r="A31" s="5" t="s">
        <v>638</v>
      </c>
      <c r="B31" s="6">
        <v>141</v>
      </c>
      <c r="C31" s="5" t="s">
        <v>2171</v>
      </c>
      <c r="D31" s="7">
        <v>86</v>
      </c>
      <c r="E31" s="8" t="s">
        <v>639</v>
      </c>
    </row>
    <row r="32" spans="1:8" ht="13.15" customHeight="1" x14ac:dyDescent="0.2">
      <c r="A32" s="5" t="s">
        <v>638</v>
      </c>
      <c r="B32" s="6">
        <v>143</v>
      </c>
      <c r="C32" s="5" t="s">
        <v>2338</v>
      </c>
      <c r="D32" s="7">
        <v>147</v>
      </c>
      <c r="E32" s="8" t="s">
        <v>639</v>
      </c>
    </row>
    <row r="33" spans="1:8" ht="13.15" customHeight="1" x14ac:dyDescent="0.2">
      <c r="A33" s="5" t="s">
        <v>638</v>
      </c>
      <c r="B33" s="6" t="s">
        <v>3731</v>
      </c>
      <c r="C33" s="5" t="s">
        <v>2299</v>
      </c>
      <c r="D33" s="7">
        <v>101</v>
      </c>
      <c r="E33" s="8" t="s">
        <v>639</v>
      </c>
      <c r="H33" s="9"/>
    </row>
    <row r="34" spans="1:8" ht="13.15" customHeight="1" x14ac:dyDescent="0.2">
      <c r="A34" s="5" t="s">
        <v>638</v>
      </c>
      <c r="B34" s="6" t="s">
        <v>4290</v>
      </c>
      <c r="C34" s="5" t="s">
        <v>2874</v>
      </c>
      <c r="D34" s="7">
        <v>709</v>
      </c>
      <c r="E34" s="8" t="s">
        <v>639</v>
      </c>
      <c r="H34" s="9"/>
    </row>
    <row r="35" spans="1:8" ht="13.15" customHeight="1" x14ac:dyDescent="0.2">
      <c r="A35" s="5" t="s">
        <v>638</v>
      </c>
      <c r="B35" s="6" t="s">
        <v>2149</v>
      </c>
      <c r="C35" s="5" t="s">
        <v>4222</v>
      </c>
      <c r="D35" s="7">
        <v>341</v>
      </c>
      <c r="E35" s="8" t="s">
        <v>639</v>
      </c>
      <c r="H35" s="9"/>
    </row>
    <row r="36" spans="1:8" ht="13.15" customHeight="1" x14ac:dyDescent="0.2">
      <c r="A36" s="5" t="s">
        <v>638</v>
      </c>
      <c r="B36" s="6" t="s">
        <v>2315</v>
      </c>
      <c r="C36" s="5" t="s">
        <v>2279</v>
      </c>
      <c r="D36" s="7">
        <v>34</v>
      </c>
      <c r="E36" s="8" t="s">
        <v>639</v>
      </c>
    </row>
    <row r="37" spans="1:8" ht="13.15" customHeight="1" x14ac:dyDescent="0.2">
      <c r="A37" s="5" t="s">
        <v>638</v>
      </c>
      <c r="B37" s="6" t="s">
        <v>2317</v>
      </c>
      <c r="C37" s="5" t="s">
        <v>2277</v>
      </c>
      <c r="D37" s="7">
        <v>35</v>
      </c>
      <c r="E37" s="8" t="s">
        <v>639</v>
      </c>
    </row>
    <row r="38" spans="1:8" ht="13.15" customHeight="1" x14ac:dyDescent="0.2">
      <c r="A38" s="5" t="s">
        <v>638</v>
      </c>
      <c r="B38" s="6" t="s">
        <v>2321</v>
      </c>
      <c r="C38" s="5" t="s">
        <v>2279</v>
      </c>
      <c r="D38" s="7">
        <v>17</v>
      </c>
      <c r="E38" s="8" t="s">
        <v>639</v>
      </c>
    </row>
    <row r="39" spans="1:8" ht="13.15" customHeight="1" x14ac:dyDescent="0.2">
      <c r="A39" s="5" t="s">
        <v>638</v>
      </c>
      <c r="B39" s="6" t="s">
        <v>919</v>
      </c>
      <c r="C39" s="5" t="s">
        <v>2294</v>
      </c>
      <c r="D39" s="7">
        <v>94</v>
      </c>
      <c r="E39" s="8" t="s">
        <v>639</v>
      </c>
    </row>
    <row r="40" spans="1:8" ht="13.15" customHeight="1" x14ac:dyDescent="0.2">
      <c r="A40" s="5" t="s">
        <v>638</v>
      </c>
      <c r="B40" s="6" t="s">
        <v>920</v>
      </c>
      <c r="C40" s="5" t="s">
        <v>2657</v>
      </c>
      <c r="D40" s="7">
        <v>148</v>
      </c>
      <c r="E40" s="8" t="s">
        <v>639</v>
      </c>
    </row>
    <row r="41" spans="1:8" ht="13.15" customHeight="1" x14ac:dyDescent="0.2">
      <c r="A41" s="5" t="s">
        <v>638</v>
      </c>
      <c r="B41" s="6" t="s">
        <v>921</v>
      </c>
      <c r="C41" s="5" t="s">
        <v>2277</v>
      </c>
      <c r="D41" s="7">
        <v>69</v>
      </c>
      <c r="E41" s="8" t="s">
        <v>639</v>
      </c>
    </row>
    <row r="42" spans="1:8" ht="13.15" customHeight="1" x14ac:dyDescent="0.2">
      <c r="A42" s="5" t="s">
        <v>638</v>
      </c>
      <c r="B42" s="6" t="s">
        <v>2325</v>
      </c>
      <c r="C42" s="5" t="s">
        <v>2279</v>
      </c>
      <c r="D42" s="7">
        <v>35</v>
      </c>
      <c r="E42" s="8" t="s">
        <v>639</v>
      </c>
    </row>
    <row r="43" spans="1:8" ht="13.15" customHeight="1" x14ac:dyDescent="0.2">
      <c r="A43" s="5" t="s">
        <v>638</v>
      </c>
      <c r="B43" s="6" t="s">
        <v>2327</v>
      </c>
      <c r="C43" s="5" t="s">
        <v>2277</v>
      </c>
      <c r="D43" s="7">
        <v>35</v>
      </c>
      <c r="E43" s="8" t="s">
        <v>639</v>
      </c>
    </row>
    <row r="44" spans="1:8" ht="13.15" customHeight="1" x14ac:dyDescent="0.2">
      <c r="A44" s="5" t="s">
        <v>638</v>
      </c>
      <c r="B44" s="6" t="s">
        <v>2340</v>
      </c>
      <c r="C44" s="5" t="s">
        <v>2279</v>
      </c>
      <c r="D44" s="7">
        <v>33</v>
      </c>
      <c r="E44" s="8" t="s">
        <v>639</v>
      </c>
    </row>
    <row r="45" spans="1:8" ht="13.15" customHeight="1" x14ac:dyDescent="0.2">
      <c r="A45" s="5" t="s">
        <v>638</v>
      </c>
      <c r="B45" s="6" t="s">
        <v>2347</v>
      </c>
      <c r="C45" s="5" t="s">
        <v>2279</v>
      </c>
      <c r="D45" s="7">
        <v>142</v>
      </c>
      <c r="E45" s="8" t="s">
        <v>639</v>
      </c>
    </row>
    <row r="46" spans="1:8" ht="13.15" customHeight="1" x14ac:dyDescent="0.2">
      <c r="A46" s="5" t="s">
        <v>638</v>
      </c>
      <c r="B46" s="6" t="s">
        <v>2348</v>
      </c>
      <c r="C46" s="5" t="s">
        <v>2657</v>
      </c>
      <c r="D46" s="7">
        <v>136</v>
      </c>
      <c r="E46" s="8" t="s">
        <v>639</v>
      </c>
    </row>
    <row r="47" spans="1:8" ht="13.15" customHeight="1" x14ac:dyDescent="0.2">
      <c r="A47" s="5" t="s">
        <v>638</v>
      </c>
      <c r="B47" s="6" t="s">
        <v>3427</v>
      </c>
      <c r="C47" s="5" t="s">
        <v>2277</v>
      </c>
      <c r="D47" s="7">
        <v>51</v>
      </c>
      <c r="E47" s="8" t="s">
        <v>639</v>
      </c>
    </row>
    <row r="48" spans="1:8" ht="13.15" customHeight="1" x14ac:dyDescent="0.2">
      <c r="A48" s="5" t="s">
        <v>638</v>
      </c>
      <c r="B48" s="6" t="s">
        <v>2392</v>
      </c>
      <c r="C48" s="5" t="s">
        <v>2393</v>
      </c>
      <c r="D48" s="7">
        <v>56</v>
      </c>
      <c r="E48" s="8" t="s">
        <v>639</v>
      </c>
    </row>
    <row r="49" spans="1:5" ht="13.15" customHeight="1" x14ac:dyDescent="0.2">
      <c r="A49" s="5" t="s">
        <v>638</v>
      </c>
      <c r="B49" s="6" t="s">
        <v>2394</v>
      </c>
      <c r="C49" s="5" t="s">
        <v>2393</v>
      </c>
      <c r="D49" s="7">
        <v>56</v>
      </c>
      <c r="E49" s="8" t="s">
        <v>639</v>
      </c>
    </row>
    <row r="50" spans="1:5" ht="13.15" customHeight="1" x14ac:dyDescent="0.2">
      <c r="A50" s="5" t="s">
        <v>638</v>
      </c>
      <c r="B50" s="6" t="s">
        <v>2833</v>
      </c>
      <c r="C50" s="5" t="s">
        <v>2160</v>
      </c>
      <c r="D50" s="7">
        <v>226</v>
      </c>
      <c r="E50" s="8" t="s">
        <v>639</v>
      </c>
    </row>
    <row r="51" spans="1:5" ht="13.15" customHeight="1" x14ac:dyDescent="0.2"/>
    <row r="52" spans="1:5" ht="13.15" customHeight="1" x14ac:dyDescent="0.2">
      <c r="C52" s="10" t="s">
        <v>2401</v>
      </c>
      <c r="D52" s="11">
        <f>SUM(D2:D51)</f>
        <v>9066</v>
      </c>
      <c r="E52" s="12"/>
    </row>
    <row r="53" spans="1:5" ht="13.15" customHeight="1" x14ac:dyDescent="0.2"/>
    <row r="54" spans="1:5" ht="13.15" customHeight="1" x14ac:dyDescent="0.2">
      <c r="A54" s="5" t="s">
        <v>638</v>
      </c>
      <c r="B54" s="6">
        <v>201</v>
      </c>
      <c r="C54" s="5" t="s">
        <v>2403</v>
      </c>
      <c r="D54" s="7">
        <v>177</v>
      </c>
      <c r="E54" s="8" t="s">
        <v>648</v>
      </c>
    </row>
    <row r="55" spans="1:5" ht="13.15" customHeight="1" x14ac:dyDescent="0.2">
      <c r="A55" s="5" t="s">
        <v>638</v>
      </c>
      <c r="B55" s="6">
        <v>202</v>
      </c>
      <c r="C55" s="5" t="s">
        <v>2403</v>
      </c>
      <c r="D55" s="7">
        <v>177</v>
      </c>
      <c r="E55" s="8" t="s">
        <v>639</v>
      </c>
    </row>
    <row r="56" spans="1:5" ht="13.15" customHeight="1" x14ac:dyDescent="0.2">
      <c r="A56" s="5" t="s">
        <v>638</v>
      </c>
      <c r="B56" s="6">
        <v>203</v>
      </c>
      <c r="C56" s="5" t="s">
        <v>2403</v>
      </c>
      <c r="D56" s="7">
        <v>168</v>
      </c>
      <c r="E56" s="8" t="s">
        <v>639</v>
      </c>
    </row>
    <row r="57" spans="1:5" ht="13.15" customHeight="1" x14ac:dyDescent="0.2">
      <c r="A57" s="5" t="s">
        <v>638</v>
      </c>
      <c r="B57" s="6">
        <v>204</v>
      </c>
      <c r="C57" s="5" t="s">
        <v>2403</v>
      </c>
      <c r="D57" s="7">
        <v>168</v>
      </c>
      <c r="E57" s="8" t="s">
        <v>639</v>
      </c>
    </row>
    <row r="58" spans="1:5" ht="13.15" customHeight="1" x14ac:dyDescent="0.2">
      <c r="A58" s="5" t="s">
        <v>638</v>
      </c>
      <c r="B58" s="6">
        <v>205</v>
      </c>
      <c r="C58" s="5" t="s">
        <v>2403</v>
      </c>
      <c r="D58" s="7">
        <v>172</v>
      </c>
      <c r="E58" s="8" t="s">
        <v>639</v>
      </c>
    </row>
    <row r="59" spans="1:5" ht="13.15" customHeight="1" x14ac:dyDescent="0.2">
      <c r="A59" s="5" t="s">
        <v>638</v>
      </c>
      <c r="B59" s="6">
        <v>206</v>
      </c>
      <c r="C59" s="5" t="s">
        <v>646</v>
      </c>
      <c r="D59" s="7">
        <v>172</v>
      </c>
      <c r="E59" s="8" t="s">
        <v>639</v>
      </c>
    </row>
    <row r="60" spans="1:5" ht="13.15" customHeight="1" x14ac:dyDescent="0.2">
      <c r="A60" s="5" t="s">
        <v>638</v>
      </c>
      <c r="B60" s="6">
        <v>207</v>
      </c>
      <c r="C60" s="5" t="s">
        <v>2403</v>
      </c>
      <c r="D60" s="7">
        <v>172</v>
      </c>
      <c r="E60" s="8" t="s">
        <v>639</v>
      </c>
    </row>
    <row r="61" spans="1:5" ht="13.15" customHeight="1" x14ac:dyDescent="0.2">
      <c r="A61" s="5" t="s">
        <v>638</v>
      </c>
      <c r="B61" s="6">
        <v>208</v>
      </c>
      <c r="C61" s="5" t="s">
        <v>2403</v>
      </c>
      <c r="D61" s="7">
        <v>172</v>
      </c>
      <c r="E61" s="8" t="s">
        <v>639</v>
      </c>
    </row>
    <row r="62" spans="1:5" ht="13.15" customHeight="1" x14ac:dyDescent="0.2">
      <c r="A62" s="5" t="s">
        <v>638</v>
      </c>
      <c r="B62" s="6">
        <v>209</v>
      </c>
      <c r="C62" s="5" t="s">
        <v>2403</v>
      </c>
      <c r="D62" s="7">
        <v>172</v>
      </c>
      <c r="E62" s="8" t="s">
        <v>639</v>
      </c>
    </row>
    <row r="63" spans="1:5" ht="13.15" customHeight="1" x14ac:dyDescent="0.2">
      <c r="A63" s="5" t="s">
        <v>638</v>
      </c>
      <c r="B63" s="6">
        <v>210</v>
      </c>
      <c r="C63" s="5" t="s">
        <v>2403</v>
      </c>
      <c r="D63" s="7">
        <v>172</v>
      </c>
      <c r="E63" s="8" t="s">
        <v>639</v>
      </c>
    </row>
    <row r="64" spans="1:5" ht="13.15" customHeight="1" x14ac:dyDescent="0.2">
      <c r="A64" s="5" t="s">
        <v>638</v>
      </c>
      <c r="B64" s="6">
        <v>211</v>
      </c>
      <c r="C64" s="5" t="s">
        <v>2403</v>
      </c>
      <c r="D64" s="7">
        <v>172</v>
      </c>
      <c r="E64" s="8" t="s">
        <v>639</v>
      </c>
    </row>
    <row r="65" spans="1:5" ht="13.15" customHeight="1" x14ac:dyDescent="0.2">
      <c r="A65" s="5" t="s">
        <v>638</v>
      </c>
      <c r="B65" s="6">
        <v>212</v>
      </c>
      <c r="C65" s="5" t="s">
        <v>2403</v>
      </c>
      <c r="D65" s="7">
        <v>264</v>
      </c>
      <c r="E65" s="8" t="s">
        <v>639</v>
      </c>
    </row>
    <row r="66" spans="1:5" ht="13.15" customHeight="1" x14ac:dyDescent="0.2">
      <c r="A66" s="5" t="s">
        <v>638</v>
      </c>
      <c r="B66" s="6">
        <v>213</v>
      </c>
      <c r="C66" s="5" t="s">
        <v>2403</v>
      </c>
      <c r="D66" s="7">
        <v>172</v>
      </c>
      <c r="E66" s="8" t="s">
        <v>639</v>
      </c>
    </row>
    <row r="67" spans="1:5" ht="13.15" customHeight="1" x14ac:dyDescent="0.2">
      <c r="A67" s="5" t="s">
        <v>638</v>
      </c>
      <c r="B67" s="6">
        <v>215</v>
      </c>
      <c r="C67" s="5" t="s">
        <v>2403</v>
      </c>
      <c r="D67" s="7">
        <v>177</v>
      </c>
      <c r="E67" s="8" t="s">
        <v>639</v>
      </c>
    </row>
    <row r="68" spans="1:5" ht="13.15" customHeight="1" x14ac:dyDescent="0.2">
      <c r="A68" s="5" t="s">
        <v>638</v>
      </c>
      <c r="B68" s="6">
        <v>216</v>
      </c>
      <c r="C68" s="5" t="s">
        <v>2403</v>
      </c>
      <c r="D68" s="7">
        <v>137</v>
      </c>
      <c r="E68" s="8" t="s">
        <v>639</v>
      </c>
    </row>
    <row r="69" spans="1:5" ht="13.15" customHeight="1" x14ac:dyDescent="0.2">
      <c r="A69" s="5" t="s">
        <v>638</v>
      </c>
      <c r="B69" s="6">
        <v>217</v>
      </c>
      <c r="C69" s="5" t="s">
        <v>2403</v>
      </c>
      <c r="D69" s="7">
        <v>135</v>
      </c>
      <c r="E69" s="8" t="s">
        <v>639</v>
      </c>
    </row>
    <row r="70" spans="1:5" ht="13.15" customHeight="1" x14ac:dyDescent="0.2">
      <c r="A70" s="5" t="s">
        <v>638</v>
      </c>
      <c r="B70" s="6">
        <v>218</v>
      </c>
      <c r="C70" s="5" t="s">
        <v>2403</v>
      </c>
      <c r="D70" s="7">
        <v>178</v>
      </c>
      <c r="E70" s="8" t="s">
        <v>639</v>
      </c>
    </row>
    <row r="71" spans="1:5" ht="13.15" customHeight="1" x14ac:dyDescent="0.2">
      <c r="A71" s="5" t="s">
        <v>638</v>
      </c>
      <c r="B71" s="6">
        <v>219</v>
      </c>
      <c r="C71" s="5" t="s">
        <v>2403</v>
      </c>
      <c r="D71" s="7">
        <v>172</v>
      </c>
      <c r="E71" s="8" t="s">
        <v>639</v>
      </c>
    </row>
    <row r="72" spans="1:5" ht="13.15" customHeight="1" x14ac:dyDescent="0.2">
      <c r="A72" s="5" t="s">
        <v>638</v>
      </c>
      <c r="B72" s="6">
        <v>220</v>
      </c>
      <c r="C72" s="5" t="s">
        <v>2403</v>
      </c>
      <c r="D72" s="7">
        <v>172</v>
      </c>
      <c r="E72" s="8" t="s">
        <v>639</v>
      </c>
    </row>
    <row r="73" spans="1:5" ht="13.15" customHeight="1" x14ac:dyDescent="0.2">
      <c r="A73" s="5" t="s">
        <v>638</v>
      </c>
      <c r="B73" s="6">
        <v>221</v>
      </c>
      <c r="C73" s="5" t="s">
        <v>2403</v>
      </c>
      <c r="D73" s="7">
        <v>172</v>
      </c>
      <c r="E73" s="8" t="s">
        <v>639</v>
      </c>
    </row>
    <row r="74" spans="1:5" ht="13.15" customHeight="1" x14ac:dyDescent="0.2">
      <c r="A74" s="5" t="s">
        <v>638</v>
      </c>
      <c r="B74" s="6">
        <v>222</v>
      </c>
      <c r="C74" s="5" t="s">
        <v>2403</v>
      </c>
      <c r="D74" s="7">
        <v>172</v>
      </c>
      <c r="E74" s="8" t="s">
        <v>639</v>
      </c>
    </row>
    <row r="75" spans="1:5" ht="13.15" customHeight="1" x14ac:dyDescent="0.2">
      <c r="A75" s="5" t="s">
        <v>638</v>
      </c>
      <c r="B75" s="6">
        <v>223</v>
      </c>
      <c r="C75" s="5" t="s">
        <v>2403</v>
      </c>
      <c r="D75" s="7">
        <v>172</v>
      </c>
      <c r="E75" s="8" t="s">
        <v>639</v>
      </c>
    </row>
    <row r="76" spans="1:5" ht="13.15" customHeight="1" x14ac:dyDescent="0.2">
      <c r="A76" s="5" t="s">
        <v>638</v>
      </c>
      <c r="B76" s="6">
        <v>224</v>
      </c>
      <c r="C76" s="5" t="s">
        <v>2403</v>
      </c>
      <c r="D76" s="7">
        <v>172</v>
      </c>
      <c r="E76" s="8" t="s">
        <v>639</v>
      </c>
    </row>
    <row r="77" spans="1:5" ht="13.15" customHeight="1" x14ac:dyDescent="0.2">
      <c r="A77" s="5" t="s">
        <v>638</v>
      </c>
      <c r="B77" s="6">
        <v>225</v>
      </c>
      <c r="C77" s="5" t="s">
        <v>2403</v>
      </c>
      <c r="D77" s="7">
        <v>172</v>
      </c>
      <c r="E77" s="8" t="s">
        <v>639</v>
      </c>
    </row>
    <row r="78" spans="1:5" ht="13.15" customHeight="1" x14ac:dyDescent="0.2">
      <c r="A78" s="5" t="s">
        <v>638</v>
      </c>
      <c r="B78" s="6">
        <v>226</v>
      </c>
      <c r="C78" s="5" t="s">
        <v>2403</v>
      </c>
      <c r="D78" s="7">
        <v>172</v>
      </c>
      <c r="E78" s="8" t="s">
        <v>639</v>
      </c>
    </row>
    <row r="79" spans="1:5" ht="13.15" customHeight="1" x14ac:dyDescent="0.2">
      <c r="A79" s="5" t="s">
        <v>638</v>
      </c>
      <c r="B79" s="6">
        <v>227</v>
      </c>
      <c r="C79" s="5" t="s">
        <v>2403</v>
      </c>
      <c r="D79" s="7">
        <v>172</v>
      </c>
      <c r="E79" s="8" t="s">
        <v>639</v>
      </c>
    </row>
    <row r="80" spans="1:5" ht="13.15" customHeight="1" x14ac:dyDescent="0.2">
      <c r="A80" s="5" t="s">
        <v>638</v>
      </c>
      <c r="B80" s="6">
        <v>228</v>
      </c>
      <c r="C80" s="5" t="s">
        <v>2403</v>
      </c>
      <c r="D80" s="7">
        <v>172</v>
      </c>
      <c r="E80" s="8" t="s">
        <v>639</v>
      </c>
    </row>
    <row r="81" spans="1:5" ht="13.15" customHeight="1" x14ac:dyDescent="0.2">
      <c r="A81" s="5" t="s">
        <v>638</v>
      </c>
      <c r="B81" s="6">
        <v>229</v>
      </c>
      <c r="C81" s="5" t="s">
        <v>2403</v>
      </c>
      <c r="D81" s="7">
        <v>168</v>
      </c>
      <c r="E81" s="8" t="s">
        <v>639</v>
      </c>
    </row>
    <row r="82" spans="1:5" ht="13.15" customHeight="1" x14ac:dyDescent="0.2">
      <c r="A82" s="5" t="s">
        <v>638</v>
      </c>
      <c r="B82" s="6">
        <v>230</v>
      </c>
      <c r="C82" s="5" t="s">
        <v>2403</v>
      </c>
      <c r="D82" s="7">
        <v>168</v>
      </c>
      <c r="E82" s="8" t="s">
        <v>639</v>
      </c>
    </row>
    <row r="83" spans="1:5" ht="13.15" customHeight="1" x14ac:dyDescent="0.2">
      <c r="A83" s="5" t="s">
        <v>638</v>
      </c>
      <c r="B83" s="6">
        <v>231</v>
      </c>
      <c r="C83" s="5" t="s">
        <v>2403</v>
      </c>
      <c r="D83" s="7">
        <v>177</v>
      </c>
      <c r="E83" s="8" t="s">
        <v>639</v>
      </c>
    </row>
    <row r="84" spans="1:5" ht="13.15" customHeight="1" x14ac:dyDescent="0.2">
      <c r="A84" s="5" t="s">
        <v>638</v>
      </c>
      <c r="B84" s="6">
        <v>232</v>
      </c>
      <c r="C84" s="5" t="s">
        <v>3880</v>
      </c>
      <c r="D84" s="7">
        <v>164</v>
      </c>
      <c r="E84" s="8" t="s">
        <v>639</v>
      </c>
    </row>
    <row r="85" spans="1:5" ht="13.15" customHeight="1" x14ac:dyDescent="0.2">
      <c r="A85" s="5" t="s">
        <v>638</v>
      </c>
      <c r="B85" s="6">
        <v>233</v>
      </c>
      <c r="C85" s="5" t="s">
        <v>2277</v>
      </c>
      <c r="D85" s="7">
        <v>267</v>
      </c>
      <c r="E85" s="8" t="s">
        <v>639</v>
      </c>
    </row>
    <row r="86" spans="1:5" ht="13.15" customHeight="1" x14ac:dyDescent="0.2">
      <c r="A86" s="5" t="s">
        <v>638</v>
      </c>
      <c r="B86" s="6">
        <v>234</v>
      </c>
      <c r="C86" s="5" t="s">
        <v>649</v>
      </c>
      <c r="D86" s="7">
        <v>12</v>
      </c>
      <c r="E86" s="8" t="s">
        <v>639</v>
      </c>
    </row>
    <row r="87" spans="1:5" ht="13.15" customHeight="1" x14ac:dyDescent="0.2">
      <c r="A87" s="5" t="s">
        <v>638</v>
      </c>
      <c r="B87" s="6">
        <v>235</v>
      </c>
      <c r="C87" s="5" t="s">
        <v>2367</v>
      </c>
      <c r="D87" s="7">
        <v>20</v>
      </c>
      <c r="E87" s="8">
        <v>352000</v>
      </c>
    </row>
    <row r="88" spans="1:5" ht="13.15" customHeight="1" x14ac:dyDescent="0.2">
      <c r="A88" s="5" t="s">
        <v>638</v>
      </c>
      <c r="B88" s="6">
        <v>236</v>
      </c>
      <c r="C88" s="5" t="s">
        <v>2294</v>
      </c>
      <c r="D88" s="7">
        <v>115</v>
      </c>
      <c r="E88" s="8" t="s">
        <v>639</v>
      </c>
    </row>
    <row r="89" spans="1:5" ht="13.15" customHeight="1" x14ac:dyDescent="0.2">
      <c r="A89" s="5" t="s">
        <v>638</v>
      </c>
      <c r="B89" s="6">
        <v>237</v>
      </c>
      <c r="C89" s="5" t="s">
        <v>2171</v>
      </c>
      <c r="D89" s="7">
        <v>61</v>
      </c>
      <c r="E89" s="8" t="s">
        <v>639</v>
      </c>
    </row>
    <row r="90" spans="1:5" ht="13.15" customHeight="1" x14ac:dyDescent="0.2">
      <c r="A90" s="5" t="s">
        <v>638</v>
      </c>
      <c r="B90" s="6">
        <v>238</v>
      </c>
      <c r="C90" s="5" t="s">
        <v>2277</v>
      </c>
      <c r="D90" s="7">
        <v>266</v>
      </c>
      <c r="E90" s="8" t="s">
        <v>639</v>
      </c>
    </row>
    <row r="91" spans="1:5" ht="13.15" customHeight="1" x14ac:dyDescent="0.2">
      <c r="A91" s="5" t="s">
        <v>638</v>
      </c>
      <c r="B91" s="6" t="s">
        <v>2438</v>
      </c>
      <c r="C91" s="5" t="s">
        <v>2277</v>
      </c>
      <c r="D91" s="7">
        <v>73</v>
      </c>
      <c r="E91" s="8" t="s">
        <v>639</v>
      </c>
    </row>
    <row r="92" spans="1:5" ht="13.15" customHeight="1" x14ac:dyDescent="0.2">
      <c r="A92" s="5" t="s">
        <v>638</v>
      </c>
      <c r="B92" s="6" t="s">
        <v>647</v>
      </c>
      <c r="C92" s="5" t="s">
        <v>2277</v>
      </c>
      <c r="D92" s="7">
        <v>21</v>
      </c>
      <c r="E92" s="8" t="s">
        <v>639</v>
      </c>
    </row>
    <row r="93" spans="1:5" ht="13.15" customHeight="1" x14ac:dyDescent="0.2">
      <c r="A93" s="5" t="s">
        <v>638</v>
      </c>
      <c r="B93" s="6" t="s">
        <v>3884</v>
      </c>
      <c r="C93" s="5" t="s">
        <v>2277</v>
      </c>
      <c r="D93" s="7">
        <v>21</v>
      </c>
      <c r="E93" s="8" t="s">
        <v>639</v>
      </c>
    </row>
    <row r="94" spans="1:5" ht="13.15" customHeight="1" x14ac:dyDescent="0.2">
      <c r="A94" s="5" t="s">
        <v>638</v>
      </c>
      <c r="B94" s="6" t="s">
        <v>2502</v>
      </c>
      <c r="C94" s="5" t="s">
        <v>2403</v>
      </c>
      <c r="D94" s="7">
        <v>175</v>
      </c>
      <c r="E94" s="8" t="s">
        <v>648</v>
      </c>
    </row>
    <row r="95" spans="1:5" ht="13.15" customHeight="1" x14ac:dyDescent="0.2">
      <c r="A95" s="5" t="s">
        <v>638</v>
      </c>
      <c r="B95" s="6" t="s">
        <v>650</v>
      </c>
      <c r="C95" s="5" t="s">
        <v>2311</v>
      </c>
      <c r="D95" s="7">
        <v>3170</v>
      </c>
      <c r="E95" s="8" t="s">
        <v>639</v>
      </c>
    </row>
    <row r="96" spans="1:5" ht="13.15" customHeight="1" x14ac:dyDescent="0.2">
      <c r="A96" s="5" t="s">
        <v>638</v>
      </c>
      <c r="B96" s="6" t="s">
        <v>2530</v>
      </c>
      <c r="C96" s="5" t="s">
        <v>2393</v>
      </c>
      <c r="D96" s="7">
        <v>35</v>
      </c>
      <c r="E96" s="8" t="s">
        <v>639</v>
      </c>
    </row>
    <row r="97" spans="1:5" ht="13.15" customHeight="1" x14ac:dyDescent="0.2">
      <c r="A97" s="5" t="s">
        <v>638</v>
      </c>
      <c r="B97" s="6" t="s">
        <v>2531</v>
      </c>
      <c r="C97" s="5" t="s">
        <v>2393</v>
      </c>
      <c r="D97" s="7">
        <v>35</v>
      </c>
      <c r="E97" s="8" t="s">
        <v>639</v>
      </c>
    </row>
    <row r="98" spans="1:5" ht="13.15" customHeight="1" x14ac:dyDescent="0.2">
      <c r="A98" s="5" t="s">
        <v>638</v>
      </c>
      <c r="B98" s="6" t="s">
        <v>2533</v>
      </c>
      <c r="C98" s="5" t="s">
        <v>2160</v>
      </c>
      <c r="D98" s="7">
        <v>133</v>
      </c>
      <c r="E98" s="8" t="s">
        <v>639</v>
      </c>
    </row>
    <row r="99" spans="1:5" ht="13.15" customHeight="1" x14ac:dyDescent="0.2">
      <c r="A99" s="5" t="s">
        <v>638</v>
      </c>
      <c r="B99" s="6" t="s">
        <v>2534</v>
      </c>
      <c r="C99" s="5" t="s">
        <v>2160</v>
      </c>
      <c r="D99" s="7">
        <v>134</v>
      </c>
      <c r="E99" s="8" t="s">
        <v>639</v>
      </c>
    </row>
    <row r="100" spans="1:5" ht="13.15" customHeight="1" x14ac:dyDescent="0.2">
      <c r="A100" s="5" t="s">
        <v>638</v>
      </c>
      <c r="B100" s="6" t="s">
        <v>2535</v>
      </c>
      <c r="C100" s="5" t="s">
        <v>2160</v>
      </c>
      <c r="D100" s="7">
        <v>90</v>
      </c>
      <c r="E100" s="8" t="s">
        <v>639</v>
      </c>
    </row>
    <row r="101" spans="1:5" ht="13.15" customHeight="1" x14ac:dyDescent="0.2">
      <c r="C101" s="10" t="s">
        <v>2401</v>
      </c>
      <c r="D101" s="11">
        <f>SUM(D54:D100)</f>
        <v>9982</v>
      </c>
      <c r="E101" s="12"/>
    </row>
    <row r="102" spans="1:5" ht="13.15" customHeight="1" x14ac:dyDescent="0.2"/>
    <row r="103" spans="1:5" ht="13.15" customHeight="1" x14ac:dyDescent="0.2">
      <c r="A103" s="5" t="s">
        <v>638</v>
      </c>
      <c r="B103" s="6">
        <v>301</v>
      </c>
      <c r="C103" s="5" t="s">
        <v>2403</v>
      </c>
      <c r="D103" s="7">
        <v>177</v>
      </c>
      <c r="E103" s="8" t="s">
        <v>639</v>
      </c>
    </row>
    <row r="104" spans="1:5" ht="13.15" customHeight="1" x14ac:dyDescent="0.2">
      <c r="A104" s="5" t="s">
        <v>638</v>
      </c>
      <c r="B104" s="6">
        <v>302</v>
      </c>
      <c r="C104" s="5" t="s">
        <v>2403</v>
      </c>
      <c r="D104" s="7">
        <v>177</v>
      </c>
      <c r="E104" s="8" t="s">
        <v>639</v>
      </c>
    </row>
    <row r="105" spans="1:5" ht="13.15" customHeight="1" x14ac:dyDescent="0.2">
      <c r="A105" s="5" t="s">
        <v>638</v>
      </c>
      <c r="B105" s="6">
        <v>303</v>
      </c>
      <c r="C105" s="5" t="s">
        <v>2403</v>
      </c>
      <c r="D105" s="7">
        <v>168</v>
      </c>
      <c r="E105" s="8" t="s">
        <v>639</v>
      </c>
    </row>
    <row r="106" spans="1:5" ht="13.15" customHeight="1" x14ac:dyDescent="0.2">
      <c r="A106" s="5" t="s">
        <v>638</v>
      </c>
      <c r="B106" s="6">
        <v>304</v>
      </c>
      <c r="C106" s="5" t="s">
        <v>2403</v>
      </c>
      <c r="D106" s="7">
        <v>168</v>
      </c>
      <c r="E106" s="8" t="s">
        <v>639</v>
      </c>
    </row>
    <row r="107" spans="1:5" ht="13.15" customHeight="1" x14ac:dyDescent="0.2">
      <c r="A107" s="5" t="s">
        <v>638</v>
      </c>
      <c r="B107" s="6">
        <v>305</v>
      </c>
      <c r="C107" s="5" t="s">
        <v>2403</v>
      </c>
      <c r="D107" s="7">
        <v>172</v>
      </c>
      <c r="E107" s="8" t="s">
        <v>639</v>
      </c>
    </row>
    <row r="108" spans="1:5" ht="13.15" customHeight="1" x14ac:dyDescent="0.2">
      <c r="A108" s="5" t="s">
        <v>638</v>
      </c>
      <c r="B108" s="6">
        <v>306</v>
      </c>
      <c r="C108" s="5" t="s">
        <v>2403</v>
      </c>
      <c r="D108" s="7">
        <v>172</v>
      </c>
      <c r="E108" s="8" t="s">
        <v>639</v>
      </c>
    </row>
    <row r="109" spans="1:5" ht="13.15" customHeight="1" x14ac:dyDescent="0.2">
      <c r="A109" s="5" t="s">
        <v>638</v>
      </c>
      <c r="B109" s="6">
        <v>307</v>
      </c>
      <c r="C109" s="5" t="s">
        <v>2403</v>
      </c>
      <c r="D109" s="7">
        <v>172</v>
      </c>
      <c r="E109" s="8" t="s">
        <v>639</v>
      </c>
    </row>
    <row r="110" spans="1:5" ht="13.15" customHeight="1" x14ac:dyDescent="0.2">
      <c r="A110" s="5" t="s">
        <v>638</v>
      </c>
      <c r="B110" s="6">
        <v>308</v>
      </c>
      <c r="C110" s="5" t="s">
        <v>2403</v>
      </c>
      <c r="D110" s="7">
        <v>172</v>
      </c>
      <c r="E110" s="8" t="s">
        <v>639</v>
      </c>
    </row>
    <row r="111" spans="1:5" ht="13.15" customHeight="1" x14ac:dyDescent="0.2">
      <c r="A111" s="5" t="s">
        <v>638</v>
      </c>
      <c r="B111" s="6">
        <v>309</v>
      </c>
      <c r="C111" s="5" t="s">
        <v>2403</v>
      </c>
      <c r="D111" s="7">
        <v>172</v>
      </c>
      <c r="E111" s="8" t="s">
        <v>639</v>
      </c>
    </row>
    <row r="112" spans="1:5" ht="13.15" customHeight="1" x14ac:dyDescent="0.2">
      <c r="A112" s="5" t="s">
        <v>638</v>
      </c>
      <c r="B112" s="6">
        <v>310</v>
      </c>
      <c r="C112" s="5" t="s">
        <v>2403</v>
      </c>
      <c r="D112" s="7">
        <v>172</v>
      </c>
      <c r="E112" s="8" t="s">
        <v>639</v>
      </c>
    </row>
    <row r="113" spans="1:5" ht="13.15" customHeight="1" x14ac:dyDescent="0.2">
      <c r="A113" s="5" t="s">
        <v>638</v>
      </c>
      <c r="B113" s="6">
        <v>311</v>
      </c>
      <c r="C113" s="5" t="s">
        <v>2403</v>
      </c>
      <c r="D113" s="7">
        <v>172</v>
      </c>
      <c r="E113" s="8" t="s">
        <v>639</v>
      </c>
    </row>
    <row r="114" spans="1:5" ht="13.15" customHeight="1" x14ac:dyDescent="0.2">
      <c r="A114" s="5" t="s">
        <v>638</v>
      </c>
      <c r="B114" s="6">
        <v>312</v>
      </c>
      <c r="C114" s="5" t="s">
        <v>2403</v>
      </c>
      <c r="D114" s="7">
        <v>344</v>
      </c>
      <c r="E114" s="8" t="s">
        <v>639</v>
      </c>
    </row>
    <row r="115" spans="1:5" ht="13.15" customHeight="1" x14ac:dyDescent="0.2">
      <c r="A115" s="5" t="s">
        <v>638</v>
      </c>
      <c r="B115" s="6">
        <v>313</v>
      </c>
      <c r="C115" s="5" t="s">
        <v>2403</v>
      </c>
      <c r="D115" s="7">
        <v>172</v>
      </c>
      <c r="E115" s="8" t="s">
        <v>639</v>
      </c>
    </row>
    <row r="116" spans="1:5" ht="13.15" customHeight="1" x14ac:dyDescent="0.2">
      <c r="A116" s="5" t="s">
        <v>638</v>
      </c>
      <c r="B116" s="6">
        <v>315</v>
      </c>
      <c r="C116" s="5" t="s">
        <v>2403</v>
      </c>
      <c r="D116" s="7">
        <v>177</v>
      </c>
      <c r="E116" s="8" t="s">
        <v>639</v>
      </c>
    </row>
    <row r="117" spans="1:5" ht="13.15" customHeight="1" x14ac:dyDescent="0.2">
      <c r="A117" s="5" t="s">
        <v>638</v>
      </c>
      <c r="B117" s="6">
        <v>316</v>
      </c>
      <c r="C117" s="5" t="s">
        <v>2403</v>
      </c>
      <c r="D117" s="7">
        <v>137</v>
      </c>
      <c r="E117" s="8" t="s">
        <v>639</v>
      </c>
    </row>
    <row r="118" spans="1:5" ht="13.15" customHeight="1" x14ac:dyDescent="0.2">
      <c r="A118" s="5" t="s">
        <v>638</v>
      </c>
      <c r="B118" s="6">
        <v>317</v>
      </c>
      <c r="C118" s="5" t="s">
        <v>2403</v>
      </c>
      <c r="D118" s="7">
        <v>135</v>
      </c>
      <c r="E118" s="8" t="s">
        <v>639</v>
      </c>
    </row>
    <row r="119" spans="1:5" ht="13.15" customHeight="1" x14ac:dyDescent="0.2">
      <c r="A119" s="5" t="s">
        <v>638</v>
      </c>
      <c r="B119" s="6">
        <v>318</v>
      </c>
      <c r="C119" s="5" t="s">
        <v>2403</v>
      </c>
      <c r="D119" s="7">
        <v>178</v>
      </c>
      <c r="E119" s="8" t="s">
        <v>639</v>
      </c>
    </row>
    <row r="120" spans="1:5" ht="13.15" customHeight="1" x14ac:dyDescent="0.2">
      <c r="A120" s="5" t="s">
        <v>638</v>
      </c>
      <c r="B120" s="6">
        <v>319</v>
      </c>
      <c r="C120" s="5" t="s">
        <v>2403</v>
      </c>
      <c r="D120" s="7">
        <v>172</v>
      </c>
      <c r="E120" s="8" t="s">
        <v>639</v>
      </c>
    </row>
    <row r="121" spans="1:5" ht="13.15" customHeight="1" x14ac:dyDescent="0.2">
      <c r="A121" s="5" t="s">
        <v>638</v>
      </c>
      <c r="B121" s="6">
        <v>320</v>
      </c>
      <c r="C121" s="5" t="s">
        <v>2403</v>
      </c>
      <c r="D121" s="7">
        <v>172</v>
      </c>
      <c r="E121" s="8" t="s">
        <v>639</v>
      </c>
    </row>
    <row r="122" spans="1:5" ht="13.15" customHeight="1" x14ac:dyDescent="0.2">
      <c r="A122" s="5" t="s">
        <v>638</v>
      </c>
      <c r="B122" s="6">
        <v>321</v>
      </c>
      <c r="C122" s="5" t="s">
        <v>2403</v>
      </c>
      <c r="D122" s="7">
        <v>172</v>
      </c>
      <c r="E122" s="8" t="s">
        <v>639</v>
      </c>
    </row>
    <row r="123" spans="1:5" ht="13.15" customHeight="1" x14ac:dyDescent="0.2">
      <c r="A123" s="5" t="s">
        <v>638</v>
      </c>
      <c r="B123" s="6">
        <v>322</v>
      </c>
      <c r="C123" s="5" t="s">
        <v>2403</v>
      </c>
      <c r="D123" s="7">
        <v>172</v>
      </c>
      <c r="E123" s="8" t="s">
        <v>639</v>
      </c>
    </row>
    <row r="124" spans="1:5" ht="13.15" customHeight="1" x14ac:dyDescent="0.2">
      <c r="A124" s="5" t="s">
        <v>638</v>
      </c>
      <c r="B124" s="6">
        <v>323</v>
      </c>
      <c r="C124" s="5" t="s">
        <v>2403</v>
      </c>
      <c r="D124" s="7">
        <v>172</v>
      </c>
      <c r="E124" s="8" t="s">
        <v>639</v>
      </c>
    </row>
    <row r="125" spans="1:5" ht="13.15" customHeight="1" x14ac:dyDescent="0.2">
      <c r="A125" s="5" t="s">
        <v>638</v>
      </c>
      <c r="B125" s="6">
        <v>324</v>
      </c>
      <c r="C125" s="5" t="s">
        <v>2403</v>
      </c>
      <c r="D125" s="7">
        <v>172</v>
      </c>
      <c r="E125" s="8" t="s">
        <v>639</v>
      </c>
    </row>
    <row r="126" spans="1:5" ht="13.15" customHeight="1" x14ac:dyDescent="0.2">
      <c r="A126" s="5" t="s">
        <v>638</v>
      </c>
      <c r="B126" s="6">
        <v>325</v>
      </c>
      <c r="C126" s="5" t="s">
        <v>2403</v>
      </c>
      <c r="D126" s="7">
        <v>172</v>
      </c>
      <c r="E126" s="8" t="s">
        <v>639</v>
      </c>
    </row>
    <row r="127" spans="1:5" ht="13.15" customHeight="1" x14ac:dyDescent="0.2">
      <c r="A127" s="5" t="s">
        <v>638</v>
      </c>
      <c r="B127" s="6">
        <v>326</v>
      </c>
      <c r="C127" s="5" t="s">
        <v>2403</v>
      </c>
      <c r="D127" s="7">
        <v>172</v>
      </c>
      <c r="E127" s="8" t="s">
        <v>639</v>
      </c>
    </row>
    <row r="128" spans="1:5" ht="13.15" customHeight="1" x14ac:dyDescent="0.2">
      <c r="A128" s="5" t="s">
        <v>638</v>
      </c>
      <c r="B128" s="6">
        <v>327</v>
      </c>
      <c r="C128" s="5" t="s">
        <v>2403</v>
      </c>
      <c r="D128" s="7">
        <v>172</v>
      </c>
      <c r="E128" s="8" t="s">
        <v>639</v>
      </c>
    </row>
    <row r="129" spans="1:5" ht="13.15" customHeight="1" x14ac:dyDescent="0.2">
      <c r="A129" s="5" t="s">
        <v>638</v>
      </c>
      <c r="B129" s="6">
        <v>328</v>
      </c>
      <c r="C129" s="5" t="s">
        <v>2403</v>
      </c>
      <c r="D129" s="7">
        <v>172</v>
      </c>
      <c r="E129" s="8" t="s">
        <v>639</v>
      </c>
    </row>
    <row r="130" spans="1:5" ht="13.15" customHeight="1" x14ac:dyDescent="0.2">
      <c r="A130" s="5" t="s">
        <v>638</v>
      </c>
      <c r="B130" s="6">
        <v>329</v>
      </c>
      <c r="C130" s="5" t="s">
        <v>2403</v>
      </c>
      <c r="D130" s="7">
        <v>168</v>
      </c>
      <c r="E130" s="8" t="s">
        <v>639</v>
      </c>
    </row>
    <row r="131" spans="1:5" ht="13.15" customHeight="1" x14ac:dyDescent="0.2">
      <c r="A131" s="5" t="s">
        <v>638</v>
      </c>
      <c r="B131" s="6">
        <v>330</v>
      </c>
      <c r="C131" s="5" t="s">
        <v>2403</v>
      </c>
      <c r="D131" s="7">
        <v>168</v>
      </c>
      <c r="E131" s="8" t="s">
        <v>639</v>
      </c>
    </row>
    <row r="132" spans="1:5" ht="13.15" customHeight="1" x14ac:dyDescent="0.2">
      <c r="A132" s="5" t="s">
        <v>638</v>
      </c>
      <c r="B132" s="6">
        <v>331</v>
      </c>
      <c r="C132" s="5" t="s">
        <v>2403</v>
      </c>
      <c r="D132" s="7">
        <v>177</v>
      </c>
      <c r="E132" s="8" t="s">
        <v>639</v>
      </c>
    </row>
    <row r="133" spans="1:5" ht="13.15" customHeight="1" x14ac:dyDescent="0.2">
      <c r="A133" s="5" t="s">
        <v>638</v>
      </c>
      <c r="B133" s="6">
        <v>332</v>
      </c>
      <c r="C133" s="5" t="s">
        <v>2403</v>
      </c>
      <c r="D133" s="7">
        <v>177</v>
      </c>
      <c r="E133" s="8" t="s">
        <v>639</v>
      </c>
    </row>
    <row r="134" spans="1:5" ht="13.15" customHeight="1" x14ac:dyDescent="0.2">
      <c r="A134" s="5" t="s">
        <v>638</v>
      </c>
      <c r="B134" s="6">
        <v>333</v>
      </c>
      <c r="C134" s="5" t="s">
        <v>2277</v>
      </c>
      <c r="D134" s="7">
        <v>267</v>
      </c>
      <c r="E134" s="8" t="s">
        <v>639</v>
      </c>
    </row>
    <row r="135" spans="1:5" ht="13.15" customHeight="1" x14ac:dyDescent="0.2">
      <c r="A135" s="5" t="s">
        <v>638</v>
      </c>
      <c r="B135" s="6">
        <v>334</v>
      </c>
      <c r="C135" s="5" t="s">
        <v>649</v>
      </c>
      <c r="D135" s="7">
        <v>12</v>
      </c>
      <c r="E135" s="8" t="s">
        <v>639</v>
      </c>
    </row>
    <row r="136" spans="1:5" ht="13.15" customHeight="1" x14ac:dyDescent="0.2">
      <c r="A136" s="5" t="s">
        <v>638</v>
      </c>
      <c r="B136" s="6">
        <v>335</v>
      </c>
      <c r="C136" s="5" t="s">
        <v>2367</v>
      </c>
      <c r="D136" s="7">
        <v>20</v>
      </c>
      <c r="E136" s="8">
        <v>352000</v>
      </c>
    </row>
    <row r="137" spans="1:5" ht="13.15" customHeight="1" x14ac:dyDescent="0.2">
      <c r="A137" s="5" t="s">
        <v>638</v>
      </c>
      <c r="B137" s="6">
        <v>336</v>
      </c>
      <c r="C137" s="5" t="s">
        <v>2294</v>
      </c>
      <c r="D137" s="7">
        <v>115</v>
      </c>
      <c r="E137" s="8" t="s">
        <v>639</v>
      </c>
    </row>
    <row r="138" spans="1:5" ht="13.15" customHeight="1" x14ac:dyDescent="0.2">
      <c r="A138" s="5" t="s">
        <v>638</v>
      </c>
      <c r="B138" s="6">
        <v>337</v>
      </c>
      <c r="C138" s="5" t="s">
        <v>2171</v>
      </c>
      <c r="D138" s="7">
        <v>61</v>
      </c>
      <c r="E138" s="8" t="s">
        <v>639</v>
      </c>
    </row>
    <row r="139" spans="1:5" ht="13.15" customHeight="1" x14ac:dyDescent="0.2">
      <c r="A139" s="5" t="s">
        <v>638</v>
      </c>
      <c r="B139" s="6">
        <v>338</v>
      </c>
      <c r="C139" s="5" t="s">
        <v>2277</v>
      </c>
      <c r="D139" s="7">
        <v>266</v>
      </c>
      <c r="E139" s="8" t="s">
        <v>639</v>
      </c>
    </row>
    <row r="140" spans="1:5" ht="13.15" customHeight="1" x14ac:dyDescent="0.2">
      <c r="A140" s="5" t="s">
        <v>638</v>
      </c>
      <c r="B140" s="6" t="s">
        <v>2578</v>
      </c>
      <c r="C140" s="5" t="s">
        <v>2277</v>
      </c>
      <c r="D140" s="7">
        <v>21</v>
      </c>
      <c r="E140" s="8" t="s">
        <v>639</v>
      </c>
    </row>
    <row r="141" spans="1:5" ht="13.15" customHeight="1" x14ac:dyDescent="0.2">
      <c r="A141" s="5" t="s">
        <v>638</v>
      </c>
      <c r="B141" s="6" t="s">
        <v>3885</v>
      </c>
      <c r="C141" s="5" t="s">
        <v>2277</v>
      </c>
      <c r="D141" s="7">
        <v>21</v>
      </c>
      <c r="E141" s="8" t="s">
        <v>639</v>
      </c>
    </row>
    <row r="142" spans="1:5" ht="13.15" customHeight="1" x14ac:dyDescent="0.2">
      <c r="A142" s="5" t="s">
        <v>638</v>
      </c>
      <c r="B142" s="6" t="s">
        <v>652</v>
      </c>
      <c r="C142" s="5" t="s">
        <v>2311</v>
      </c>
      <c r="D142" s="7">
        <v>3246</v>
      </c>
      <c r="E142" s="8" t="s">
        <v>639</v>
      </c>
    </row>
    <row r="143" spans="1:5" ht="13.15" customHeight="1" x14ac:dyDescent="0.2">
      <c r="A143" s="5" t="s">
        <v>638</v>
      </c>
      <c r="B143" s="6" t="s">
        <v>2631</v>
      </c>
      <c r="C143" s="5" t="s">
        <v>2393</v>
      </c>
      <c r="D143" s="7">
        <v>35</v>
      </c>
      <c r="E143" s="8" t="s">
        <v>639</v>
      </c>
    </row>
    <row r="144" spans="1:5" ht="13.15" customHeight="1" x14ac:dyDescent="0.2">
      <c r="A144" s="5" t="s">
        <v>638</v>
      </c>
      <c r="B144" s="6" t="s">
        <v>2632</v>
      </c>
      <c r="C144" s="5" t="s">
        <v>2393</v>
      </c>
      <c r="D144" s="7">
        <v>35</v>
      </c>
      <c r="E144" s="8" t="s">
        <v>639</v>
      </c>
    </row>
    <row r="145" spans="1:5" ht="13.15" customHeight="1" x14ac:dyDescent="0.2">
      <c r="A145" s="5" t="s">
        <v>638</v>
      </c>
      <c r="B145" s="6" t="s">
        <v>2633</v>
      </c>
      <c r="C145" s="5" t="s">
        <v>2160</v>
      </c>
      <c r="D145" s="7">
        <v>133</v>
      </c>
      <c r="E145" s="8" t="s">
        <v>639</v>
      </c>
    </row>
    <row r="146" spans="1:5" ht="13.15" customHeight="1" x14ac:dyDescent="0.2">
      <c r="A146" s="5" t="s">
        <v>638</v>
      </c>
      <c r="B146" s="6" t="s">
        <v>2634</v>
      </c>
      <c r="C146" s="5" t="s">
        <v>2160</v>
      </c>
      <c r="D146" s="7">
        <v>134</v>
      </c>
      <c r="E146" s="8" t="s">
        <v>639</v>
      </c>
    </row>
    <row r="147" spans="1:5" ht="13.15" customHeight="1" x14ac:dyDescent="0.2">
      <c r="A147" s="5" t="s">
        <v>638</v>
      </c>
      <c r="B147" s="6" t="s">
        <v>2635</v>
      </c>
      <c r="C147" s="5" t="s">
        <v>2160</v>
      </c>
      <c r="D147" s="7">
        <v>88</v>
      </c>
      <c r="E147" s="8" t="s">
        <v>639</v>
      </c>
    </row>
    <row r="148" spans="1:5" ht="13.15" customHeight="1" x14ac:dyDescent="0.2"/>
    <row r="149" spans="1:5" ht="13.15" customHeight="1" x14ac:dyDescent="0.2">
      <c r="C149" s="10" t="s">
        <v>2401</v>
      </c>
      <c r="D149" s="11">
        <f>SUM(D103:D147)</f>
        <v>9901</v>
      </c>
      <c r="E149" s="12"/>
    </row>
    <row r="150" spans="1:5" ht="13.15" customHeight="1" x14ac:dyDescent="0.2"/>
    <row r="151" spans="1:5" ht="13.15" customHeight="1" x14ac:dyDescent="0.2">
      <c r="A151" s="5" t="s">
        <v>638</v>
      </c>
      <c r="B151" s="6">
        <v>401</v>
      </c>
      <c r="C151" s="5" t="s">
        <v>2403</v>
      </c>
      <c r="D151" s="7">
        <v>177</v>
      </c>
      <c r="E151" s="8" t="s">
        <v>639</v>
      </c>
    </row>
    <row r="152" spans="1:5" ht="13.15" customHeight="1" x14ac:dyDescent="0.2">
      <c r="A152" s="5" t="s">
        <v>638</v>
      </c>
      <c r="B152" s="6">
        <v>402</v>
      </c>
      <c r="C152" s="5" t="s">
        <v>2403</v>
      </c>
      <c r="D152" s="7">
        <v>177</v>
      </c>
      <c r="E152" s="8" t="s">
        <v>639</v>
      </c>
    </row>
    <row r="153" spans="1:5" ht="13.15" customHeight="1" x14ac:dyDescent="0.2">
      <c r="A153" s="5" t="s">
        <v>638</v>
      </c>
      <c r="B153" s="6">
        <v>403</v>
      </c>
      <c r="C153" s="5" t="s">
        <v>2403</v>
      </c>
      <c r="D153" s="7">
        <v>168</v>
      </c>
      <c r="E153" s="8" t="s">
        <v>639</v>
      </c>
    </row>
    <row r="154" spans="1:5" ht="13.15" customHeight="1" x14ac:dyDescent="0.2">
      <c r="A154" s="5" t="s">
        <v>638</v>
      </c>
      <c r="B154" s="6">
        <v>404</v>
      </c>
      <c r="C154" s="5" t="s">
        <v>2403</v>
      </c>
      <c r="D154" s="7">
        <v>168</v>
      </c>
      <c r="E154" s="8" t="s">
        <v>639</v>
      </c>
    </row>
    <row r="155" spans="1:5" ht="13.15" customHeight="1" x14ac:dyDescent="0.2">
      <c r="A155" s="5" t="s">
        <v>638</v>
      </c>
      <c r="B155" s="6">
        <v>405</v>
      </c>
      <c r="C155" s="5" t="s">
        <v>2403</v>
      </c>
      <c r="D155" s="7">
        <v>172</v>
      </c>
      <c r="E155" s="8" t="s">
        <v>639</v>
      </c>
    </row>
    <row r="156" spans="1:5" ht="13.15" customHeight="1" x14ac:dyDescent="0.2">
      <c r="A156" s="5" t="s">
        <v>638</v>
      </c>
      <c r="B156" s="6">
        <v>406</v>
      </c>
      <c r="C156" s="5" t="s">
        <v>2403</v>
      </c>
      <c r="D156" s="7">
        <v>172</v>
      </c>
      <c r="E156" s="8" t="s">
        <v>639</v>
      </c>
    </row>
    <row r="157" spans="1:5" ht="13.15" customHeight="1" x14ac:dyDescent="0.2">
      <c r="A157" s="5" t="s">
        <v>638</v>
      </c>
      <c r="B157" s="6">
        <v>407</v>
      </c>
      <c r="C157" s="5" t="s">
        <v>2403</v>
      </c>
      <c r="D157" s="7">
        <v>172</v>
      </c>
      <c r="E157" s="8" t="s">
        <v>639</v>
      </c>
    </row>
    <row r="158" spans="1:5" ht="13.15" customHeight="1" x14ac:dyDescent="0.2">
      <c r="A158" s="5" t="s">
        <v>638</v>
      </c>
      <c r="B158" s="6">
        <v>408</v>
      </c>
      <c r="C158" s="5" t="s">
        <v>2403</v>
      </c>
      <c r="D158" s="7">
        <v>172</v>
      </c>
      <c r="E158" s="8" t="s">
        <v>639</v>
      </c>
    </row>
    <row r="159" spans="1:5" ht="13.15" customHeight="1" x14ac:dyDescent="0.2">
      <c r="A159" s="5" t="s">
        <v>638</v>
      </c>
      <c r="B159" s="6">
        <v>409</v>
      </c>
      <c r="C159" s="5" t="s">
        <v>2403</v>
      </c>
      <c r="D159" s="7">
        <v>172</v>
      </c>
      <c r="E159" s="8" t="s">
        <v>639</v>
      </c>
    </row>
    <row r="160" spans="1:5" ht="13.15" customHeight="1" x14ac:dyDescent="0.2">
      <c r="A160" s="5" t="s">
        <v>638</v>
      </c>
      <c r="B160" s="6">
        <v>410</v>
      </c>
      <c r="C160" s="5" t="s">
        <v>2403</v>
      </c>
      <c r="D160" s="7">
        <v>172</v>
      </c>
      <c r="E160" s="8" t="s">
        <v>639</v>
      </c>
    </row>
    <row r="161" spans="1:5" ht="13.15" customHeight="1" x14ac:dyDescent="0.2">
      <c r="A161" s="5" t="s">
        <v>638</v>
      </c>
      <c r="B161" s="6">
        <v>411</v>
      </c>
      <c r="C161" s="5" t="s">
        <v>2403</v>
      </c>
      <c r="D161" s="7">
        <v>172</v>
      </c>
      <c r="E161" s="8" t="s">
        <v>639</v>
      </c>
    </row>
    <row r="162" spans="1:5" ht="13.15" customHeight="1" x14ac:dyDescent="0.2">
      <c r="A162" s="5" t="s">
        <v>638</v>
      </c>
      <c r="B162" s="6">
        <v>412</v>
      </c>
      <c r="C162" s="5" t="s">
        <v>2403</v>
      </c>
      <c r="D162" s="7">
        <v>172</v>
      </c>
      <c r="E162" s="8" t="s">
        <v>639</v>
      </c>
    </row>
    <row r="163" spans="1:5" ht="13.15" customHeight="1" x14ac:dyDescent="0.2">
      <c r="A163" s="5" t="s">
        <v>638</v>
      </c>
      <c r="B163" s="6">
        <v>413</v>
      </c>
      <c r="C163" s="5" t="s">
        <v>2403</v>
      </c>
      <c r="D163" s="7">
        <v>172</v>
      </c>
      <c r="E163" s="8" t="s">
        <v>639</v>
      </c>
    </row>
    <row r="164" spans="1:5" ht="13.15" customHeight="1" x14ac:dyDescent="0.2">
      <c r="A164" s="5" t="s">
        <v>638</v>
      </c>
      <c r="B164" s="6">
        <v>414</v>
      </c>
      <c r="C164" s="5" t="s">
        <v>2403</v>
      </c>
      <c r="D164" s="7">
        <v>172</v>
      </c>
      <c r="E164" s="8" t="s">
        <v>639</v>
      </c>
    </row>
    <row r="165" spans="1:5" ht="13.15" customHeight="1" x14ac:dyDescent="0.2">
      <c r="A165" s="5" t="s">
        <v>638</v>
      </c>
      <c r="B165" s="6">
        <v>415</v>
      </c>
      <c r="C165" s="5" t="s">
        <v>2403</v>
      </c>
      <c r="D165" s="7">
        <v>177</v>
      </c>
      <c r="E165" s="8" t="s">
        <v>639</v>
      </c>
    </row>
    <row r="166" spans="1:5" ht="13.15" customHeight="1" x14ac:dyDescent="0.2">
      <c r="A166" s="5" t="s">
        <v>638</v>
      </c>
      <c r="B166" s="6">
        <v>416</v>
      </c>
      <c r="C166" s="5" t="s">
        <v>2403</v>
      </c>
      <c r="D166" s="7">
        <v>137</v>
      </c>
      <c r="E166" s="8" t="s">
        <v>639</v>
      </c>
    </row>
    <row r="167" spans="1:5" ht="13.15" customHeight="1" x14ac:dyDescent="0.2">
      <c r="A167" s="5" t="s">
        <v>638</v>
      </c>
      <c r="B167" s="6">
        <v>417</v>
      </c>
      <c r="C167" s="5" t="s">
        <v>2403</v>
      </c>
      <c r="D167" s="7">
        <v>135</v>
      </c>
      <c r="E167" s="8" t="s">
        <v>639</v>
      </c>
    </row>
    <row r="168" spans="1:5" ht="13.15" customHeight="1" x14ac:dyDescent="0.2">
      <c r="A168" s="5" t="s">
        <v>638</v>
      </c>
      <c r="B168" s="6">
        <v>418</v>
      </c>
      <c r="C168" s="5" t="s">
        <v>2403</v>
      </c>
      <c r="D168" s="7">
        <v>179</v>
      </c>
      <c r="E168" s="8" t="s">
        <v>639</v>
      </c>
    </row>
    <row r="169" spans="1:5" ht="13.15" customHeight="1" x14ac:dyDescent="0.2">
      <c r="A169" s="5" t="s">
        <v>638</v>
      </c>
      <c r="B169" s="6">
        <v>419</v>
      </c>
      <c r="C169" s="5" t="s">
        <v>2403</v>
      </c>
      <c r="D169" s="7">
        <v>172</v>
      </c>
      <c r="E169" s="8" t="s">
        <v>639</v>
      </c>
    </row>
    <row r="170" spans="1:5" ht="13.15" customHeight="1" x14ac:dyDescent="0.2">
      <c r="A170" s="5" t="s">
        <v>638</v>
      </c>
      <c r="B170" s="6">
        <v>420</v>
      </c>
      <c r="C170" s="5" t="s">
        <v>2403</v>
      </c>
      <c r="D170" s="7">
        <v>172</v>
      </c>
      <c r="E170" s="8" t="s">
        <v>639</v>
      </c>
    </row>
    <row r="171" spans="1:5" ht="13.15" customHeight="1" x14ac:dyDescent="0.2">
      <c r="A171" s="5" t="s">
        <v>638</v>
      </c>
      <c r="B171" s="6">
        <v>421</v>
      </c>
      <c r="C171" s="5" t="s">
        <v>2403</v>
      </c>
      <c r="D171" s="7">
        <v>172</v>
      </c>
      <c r="E171" s="8" t="s">
        <v>639</v>
      </c>
    </row>
    <row r="172" spans="1:5" ht="13.15" customHeight="1" x14ac:dyDescent="0.2">
      <c r="A172" s="5" t="s">
        <v>638</v>
      </c>
      <c r="B172" s="6">
        <v>422</v>
      </c>
      <c r="C172" s="5" t="s">
        <v>2403</v>
      </c>
      <c r="D172" s="7">
        <v>172</v>
      </c>
      <c r="E172" s="8" t="s">
        <v>639</v>
      </c>
    </row>
    <row r="173" spans="1:5" ht="13.15" customHeight="1" x14ac:dyDescent="0.2">
      <c r="A173" s="5" t="s">
        <v>638</v>
      </c>
      <c r="B173" s="6">
        <v>423</v>
      </c>
      <c r="C173" s="5" t="s">
        <v>2403</v>
      </c>
      <c r="D173" s="7">
        <v>172</v>
      </c>
      <c r="E173" s="8" t="s">
        <v>639</v>
      </c>
    </row>
    <row r="174" spans="1:5" ht="13.15" customHeight="1" x14ac:dyDescent="0.2">
      <c r="A174" s="5" t="s">
        <v>638</v>
      </c>
      <c r="B174" s="6">
        <v>424</v>
      </c>
      <c r="C174" s="5" t="s">
        <v>2403</v>
      </c>
      <c r="D174" s="7">
        <v>172</v>
      </c>
      <c r="E174" s="8" t="s">
        <v>639</v>
      </c>
    </row>
    <row r="175" spans="1:5" ht="13.15" customHeight="1" x14ac:dyDescent="0.2">
      <c r="A175" s="5" t="s">
        <v>638</v>
      </c>
      <c r="B175" s="6">
        <v>425</v>
      </c>
      <c r="C175" s="5" t="s">
        <v>2403</v>
      </c>
      <c r="D175" s="7">
        <v>172</v>
      </c>
      <c r="E175" s="8" t="s">
        <v>639</v>
      </c>
    </row>
    <row r="176" spans="1:5" ht="13.15" customHeight="1" x14ac:dyDescent="0.2">
      <c r="A176" s="5" t="s">
        <v>638</v>
      </c>
      <c r="B176" s="6">
        <v>426</v>
      </c>
      <c r="C176" s="5" t="s">
        <v>2403</v>
      </c>
      <c r="D176" s="7">
        <v>172</v>
      </c>
      <c r="E176" s="8" t="s">
        <v>639</v>
      </c>
    </row>
    <row r="177" spans="1:5" ht="13.15" customHeight="1" x14ac:dyDescent="0.2">
      <c r="A177" s="5" t="s">
        <v>638</v>
      </c>
      <c r="B177" s="6">
        <v>427</v>
      </c>
      <c r="C177" s="5" t="s">
        <v>2403</v>
      </c>
      <c r="D177" s="7">
        <v>172</v>
      </c>
      <c r="E177" s="8" t="s">
        <v>639</v>
      </c>
    </row>
    <row r="178" spans="1:5" ht="13.15" customHeight="1" x14ac:dyDescent="0.2">
      <c r="A178" s="5" t="s">
        <v>638</v>
      </c>
      <c r="B178" s="6">
        <v>428</v>
      </c>
      <c r="C178" s="5" t="s">
        <v>2403</v>
      </c>
      <c r="D178" s="7">
        <v>172</v>
      </c>
      <c r="E178" s="8" t="s">
        <v>639</v>
      </c>
    </row>
    <row r="179" spans="1:5" ht="13.15" customHeight="1" x14ac:dyDescent="0.2">
      <c r="A179" s="5" t="s">
        <v>638</v>
      </c>
      <c r="B179" s="6">
        <v>429</v>
      </c>
      <c r="C179" s="5" t="s">
        <v>2403</v>
      </c>
      <c r="D179" s="7">
        <v>168</v>
      </c>
      <c r="E179" s="8" t="s">
        <v>639</v>
      </c>
    </row>
    <row r="180" spans="1:5" ht="13.15" customHeight="1" x14ac:dyDescent="0.2">
      <c r="A180" s="5" t="s">
        <v>638</v>
      </c>
      <c r="B180" s="6">
        <v>430</v>
      </c>
      <c r="C180" s="5" t="s">
        <v>2403</v>
      </c>
      <c r="D180" s="7">
        <v>168</v>
      </c>
      <c r="E180" s="8" t="s">
        <v>639</v>
      </c>
    </row>
    <row r="181" spans="1:5" ht="13.15" customHeight="1" x14ac:dyDescent="0.2">
      <c r="A181" s="5" t="s">
        <v>638</v>
      </c>
      <c r="B181" s="6">
        <v>431</v>
      </c>
      <c r="C181" s="5" t="s">
        <v>3880</v>
      </c>
      <c r="D181" s="7">
        <v>165</v>
      </c>
      <c r="E181" s="8" t="s">
        <v>639</v>
      </c>
    </row>
    <row r="182" spans="1:5" ht="13.15" customHeight="1" x14ac:dyDescent="0.2">
      <c r="A182" s="5" t="s">
        <v>638</v>
      </c>
      <c r="B182" s="6">
        <v>432</v>
      </c>
      <c r="C182" s="5" t="s">
        <v>2403</v>
      </c>
      <c r="D182" s="7">
        <v>177</v>
      </c>
      <c r="E182" s="8" t="s">
        <v>639</v>
      </c>
    </row>
    <row r="183" spans="1:5" ht="13.15" customHeight="1" x14ac:dyDescent="0.2">
      <c r="A183" s="5" t="s">
        <v>638</v>
      </c>
      <c r="B183" s="6">
        <v>433</v>
      </c>
      <c r="C183" s="5" t="s">
        <v>2277</v>
      </c>
      <c r="D183" s="7">
        <v>267</v>
      </c>
      <c r="E183" s="8" t="s">
        <v>639</v>
      </c>
    </row>
    <row r="184" spans="1:5" ht="13.15" customHeight="1" x14ac:dyDescent="0.2">
      <c r="A184" s="5" t="s">
        <v>638</v>
      </c>
      <c r="B184" s="6">
        <v>434</v>
      </c>
      <c r="C184" s="5" t="s">
        <v>649</v>
      </c>
      <c r="D184" s="7">
        <v>12</v>
      </c>
      <c r="E184" s="8" t="s">
        <v>639</v>
      </c>
    </row>
    <row r="185" spans="1:5" ht="13.15" customHeight="1" x14ac:dyDescent="0.2">
      <c r="A185" s="5" t="s">
        <v>638</v>
      </c>
      <c r="B185" s="6">
        <v>435</v>
      </c>
      <c r="C185" s="5" t="s">
        <v>2367</v>
      </c>
      <c r="D185" s="7">
        <v>20</v>
      </c>
      <c r="E185" s="8">
        <v>352000</v>
      </c>
    </row>
    <row r="186" spans="1:5" ht="13.15" customHeight="1" x14ac:dyDescent="0.2">
      <c r="A186" s="5" t="s">
        <v>638</v>
      </c>
      <c r="B186" s="6">
        <v>436</v>
      </c>
      <c r="C186" s="5" t="s">
        <v>641</v>
      </c>
      <c r="D186" s="7">
        <v>115</v>
      </c>
      <c r="E186" s="8" t="s">
        <v>639</v>
      </c>
    </row>
    <row r="187" spans="1:5" ht="13.15" customHeight="1" x14ac:dyDescent="0.2">
      <c r="A187" s="5" t="s">
        <v>638</v>
      </c>
      <c r="B187" s="6">
        <v>437</v>
      </c>
      <c r="C187" s="5" t="s">
        <v>2171</v>
      </c>
      <c r="D187" s="7">
        <v>61</v>
      </c>
      <c r="E187" s="8" t="s">
        <v>639</v>
      </c>
    </row>
    <row r="188" spans="1:5" ht="13.15" customHeight="1" x14ac:dyDescent="0.2">
      <c r="A188" s="5" t="s">
        <v>638</v>
      </c>
      <c r="B188" s="6">
        <v>438</v>
      </c>
      <c r="C188" s="5" t="s">
        <v>2277</v>
      </c>
      <c r="D188" s="7">
        <v>266</v>
      </c>
      <c r="E188" s="8" t="s">
        <v>639</v>
      </c>
    </row>
    <row r="189" spans="1:5" ht="13.15" customHeight="1" x14ac:dyDescent="0.2">
      <c r="A189" s="5" t="s">
        <v>638</v>
      </c>
      <c r="B189" s="6" t="s">
        <v>2681</v>
      </c>
      <c r="C189" s="5" t="s">
        <v>2277</v>
      </c>
      <c r="D189" s="7">
        <v>21</v>
      </c>
      <c r="E189" s="8" t="s">
        <v>639</v>
      </c>
    </row>
    <row r="190" spans="1:5" ht="13.15" customHeight="1" x14ac:dyDescent="0.2">
      <c r="A190" s="5" t="s">
        <v>638</v>
      </c>
      <c r="B190" s="6" t="s">
        <v>4179</v>
      </c>
      <c r="C190" s="5" t="s">
        <v>2277</v>
      </c>
      <c r="D190" s="7">
        <v>21</v>
      </c>
      <c r="E190" s="8" t="s">
        <v>639</v>
      </c>
    </row>
    <row r="191" spans="1:5" ht="13.15" customHeight="1" x14ac:dyDescent="0.2">
      <c r="A191" s="5" t="s">
        <v>638</v>
      </c>
      <c r="B191" s="6" t="s">
        <v>3428</v>
      </c>
      <c r="C191" s="5" t="s">
        <v>2403</v>
      </c>
      <c r="D191" s="7">
        <v>177</v>
      </c>
      <c r="E191" s="8" t="s">
        <v>639</v>
      </c>
    </row>
    <row r="192" spans="1:5" ht="13.15" customHeight="1" x14ac:dyDescent="0.2">
      <c r="A192" s="5" t="s">
        <v>638</v>
      </c>
      <c r="B192" s="6" t="s">
        <v>653</v>
      </c>
      <c r="C192" s="5" t="s">
        <v>2311</v>
      </c>
      <c r="D192" s="7">
        <v>3070</v>
      </c>
      <c r="E192" s="8" t="s">
        <v>639</v>
      </c>
    </row>
    <row r="193" spans="1:5" ht="13.15" customHeight="1" x14ac:dyDescent="0.2">
      <c r="A193" s="5" t="s">
        <v>638</v>
      </c>
      <c r="B193" s="6" t="s">
        <v>2744</v>
      </c>
      <c r="C193" s="5" t="s">
        <v>2393</v>
      </c>
      <c r="D193" s="7">
        <v>35</v>
      </c>
      <c r="E193" s="8" t="s">
        <v>639</v>
      </c>
    </row>
    <row r="194" spans="1:5" ht="13.15" customHeight="1" x14ac:dyDescent="0.2">
      <c r="A194" s="5" t="s">
        <v>638</v>
      </c>
      <c r="B194" s="6" t="s">
        <v>2746</v>
      </c>
      <c r="C194" s="5" t="s">
        <v>2393</v>
      </c>
      <c r="D194" s="7">
        <v>35</v>
      </c>
      <c r="E194" s="8" t="s">
        <v>639</v>
      </c>
    </row>
    <row r="195" spans="1:5" ht="13.15" customHeight="1" x14ac:dyDescent="0.2">
      <c r="A195" s="5" t="s">
        <v>638</v>
      </c>
      <c r="B195" s="6" t="s">
        <v>2748</v>
      </c>
      <c r="C195" s="5" t="s">
        <v>2160</v>
      </c>
      <c r="D195" s="7">
        <v>133</v>
      </c>
      <c r="E195" s="8" t="s">
        <v>639</v>
      </c>
    </row>
    <row r="196" spans="1:5" ht="13.15" customHeight="1" x14ac:dyDescent="0.2">
      <c r="A196" s="5" t="s">
        <v>638</v>
      </c>
      <c r="B196" s="6" t="s">
        <v>2750</v>
      </c>
      <c r="C196" s="5" t="s">
        <v>2160</v>
      </c>
      <c r="D196" s="7">
        <v>134</v>
      </c>
      <c r="E196" s="8" t="s">
        <v>639</v>
      </c>
    </row>
    <row r="197" spans="1:5" ht="13.15" customHeight="1" x14ac:dyDescent="0.2">
      <c r="A197" s="5" t="s">
        <v>638</v>
      </c>
      <c r="B197" s="6" t="s">
        <v>2752</v>
      </c>
      <c r="C197" s="5" t="s">
        <v>2160</v>
      </c>
      <c r="D197" s="7">
        <v>88</v>
      </c>
      <c r="E197" s="8" t="s">
        <v>639</v>
      </c>
    </row>
    <row r="198" spans="1:5" ht="13.15" customHeight="1" x14ac:dyDescent="0.2">
      <c r="C198" s="10" t="s">
        <v>2401</v>
      </c>
      <c r="D198" s="11">
        <f>SUM(D151:D197)</f>
        <v>9891</v>
      </c>
      <c r="E198" s="12"/>
    </row>
    <row r="199" spans="1:5" ht="13.15" customHeight="1" x14ac:dyDescent="0.2"/>
    <row r="200" spans="1:5" ht="13.15" customHeight="1" x14ac:dyDescent="0.2">
      <c r="A200" s="5" t="s">
        <v>638</v>
      </c>
      <c r="B200" s="6">
        <v>501</v>
      </c>
      <c r="C200" s="5" t="s">
        <v>2403</v>
      </c>
      <c r="D200" s="7">
        <v>177</v>
      </c>
      <c r="E200" s="8" t="s">
        <v>639</v>
      </c>
    </row>
    <row r="201" spans="1:5" ht="13.15" customHeight="1" x14ac:dyDescent="0.2">
      <c r="A201" s="5" t="s">
        <v>638</v>
      </c>
      <c r="B201" s="6">
        <v>502</v>
      </c>
      <c r="C201" s="5" t="s">
        <v>2403</v>
      </c>
      <c r="D201" s="7">
        <v>177</v>
      </c>
      <c r="E201" s="8" t="s">
        <v>639</v>
      </c>
    </row>
    <row r="202" spans="1:5" ht="13.15" customHeight="1" x14ac:dyDescent="0.2">
      <c r="A202" s="5" t="s">
        <v>638</v>
      </c>
      <c r="B202" s="6">
        <v>503</v>
      </c>
      <c r="C202" s="5" t="s">
        <v>2403</v>
      </c>
      <c r="D202" s="7">
        <v>168</v>
      </c>
      <c r="E202" s="8" t="s">
        <v>639</v>
      </c>
    </row>
    <row r="203" spans="1:5" ht="13.15" customHeight="1" x14ac:dyDescent="0.2">
      <c r="A203" s="5" t="s">
        <v>638</v>
      </c>
      <c r="B203" s="6">
        <v>504</v>
      </c>
      <c r="C203" s="5" t="s">
        <v>2403</v>
      </c>
      <c r="D203" s="7">
        <v>168</v>
      </c>
      <c r="E203" s="8" t="s">
        <v>639</v>
      </c>
    </row>
    <row r="204" spans="1:5" ht="13.15" customHeight="1" x14ac:dyDescent="0.2">
      <c r="A204" s="5" t="s">
        <v>638</v>
      </c>
      <c r="B204" s="6">
        <v>505</v>
      </c>
      <c r="C204" s="5" t="s">
        <v>2403</v>
      </c>
      <c r="D204" s="7">
        <v>172</v>
      </c>
      <c r="E204" s="8" t="s">
        <v>639</v>
      </c>
    </row>
    <row r="205" spans="1:5" ht="13.15" customHeight="1" x14ac:dyDescent="0.2">
      <c r="A205" s="5" t="s">
        <v>638</v>
      </c>
      <c r="B205" s="6">
        <v>506</v>
      </c>
      <c r="C205" s="5" t="s">
        <v>2403</v>
      </c>
      <c r="D205" s="7">
        <v>172</v>
      </c>
      <c r="E205" s="8" t="s">
        <v>639</v>
      </c>
    </row>
    <row r="206" spans="1:5" ht="13.15" customHeight="1" x14ac:dyDescent="0.2">
      <c r="A206" s="5" t="s">
        <v>638</v>
      </c>
      <c r="B206" s="6">
        <v>507</v>
      </c>
      <c r="C206" s="5" t="s">
        <v>2403</v>
      </c>
      <c r="D206" s="7">
        <v>172</v>
      </c>
      <c r="E206" s="8" t="s">
        <v>639</v>
      </c>
    </row>
    <row r="207" spans="1:5" ht="13.15" customHeight="1" x14ac:dyDescent="0.2">
      <c r="A207" s="5" t="s">
        <v>638</v>
      </c>
      <c r="B207" s="6">
        <v>508</v>
      </c>
      <c r="C207" s="5" t="s">
        <v>2403</v>
      </c>
      <c r="D207" s="7">
        <v>172</v>
      </c>
      <c r="E207" s="8" t="s">
        <v>639</v>
      </c>
    </row>
    <row r="208" spans="1:5" ht="13.15" customHeight="1" x14ac:dyDescent="0.2">
      <c r="A208" s="5" t="s">
        <v>638</v>
      </c>
      <c r="B208" s="6">
        <v>509</v>
      </c>
      <c r="C208" s="5" t="s">
        <v>2403</v>
      </c>
      <c r="D208" s="7">
        <v>172</v>
      </c>
      <c r="E208" s="8" t="s">
        <v>639</v>
      </c>
    </row>
    <row r="209" spans="1:5" ht="13.15" customHeight="1" x14ac:dyDescent="0.2">
      <c r="A209" s="5" t="s">
        <v>638</v>
      </c>
      <c r="B209" s="6">
        <v>510</v>
      </c>
      <c r="C209" s="5" t="s">
        <v>2403</v>
      </c>
      <c r="D209" s="7">
        <v>172</v>
      </c>
      <c r="E209" s="8" t="s">
        <v>639</v>
      </c>
    </row>
    <row r="210" spans="1:5" ht="13.15" customHeight="1" x14ac:dyDescent="0.2">
      <c r="A210" s="5" t="s">
        <v>638</v>
      </c>
      <c r="B210" s="6">
        <v>511</v>
      </c>
      <c r="C210" s="5" t="s">
        <v>2403</v>
      </c>
      <c r="D210" s="7">
        <v>172</v>
      </c>
      <c r="E210" s="8" t="s">
        <v>639</v>
      </c>
    </row>
    <row r="211" spans="1:5" ht="13.15" customHeight="1" x14ac:dyDescent="0.2">
      <c r="A211" s="5" t="s">
        <v>638</v>
      </c>
      <c r="B211" s="6">
        <v>512</v>
      </c>
      <c r="C211" s="5" t="s">
        <v>2403</v>
      </c>
      <c r="D211" s="7">
        <v>172</v>
      </c>
      <c r="E211" s="8" t="s">
        <v>639</v>
      </c>
    </row>
    <row r="212" spans="1:5" ht="13.15" customHeight="1" x14ac:dyDescent="0.2">
      <c r="A212" s="5" t="s">
        <v>638</v>
      </c>
      <c r="B212" s="6">
        <v>513</v>
      </c>
      <c r="C212" s="5" t="s">
        <v>2403</v>
      </c>
      <c r="D212" s="7">
        <v>172</v>
      </c>
      <c r="E212" s="8" t="s">
        <v>639</v>
      </c>
    </row>
    <row r="213" spans="1:5" ht="13.15" customHeight="1" x14ac:dyDescent="0.2">
      <c r="A213" s="5" t="s">
        <v>638</v>
      </c>
      <c r="B213" s="6">
        <v>514</v>
      </c>
      <c r="C213" s="5" t="s">
        <v>2403</v>
      </c>
      <c r="D213" s="7">
        <v>172</v>
      </c>
      <c r="E213" s="8" t="s">
        <v>639</v>
      </c>
    </row>
    <row r="214" spans="1:5" ht="13.15" customHeight="1" x14ac:dyDescent="0.2">
      <c r="A214" s="5" t="s">
        <v>638</v>
      </c>
      <c r="B214" s="6">
        <v>515</v>
      </c>
      <c r="C214" s="5" t="s">
        <v>2403</v>
      </c>
      <c r="D214" s="7">
        <v>177</v>
      </c>
      <c r="E214" s="8" t="s">
        <v>639</v>
      </c>
    </row>
    <row r="215" spans="1:5" ht="13.15" customHeight="1" x14ac:dyDescent="0.2">
      <c r="A215" s="5" t="s">
        <v>638</v>
      </c>
      <c r="B215" s="6">
        <v>516</v>
      </c>
      <c r="C215" s="5" t="s">
        <v>2403</v>
      </c>
      <c r="D215" s="7">
        <v>137</v>
      </c>
      <c r="E215" s="8" t="s">
        <v>639</v>
      </c>
    </row>
    <row r="216" spans="1:5" ht="13.15" customHeight="1" x14ac:dyDescent="0.2">
      <c r="A216" s="5" t="s">
        <v>638</v>
      </c>
      <c r="B216" s="6">
        <v>517</v>
      </c>
      <c r="C216" s="5" t="s">
        <v>2403</v>
      </c>
      <c r="D216" s="7">
        <v>135</v>
      </c>
      <c r="E216" s="8" t="s">
        <v>639</v>
      </c>
    </row>
    <row r="217" spans="1:5" ht="13.15" customHeight="1" x14ac:dyDescent="0.2">
      <c r="A217" s="5" t="s">
        <v>638</v>
      </c>
      <c r="B217" s="6">
        <v>518</v>
      </c>
      <c r="C217" s="5" t="s">
        <v>2403</v>
      </c>
      <c r="D217" s="7">
        <v>179</v>
      </c>
      <c r="E217" s="8" t="s">
        <v>639</v>
      </c>
    </row>
    <row r="218" spans="1:5" ht="13.15" customHeight="1" x14ac:dyDescent="0.2">
      <c r="A218" s="5" t="s">
        <v>638</v>
      </c>
      <c r="B218" s="6">
        <v>519</v>
      </c>
      <c r="C218" s="5" t="s">
        <v>2403</v>
      </c>
      <c r="D218" s="7">
        <v>172</v>
      </c>
      <c r="E218" s="8" t="s">
        <v>639</v>
      </c>
    </row>
    <row r="219" spans="1:5" ht="13.15" customHeight="1" x14ac:dyDescent="0.2">
      <c r="A219" s="5" t="s">
        <v>638</v>
      </c>
      <c r="B219" s="6">
        <v>520</v>
      </c>
      <c r="C219" s="5" t="s">
        <v>2403</v>
      </c>
      <c r="D219" s="7">
        <v>172</v>
      </c>
      <c r="E219" s="8" t="s">
        <v>639</v>
      </c>
    </row>
    <row r="220" spans="1:5" ht="13.15" customHeight="1" x14ac:dyDescent="0.2">
      <c r="A220" s="5" t="s">
        <v>638</v>
      </c>
      <c r="B220" s="6">
        <v>521</v>
      </c>
      <c r="C220" s="5" t="s">
        <v>2403</v>
      </c>
      <c r="D220" s="7">
        <v>172</v>
      </c>
      <c r="E220" s="8" t="s">
        <v>639</v>
      </c>
    </row>
    <row r="221" spans="1:5" ht="13.15" customHeight="1" x14ac:dyDescent="0.2">
      <c r="A221" s="5" t="s">
        <v>638</v>
      </c>
      <c r="B221" s="6">
        <v>522</v>
      </c>
      <c r="C221" s="5" t="s">
        <v>2403</v>
      </c>
      <c r="D221" s="7">
        <v>172</v>
      </c>
      <c r="E221" s="8" t="s">
        <v>639</v>
      </c>
    </row>
    <row r="222" spans="1:5" ht="13.15" customHeight="1" x14ac:dyDescent="0.2">
      <c r="A222" s="5" t="s">
        <v>638</v>
      </c>
      <c r="B222" s="6">
        <v>523</v>
      </c>
      <c r="C222" s="5" t="s">
        <v>2403</v>
      </c>
      <c r="D222" s="7">
        <v>172</v>
      </c>
      <c r="E222" s="8" t="s">
        <v>639</v>
      </c>
    </row>
    <row r="223" spans="1:5" ht="13.15" customHeight="1" x14ac:dyDescent="0.2">
      <c r="A223" s="5" t="s">
        <v>638</v>
      </c>
      <c r="B223" s="6">
        <v>524</v>
      </c>
      <c r="C223" s="5" t="s">
        <v>2403</v>
      </c>
      <c r="D223" s="7">
        <v>172</v>
      </c>
      <c r="E223" s="8" t="s">
        <v>639</v>
      </c>
    </row>
    <row r="224" spans="1:5" ht="13.15" customHeight="1" x14ac:dyDescent="0.2">
      <c r="A224" s="5" t="s">
        <v>638</v>
      </c>
      <c r="B224" s="6">
        <v>525</v>
      </c>
      <c r="C224" s="5" t="s">
        <v>2403</v>
      </c>
      <c r="D224" s="7">
        <v>172</v>
      </c>
      <c r="E224" s="8" t="s">
        <v>639</v>
      </c>
    </row>
    <row r="225" spans="1:5" ht="13.15" customHeight="1" x14ac:dyDescent="0.2">
      <c r="A225" s="5" t="s">
        <v>638</v>
      </c>
      <c r="B225" s="6">
        <v>526</v>
      </c>
      <c r="C225" s="5" t="s">
        <v>2403</v>
      </c>
      <c r="D225" s="7">
        <v>172</v>
      </c>
      <c r="E225" s="8" t="s">
        <v>639</v>
      </c>
    </row>
    <row r="226" spans="1:5" ht="13.15" customHeight="1" x14ac:dyDescent="0.2">
      <c r="A226" s="5" t="s">
        <v>638</v>
      </c>
      <c r="B226" s="6">
        <v>527</v>
      </c>
      <c r="C226" s="5" t="s">
        <v>2403</v>
      </c>
      <c r="D226" s="7">
        <v>172</v>
      </c>
      <c r="E226" s="8" t="s">
        <v>639</v>
      </c>
    </row>
    <row r="227" spans="1:5" ht="13.15" customHeight="1" x14ac:dyDescent="0.2">
      <c r="A227" s="5" t="s">
        <v>638</v>
      </c>
      <c r="B227" s="6">
        <v>528</v>
      </c>
      <c r="C227" s="5" t="s">
        <v>2403</v>
      </c>
      <c r="D227" s="7">
        <v>172</v>
      </c>
      <c r="E227" s="8" t="s">
        <v>639</v>
      </c>
    </row>
    <row r="228" spans="1:5" ht="13.15" customHeight="1" x14ac:dyDescent="0.2">
      <c r="A228" s="5" t="s">
        <v>638</v>
      </c>
      <c r="B228" s="6">
        <v>529</v>
      </c>
      <c r="C228" s="5" t="s">
        <v>2403</v>
      </c>
      <c r="D228" s="7">
        <v>168</v>
      </c>
      <c r="E228" s="8" t="s">
        <v>639</v>
      </c>
    </row>
    <row r="229" spans="1:5" ht="13.15" customHeight="1" x14ac:dyDescent="0.2">
      <c r="A229" s="5" t="s">
        <v>638</v>
      </c>
      <c r="B229" s="6">
        <v>530</v>
      </c>
      <c r="C229" s="5" t="s">
        <v>2403</v>
      </c>
      <c r="D229" s="7">
        <v>168</v>
      </c>
      <c r="E229" s="8" t="s">
        <v>639</v>
      </c>
    </row>
    <row r="230" spans="1:5" ht="13.15" customHeight="1" x14ac:dyDescent="0.2">
      <c r="A230" s="5" t="s">
        <v>638</v>
      </c>
      <c r="B230" s="6">
        <v>531</v>
      </c>
      <c r="C230" s="5" t="s">
        <v>3880</v>
      </c>
      <c r="D230" s="7">
        <v>165</v>
      </c>
      <c r="E230" s="8" t="s">
        <v>639</v>
      </c>
    </row>
    <row r="231" spans="1:5" ht="13.15" customHeight="1" x14ac:dyDescent="0.2">
      <c r="A231" s="5" t="s">
        <v>638</v>
      </c>
      <c r="B231" s="6">
        <v>532</v>
      </c>
      <c r="C231" s="5" t="s">
        <v>2403</v>
      </c>
      <c r="D231" s="7">
        <v>177</v>
      </c>
      <c r="E231" s="8" t="s">
        <v>639</v>
      </c>
    </row>
    <row r="232" spans="1:5" ht="13.15" customHeight="1" x14ac:dyDescent="0.2">
      <c r="A232" s="5" t="s">
        <v>638</v>
      </c>
      <c r="B232" s="6">
        <v>533</v>
      </c>
      <c r="C232" s="5" t="s">
        <v>2277</v>
      </c>
      <c r="D232" s="7">
        <v>264</v>
      </c>
      <c r="E232" s="8" t="s">
        <v>639</v>
      </c>
    </row>
    <row r="233" spans="1:5" ht="13.15" customHeight="1" x14ac:dyDescent="0.2">
      <c r="A233" s="5" t="s">
        <v>638</v>
      </c>
      <c r="B233" s="6">
        <v>534</v>
      </c>
      <c r="C233" s="5" t="s">
        <v>649</v>
      </c>
      <c r="D233" s="7">
        <v>12</v>
      </c>
      <c r="E233" s="8" t="s">
        <v>639</v>
      </c>
    </row>
    <row r="234" spans="1:5" ht="13.15" customHeight="1" x14ac:dyDescent="0.2">
      <c r="A234" s="5" t="s">
        <v>638</v>
      </c>
      <c r="B234" s="6">
        <v>535</v>
      </c>
      <c r="C234" s="5" t="s">
        <v>2367</v>
      </c>
      <c r="D234" s="7">
        <v>20</v>
      </c>
      <c r="E234" s="8">
        <v>352000</v>
      </c>
    </row>
    <row r="235" spans="1:5" ht="13.15" customHeight="1" x14ac:dyDescent="0.2">
      <c r="A235" s="5" t="s">
        <v>638</v>
      </c>
      <c r="B235" s="6">
        <v>536</v>
      </c>
      <c r="C235" s="5" t="s">
        <v>2294</v>
      </c>
      <c r="D235" s="7">
        <v>115</v>
      </c>
      <c r="E235" s="8" t="s">
        <v>639</v>
      </c>
    </row>
    <row r="236" spans="1:5" ht="13.15" customHeight="1" x14ac:dyDescent="0.2">
      <c r="A236" s="5" t="s">
        <v>638</v>
      </c>
      <c r="B236" s="6">
        <v>537</v>
      </c>
      <c r="C236" s="5" t="s">
        <v>2171</v>
      </c>
      <c r="D236" s="7">
        <v>61</v>
      </c>
      <c r="E236" s="8" t="s">
        <v>639</v>
      </c>
    </row>
    <row r="237" spans="1:5" ht="13.15" customHeight="1" x14ac:dyDescent="0.2">
      <c r="A237" s="5" t="s">
        <v>638</v>
      </c>
      <c r="B237" s="6">
        <v>538</v>
      </c>
      <c r="C237" s="5" t="s">
        <v>2277</v>
      </c>
      <c r="D237" s="7">
        <v>263</v>
      </c>
      <c r="E237" s="8" t="s">
        <v>639</v>
      </c>
    </row>
    <row r="238" spans="1:5" ht="13.15" customHeight="1" x14ac:dyDescent="0.2">
      <c r="A238" s="5" t="s">
        <v>638</v>
      </c>
      <c r="B238" s="6" t="s">
        <v>1432</v>
      </c>
      <c r="C238" s="5" t="s">
        <v>2277</v>
      </c>
      <c r="D238" s="7">
        <v>21</v>
      </c>
      <c r="E238" s="8" t="s">
        <v>639</v>
      </c>
    </row>
    <row r="239" spans="1:5" ht="13.15" customHeight="1" x14ac:dyDescent="0.2">
      <c r="A239" s="5" t="s">
        <v>638</v>
      </c>
      <c r="B239" s="6" t="s">
        <v>4183</v>
      </c>
      <c r="C239" s="5" t="s">
        <v>2277</v>
      </c>
      <c r="D239" s="7">
        <v>21</v>
      </c>
      <c r="E239" s="8" t="s">
        <v>639</v>
      </c>
    </row>
    <row r="240" spans="1:5" ht="13.15" customHeight="1" x14ac:dyDescent="0.2">
      <c r="A240" s="5" t="s">
        <v>638</v>
      </c>
      <c r="B240" s="6" t="s">
        <v>655</v>
      </c>
      <c r="C240" s="5" t="s">
        <v>2403</v>
      </c>
      <c r="D240" s="7">
        <v>177</v>
      </c>
      <c r="E240" s="8" t="s">
        <v>639</v>
      </c>
    </row>
    <row r="241" spans="1:5" ht="13.15" customHeight="1" x14ac:dyDescent="0.2">
      <c r="A241" s="5" t="s">
        <v>638</v>
      </c>
      <c r="B241" s="6" t="s">
        <v>656</v>
      </c>
      <c r="C241" s="5" t="s">
        <v>2311</v>
      </c>
      <c r="D241" s="7">
        <v>3072</v>
      </c>
      <c r="E241" s="8" t="s">
        <v>639</v>
      </c>
    </row>
    <row r="242" spans="1:5" ht="13.15" customHeight="1" x14ac:dyDescent="0.2">
      <c r="A242" s="5" t="s">
        <v>638</v>
      </c>
      <c r="B242" s="6" t="s">
        <v>2783</v>
      </c>
      <c r="C242" s="5" t="s">
        <v>2393</v>
      </c>
      <c r="D242" s="7">
        <v>35</v>
      </c>
      <c r="E242" s="8" t="s">
        <v>639</v>
      </c>
    </row>
    <row r="243" spans="1:5" ht="13.15" customHeight="1" x14ac:dyDescent="0.2">
      <c r="A243" s="5" t="s">
        <v>638</v>
      </c>
      <c r="B243" s="6" t="s">
        <v>2784</v>
      </c>
      <c r="C243" s="5" t="s">
        <v>2393</v>
      </c>
      <c r="D243" s="7">
        <v>35</v>
      </c>
      <c r="E243" s="8" t="s">
        <v>639</v>
      </c>
    </row>
    <row r="244" spans="1:5" ht="13.15" customHeight="1" x14ac:dyDescent="0.2">
      <c r="A244" s="5" t="s">
        <v>638</v>
      </c>
      <c r="B244" s="6" t="s">
        <v>2785</v>
      </c>
      <c r="C244" s="5" t="s">
        <v>2160</v>
      </c>
      <c r="D244" s="7">
        <v>133</v>
      </c>
      <c r="E244" s="8" t="s">
        <v>639</v>
      </c>
    </row>
    <row r="245" spans="1:5" ht="13.15" customHeight="1" x14ac:dyDescent="0.2">
      <c r="A245" s="5" t="s">
        <v>638</v>
      </c>
      <c r="B245" s="6" t="s">
        <v>2786</v>
      </c>
      <c r="C245" s="5" t="s">
        <v>2160</v>
      </c>
      <c r="D245" s="7">
        <v>134</v>
      </c>
      <c r="E245" s="8" t="s">
        <v>639</v>
      </c>
    </row>
    <row r="246" spans="1:5" ht="13.15" customHeight="1" x14ac:dyDescent="0.2">
      <c r="A246" s="5" t="s">
        <v>638</v>
      </c>
      <c r="B246" s="6" t="s">
        <v>2787</v>
      </c>
      <c r="C246" s="5" t="s">
        <v>2160</v>
      </c>
      <c r="D246" s="7">
        <v>88</v>
      </c>
      <c r="E246" s="8" t="s">
        <v>639</v>
      </c>
    </row>
    <row r="247" spans="1:5" ht="13.15" customHeight="1" x14ac:dyDescent="0.2">
      <c r="C247" s="10" t="s">
        <v>2401</v>
      </c>
      <c r="D247" s="11">
        <f>SUM(D200:D246)</f>
        <v>9887</v>
      </c>
      <c r="E247" s="12"/>
    </row>
    <row r="248" spans="1:5" ht="13.15" customHeight="1" x14ac:dyDescent="0.2"/>
    <row r="249" spans="1:5" ht="13.15" customHeight="1" x14ac:dyDescent="0.2"/>
    <row r="250" spans="1:5" ht="13.15" customHeight="1" x14ac:dyDescent="0.2">
      <c r="A250" s="5" t="s">
        <v>638</v>
      </c>
      <c r="B250" s="6">
        <v>601</v>
      </c>
      <c r="C250" s="5" t="s">
        <v>2403</v>
      </c>
      <c r="D250" s="7">
        <v>177</v>
      </c>
      <c r="E250" s="8" t="s">
        <v>639</v>
      </c>
    </row>
    <row r="251" spans="1:5" ht="13.15" customHeight="1" x14ac:dyDescent="0.2">
      <c r="A251" s="5" t="s">
        <v>638</v>
      </c>
      <c r="B251" s="6">
        <v>602</v>
      </c>
      <c r="C251" s="5" t="s">
        <v>2403</v>
      </c>
      <c r="D251" s="7">
        <v>177</v>
      </c>
      <c r="E251" s="8" t="s">
        <v>639</v>
      </c>
    </row>
    <row r="252" spans="1:5" ht="13.15" customHeight="1" x14ac:dyDescent="0.2">
      <c r="A252" s="5" t="s">
        <v>638</v>
      </c>
      <c r="B252" s="6">
        <v>603</v>
      </c>
      <c r="C252" s="5" t="s">
        <v>2403</v>
      </c>
      <c r="D252" s="7">
        <v>168</v>
      </c>
      <c r="E252" s="8" t="s">
        <v>639</v>
      </c>
    </row>
    <row r="253" spans="1:5" ht="13.15" customHeight="1" x14ac:dyDescent="0.2">
      <c r="A253" s="5" t="s">
        <v>638</v>
      </c>
      <c r="B253" s="6">
        <v>604</v>
      </c>
      <c r="C253" s="5" t="s">
        <v>2403</v>
      </c>
      <c r="D253" s="7">
        <v>168</v>
      </c>
      <c r="E253" s="8" t="s">
        <v>639</v>
      </c>
    </row>
    <row r="254" spans="1:5" ht="13.15" customHeight="1" x14ac:dyDescent="0.2">
      <c r="A254" s="5" t="s">
        <v>638</v>
      </c>
      <c r="B254" s="6">
        <v>605</v>
      </c>
      <c r="C254" s="5" t="s">
        <v>2403</v>
      </c>
      <c r="D254" s="7">
        <v>172</v>
      </c>
      <c r="E254" s="8" t="s">
        <v>639</v>
      </c>
    </row>
    <row r="255" spans="1:5" ht="13.15" customHeight="1" x14ac:dyDescent="0.2">
      <c r="A255" s="5" t="s">
        <v>638</v>
      </c>
      <c r="B255" s="6">
        <v>606</v>
      </c>
      <c r="C255" s="5" t="s">
        <v>2403</v>
      </c>
      <c r="D255" s="7">
        <v>172</v>
      </c>
      <c r="E255" s="8" t="s">
        <v>639</v>
      </c>
    </row>
    <row r="256" spans="1:5" ht="13.15" customHeight="1" x14ac:dyDescent="0.2">
      <c r="A256" s="5" t="s">
        <v>638</v>
      </c>
      <c r="B256" s="6">
        <v>607</v>
      </c>
      <c r="C256" s="5" t="s">
        <v>2403</v>
      </c>
      <c r="D256" s="7">
        <v>172</v>
      </c>
      <c r="E256" s="8" t="s">
        <v>639</v>
      </c>
    </row>
    <row r="257" spans="1:5" ht="13.15" customHeight="1" x14ac:dyDescent="0.2">
      <c r="A257" s="5" t="s">
        <v>638</v>
      </c>
      <c r="B257" s="6">
        <v>608</v>
      </c>
      <c r="C257" s="5" t="s">
        <v>2403</v>
      </c>
      <c r="D257" s="7">
        <v>172</v>
      </c>
      <c r="E257" s="8" t="s">
        <v>639</v>
      </c>
    </row>
    <row r="258" spans="1:5" ht="13.15" customHeight="1" x14ac:dyDescent="0.2">
      <c r="A258" s="5" t="s">
        <v>638</v>
      </c>
      <c r="B258" s="6">
        <v>609</v>
      </c>
      <c r="C258" s="5" t="s">
        <v>2403</v>
      </c>
      <c r="D258" s="7">
        <v>172</v>
      </c>
      <c r="E258" s="8" t="s">
        <v>639</v>
      </c>
    </row>
    <row r="259" spans="1:5" ht="13.15" customHeight="1" x14ac:dyDescent="0.2">
      <c r="A259" s="5" t="s">
        <v>638</v>
      </c>
      <c r="B259" s="6">
        <v>610</v>
      </c>
      <c r="C259" s="5" t="s">
        <v>2403</v>
      </c>
      <c r="D259" s="7">
        <v>172</v>
      </c>
      <c r="E259" s="8" t="s">
        <v>639</v>
      </c>
    </row>
    <row r="260" spans="1:5" ht="13.15" customHeight="1" x14ac:dyDescent="0.2">
      <c r="A260" s="5" t="s">
        <v>638</v>
      </c>
      <c r="B260" s="6">
        <v>611</v>
      </c>
      <c r="C260" s="5" t="s">
        <v>2403</v>
      </c>
      <c r="D260" s="7">
        <v>172</v>
      </c>
      <c r="E260" s="8" t="s">
        <v>639</v>
      </c>
    </row>
    <row r="261" spans="1:5" ht="13.15" customHeight="1" x14ac:dyDescent="0.2">
      <c r="A261" s="5" t="s">
        <v>638</v>
      </c>
      <c r="B261" s="6">
        <v>612</v>
      </c>
      <c r="C261" s="5" t="s">
        <v>2403</v>
      </c>
      <c r="D261" s="7">
        <v>172</v>
      </c>
      <c r="E261" s="8" t="s">
        <v>639</v>
      </c>
    </row>
    <row r="262" spans="1:5" ht="13.15" customHeight="1" x14ac:dyDescent="0.2">
      <c r="A262" s="5" t="s">
        <v>638</v>
      </c>
      <c r="B262" s="6">
        <v>613</v>
      </c>
      <c r="C262" s="5" t="s">
        <v>2403</v>
      </c>
      <c r="D262" s="7">
        <v>172</v>
      </c>
      <c r="E262" s="8" t="s">
        <v>639</v>
      </c>
    </row>
    <row r="263" spans="1:5" ht="13.15" customHeight="1" x14ac:dyDescent="0.2">
      <c r="A263" s="5" t="s">
        <v>638</v>
      </c>
      <c r="B263" s="6">
        <v>614</v>
      </c>
      <c r="C263" s="5" t="s">
        <v>2403</v>
      </c>
      <c r="D263" s="7">
        <v>172</v>
      </c>
      <c r="E263" s="8" t="s">
        <v>639</v>
      </c>
    </row>
    <row r="264" spans="1:5" ht="13.15" customHeight="1" x14ac:dyDescent="0.2">
      <c r="A264" s="5" t="s">
        <v>638</v>
      </c>
      <c r="B264" s="6">
        <v>615</v>
      </c>
      <c r="C264" s="5" t="s">
        <v>2403</v>
      </c>
      <c r="D264" s="7">
        <v>177</v>
      </c>
      <c r="E264" s="8" t="s">
        <v>639</v>
      </c>
    </row>
    <row r="265" spans="1:5" ht="13.15" customHeight="1" x14ac:dyDescent="0.2">
      <c r="A265" s="5" t="s">
        <v>638</v>
      </c>
      <c r="B265" s="6">
        <v>616</v>
      </c>
      <c r="C265" s="5" t="s">
        <v>2403</v>
      </c>
      <c r="D265" s="7">
        <v>137</v>
      </c>
      <c r="E265" s="8" t="s">
        <v>639</v>
      </c>
    </row>
    <row r="266" spans="1:5" ht="13.15" customHeight="1" x14ac:dyDescent="0.2">
      <c r="A266" s="5" t="s">
        <v>638</v>
      </c>
      <c r="B266" s="6">
        <v>617</v>
      </c>
      <c r="C266" s="5" t="s">
        <v>2403</v>
      </c>
      <c r="D266" s="7">
        <v>135</v>
      </c>
      <c r="E266" s="8" t="s">
        <v>639</v>
      </c>
    </row>
    <row r="267" spans="1:5" ht="13.15" customHeight="1" x14ac:dyDescent="0.2">
      <c r="A267" s="5" t="s">
        <v>638</v>
      </c>
      <c r="B267" s="6">
        <v>618</v>
      </c>
      <c r="C267" s="5" t="s">
        <v>2403</v>
      </c>
      <c r="D267" s="7">
        <v>179</v>
      </c>
      <c r="E267" s="8" t="s">
        <v>639</v>
      </c>
    </row>
    <row r="268" spans="1:5" ht="13.15" customHeight="1" x14ac:dyDescent="0.2">
      <c r="A268" s="5" t="s">
        <v>638</v>
      </c>
      <c r="B268" s="6">
        <v>619</v>
      </c>
      <c r="C268" s="5" t="s">
        <v>2403</v>
      </c>
      <c r="D268" s="7">
        <v>172</v>
      </c>
      <c r="E268" s="8" t="s">
        <v>639</v>
      </c>
    </row>
    <row r="269" spans="1:5" ht="13.15" customHeight="1" x14ac:dyDescent="0.2">
      <c r="A269" s="5" t="s">
        <v>638</v>
      </c>
      <c r="B269" s="6">
        <v>620</v>
      </c>
      <c r="C269" s="5" t="s">
        <v>2403</v>
      </c>
      <c r="D269" s="7">
        <v>172</v>
      </c>
      <c r="E269" s="8" t="s">
        <v>639</v>
      </c>
    </row>
    <row r="270" spans="1:5" ht="13.15" customHeight="1" x14ac:dyDescent="0.2">
      <c r="A270" s="5" t="s">
        <v>638</v>
      </c>
      <c r="B270" s="6">
        <v>621</v>
      </c>
      <c r="C270" s="5" t="s">
        <v>2403</v>
      </c>
      <c r="D270" s="7">
        <v>172</v>
      </c>
      <c r="E270" s="8" t="s">
        <v>639</v>
      </c>
    </row>
    <row r="271" spans="1:5" ht="13.15" customHeight="1" x14ac:dyDescent="0.2">
      <c r="A271" s="5" t="s">
        <v>638</v>
      </c>
      <c r="B271" s="6">
        <v>622</v>
      </c>
      <c r="C271" s="5" t="s">
        <v>2403</v>
      </c>
      <c r="D271" s="7">
        <v>172</v>
      </c>
      <c r="E271" s="8" t="s">
        <v>639</v>
      </c>
    </row>
    <row r="272" spans="1:5" ht="13.15" customHeight="1" x14ac:dyDescent="0.2">
      <c r="A272" s="5" t="s">
        <v>638</v>
      </c>
      <c r="B272" s="6">
        <v>623</v>
      </c>
      <c r="C272" s="5" t="s">
        <v>2403</v>
      </c>
      <c r="D272" s="7">
        <v>172</v>
      </c>
      <c r="E272" s="8" t="s">
        <v>639</v>
      </c>
    </row>
    <row r="273" spans="1:5" ht="13.15" customHeight="1" x14ac:dyDescent="0.2">
      <c r="A273" s="5" t="s">
        <v>638</v>
      </c>
      <c r="B273" s="6">
        <v>624</v>
      </c>
      <c r="C273" s="5" t="s">
        <v>2403</v>
      </c>
      <c r="D273" s="7">
        <v>172</v>
      </c>
      <c r="E273" s="8" t="s">
        <v>639</v>
      </c>
    </row>
    <row r="274" spans="1:5" ht="13.15" customHeight="1" x14ac:dyDescent="0.2">
      <c r="A274" s="5" t="s">
        <v>638</v>
      </c>
      <c r="B274" s="6">
        <v>625</v>
      </c>
      <c r="C274" s="5" t="s">
        <v>2403</v>
      </c>
      <c r="D274" s="7">
        <v>172</v>
      </c>
      <c r="E274" s="8" t="s">
        <v>639</v>
      </c>
    </row>
    <row r="275" spans="1:5" ht="13.15" customHeight="1" x14ac:dyDescent="0.2">
      <c r="A275" s="5" t="s">
        <v>638</v>
      </c>
      <c r="B275" s="6">
        <v>626</v>
      </c>
      <c r="C275" s="5" t="s">
        <v>2403</v>
      </c>
      <c r="D275" s="7">
        <v>172</v>
      </c>
      <c r="E275" s="8" t="s">
        <v>639</v>
      </c>
    </row>
    <row r="276" spans="1:5" ht="13.15" customHeight="1" x14ac:dyDescent="0.2">
      <c r="A276" s="5" t="s">
        <v>638</v>
      </c>
      <c r="B276" s="6">
        <v>627</v>
      </c>
      <c r="C276" s="5" t="s">
        <v>2403</v>
      </c>
      <c r="D276" s="7">
        <v>172</v>
      </c>
      <c r="E276" s="8" t="s">
        <v>639</v>
      </c>
    </row>
    <row r="277" spans="1:5" ht="13.15" customHeight="1" x14ac:dyDescent="0.2">
      <c r="A277" s="5" t="s">
        <v>638</v>
      </c>
      <c r="B277" s="6">
        <v>628</v>
      </c>
      <c r="C277" s="5" t="s">
        <v>2403</v>
      </c>
      <c r="D277" s="7">
        <v>172</v>
      </c>
      <c r="E277" s="8" t="s">
        <v>639</v>
      </c>
    </row>
    <row r="278" spans="1:5" ht="13.15" customHeight="1" x14ac:dyDescent="0.2">
      <c r="A278" s="5" t="s">
        <v>638</v>
      </c>
      <c r="B278" s="6">
        <v>629</v>
      </c>
      <c r="C278" s="5" t="s">
        <v>2403</v>
      </c>
      <c r="D278" s="7">
        <v>168</v>
      </c>
      <c r="E278" s="8" t="s">
        <v>639</v>
      </c>
    </row>
    <row r="279" spans="1:5" ht="13.15" customHeight="1" x14ac:dyDescent="0.2">
      <c r="A279" s="5" t="s">
        <v>638</v>
      </c>
      <c r="B279" s="6">
        <v>630</v>
      </c>
      <c r="C279" s="5" t="s">
        <v>2403</v>
      </c>
      <c r="D279" s="7">
        <v>168</v>
      </c>
      <c r="E279" s="8" t="s">
        <v>639</v>
      </c>
    </row>
    <row r="280" spans="1:5" ht="13.15" customHeight="1" x14ac:dyDescent="0.2">
      <c r="A280" s="5" t="s">
        <v>638</v>
      </c>
      <c r="B280" s="6">
        <v>631</v>
      </c>
      <c r="C280" s="5" t="s">
        <v>2403</v>
      </c>
      <c r="D280" s="7">
        <v>177</v>
      </c>
      <c r="E280" s="8" t="s">
        <v>639</v>
      </c>
    </row>
    <row r="281" spans="1:5" ht="13.15" customHeight="1" x14ac:dyDescent="0.2">
      <c r="A281" s="5" t="s">
        <v>638</v>
      </c>
      <c r="B281" s="6">
        <v>632</v>
      </c>
      <c r="C281" s="5" t="s">
        <v>2403</v>
      </c>
      <c r="D281" s="7">
        <v>177</v>
      </c>
      <c r="E281" s="8" t="s">
        <v>639</v>
      </c>
    </row>
    <row r="282" spans="1:5" ht="13.15" customHeight="1" x14ac:dyDescent="0.2">
      <c r="A282" s="5" t="s">
        <v>638</v>
      </c>
      <c r="B282" s="6">
        <v>633</v>
      </c>
      <c r="C282" s="5" t="s">
        <v>2277</v>
      </c>
      <c r="D282" s="7">
        <v>267</v>
      </c>
      <c r="E282" s="8" t="s">
        <v>639</v>
      </c>
    </row>
    <row r="283" spans="1:5" ht="13.15" customHeight="1" x14ac:dyDescent="0.2">
      <c r="A283" s="5" t="s">
        <v>638</v>
      </c>
      <c r="B283" s="6">
        <v>634</v>
      </c>
      <c r="C283" s="5" t="s">
        <v>649</v>
      </c>
      <c r="D283" s="7">
        <v>12</v>
      </c>
      <c r="E283" s="8" t="s">
        <v>639</v>
      </c>
    </row>
    <row r="284" spans="1:5" ht="13.15" customHeight="1" x14ac:dyDescent="0.2">
      <c r="A284" s="5" t="s">
        <v>638</v>
      </c>
      <c r="B284" s="6">
        <v>635</v>
      </c>
      <c r="C284" s="5" t="s">
        <v>2367</v>
      </c>
      <c r="D284" s="7">
        <v>20</v>
      </c>
      <c r="E284" s="8">
        <v>352000</v>
      </c>
    </row>
    <row r="285" spans="1:5" ht="13.15" customHeight="1" x14ac:dyDescent="0.2">
      <c r="A285" s="5" t="s">
        <v>638</v>
      </c>
      <c r="B285" s="6">
        <v>636</v>
      </c>
      <c r="C285" s="5" t="s">
        <v>2294</v>
      </c>
      <c r="D285" s="7">
        <v>115</v>
      </c>
      <c r="E285" s="8" t="s">
        <v>639</v>
      </c>
    </row>
    <row r="286" spans="1:5" ht="13.15" customHeight="1" x14ac:dyDescent="0.2">
      <c r="A286" s="5" t="s">
        <v>638</v>
      </c>
      <c r="B286" s="6">
        <v>637</v>
      </c>
      <c r="C286" s="5" t="s">
        <v>2171</v>
      </c>
      <c r="D286" s="7">
        <v>61</v>
      </c>
      <c r="E286" s="8" t="s">
        <v>639</v>
      </c>
    </row>
    <row r="287" spans="1:5" ht="13.15" customHeight="1" x14ac:dyDescent="0.2">
      <c r="A287" s="5" t="s">
        <v>638</v>
      </c>
      <c r="B287" s="6">
        <v>638</v>
      </c>
      <c r="C287" s="5" t="s">
        <v>2277</v>
      </c>
      <c r="D287" s="7">
        <v>266</v>
      </c>
      <c r="E287" s="8" t="s">
        <v>639</v>
      </c>
    </row>
    <row r="288" spans="1:5" ht="13.15" customHeight="1" x14ac:dyDescent="0.2">
      <c r="A288" s="5" t="s">
        <v>638</v>
      </c>
      <c r="B288" s="6" t="s">
        <v>1496</v>
      </c>
      <c r="C288" s="5" t="s">
        <v>2277</v>
      </c>
      <c r="D288" s="7">
        <v>21</v>
      </c>
      <c r="E288" s="8" t="s">
        <v>639</v>
      </c>
    </row>
    <row r="289" spans="1:5" ht="13.15" customHeight="1" x14ac:dyDescent="0.2">
      <c r="A289" s="5" t="s">
        <v>638</v>
      </c>
      <c r="B289" s="6" t="s">
        <v>1499</v>
      </c>
      <c r="C289" s="5" t="s">
        <v>2277</v>
      </c>
      <c r="D289" s="7">
        <v>21</v>
      </c>
      <c r="E289" s="8" t="s">
        <v>639</v>
      </c>
    </row>
    <row r="290" spans="1:5" ht="13.15" customHeight="1" x14ac:dyDescent="0.2">
      <c r="A290" s="5" t="s">
        <v>638</v>
      </c>
      <c r="B290" s="6" t="s">
        <v>658</v>
      </c>
      <c r="C290" s="5" t="s">
        <v>2311</v>
      </c>
      <c r="D290" s="7">
        <v>3246</v>
      </c>
      <c r="E290" s="8" t="s">
        <v>639</v>
      </c>
    </row>
    <row r="291" spans="1:5" ht="13.15" customHeight="1" x14ac:dyDescent="0.2">
      <c r="A291" s="5" t="s">
        <v>638</v>
      </c>
      <c r="B291" s="6" t="s">
        <v>4136</v>
      </c>
      <c r="C291" s="5" t="s">
        <v>2393</v>
      </c>
      <c r="D291" s="7">
        <v>35</v>
      </c>
      <c r="E291" s="8" t="s">
        <v>639</v>
      </c>
    </row>
    <row r="292" spans="1:5" ht="13.15" customHeight="1" x14ac:dyDescent="0.2">
      <c r="A292" s="5" t="s">
        <v>638</v>
      </c>
      <c r="B292" s="6" t="s">
        <v>2795</v>
      </c>
      <c r="C292" s="5" t="s">
        <v>2393</v>
      </c>
      <c r="D292" s="7">
        <v>35</v>
      </c>
      <c r="E292" s="8" t="s">
        <v>639</v>
      </c>
    </row>
    <row r="293" spans="1:5" ht="13.15" customHeight="1" x14ac:dyDescent="0.2">
      <c r="A293" s="5" t="s">
        <v>638</v>
      </c>
      <c r="B293" s="6" t="s">
        <v>4137</v>
      </c>
      <c r="C293" s="5" t="s">
        <v>2160</v>
      </c>
      <c r="D293" s="7">
        <v>133</v>
      </c>
      <c r="E293" s="8" t="s">
        <v>639</v>
      </c>
    </row>
    <row r="294" spans="1:5" ht="13.15" customHeight="1" x14ac:dyDescent="0.2">
      <c r="A294" s="5" t="s">
        <v>638</v>
      </c>
      <c r="B294" s="6" t="s">
        <v>4138</v>
      </c>
      <c r="C294" s="5" t="s">
        <v>2160</v>
      </c>
      <c r="D294" s="7">
        <v>134</v>
      </c>
      <c r="E294" s="8" t="s">
        <v>639</v>
      </c>
    </row>
    <row r="295" spans="1:5" ht="13.15" customHeight="1" x14ac:dyDescent="0.2">
      <c r="A295" s="5" t="s">
        <v>638</v>
      </c>
      <c r="B295" s="6" t="s">
        <v>4139</v>
      </c>
      <c r="C295" s="5" t="s">
        <v>2160</v>
      </c>
      <c r="D295" s="7">
        <v>88</v>
      </c>
      <c r="E295" s="8" t="s">
        <v>639</v>
      </c>
    </row>
    <row r="296" spans="1:5" ht="13.15" customHeight="1" x14ac:dyDescent="0.2">
      <c r="C296" s="10" t="s">
        <v>2401</v>
      </c>
      <c r="D296" s="11">
        <f>SUM(D250:D295)</f>
        <v>9902</v>
      </c>
      <c r="E296" s="12"/>
    </row>
    <row r="297" spans="1:5" ht="13.15" customHeight="1" x14ac:dyDescent="0.2"/>
    <row r="298" spans="1:5" ht="13.15" customHeight="1" x14ac:dyDescent="0.2"/>
    <row r="299" spans="1:5" ht="13.15" customHeight="1" x14ac:dyDescent="0.2">
      <c r="A299" s="5" t="s">
        <v>638</v>
      </c>
      <c r="B299" s="6">
        <v>701</v>
      </c>
      <c r="C299" s="5" t="s">
        <v>2403</v>
      </c>
      <c r="D299" s="7">
        <v>177</v>
      </c>
      <c r="E299" s="8" t="s">
        <v>639</v>
      </c>
    </row>
    <row r="300" spans="1:5" ht="13.15" customHeight="1" x14ac:dyDescent="0.2">
      <c r="A300" s="5" t="s">
        <v>638</v>
      </c>
      <c r="B300" s="6">
        <v>702</v>
      </c>
      <c r="C300" s="5" t="s">
        <v>2403</v>
      </c>
      <c r="D300" s="7">
        <v>177</v>
      </c>
      <c r="E300" s="8" t="s">
        <v>639</v>
      </c>
    </row>
    <row r="301" spans="1:5" ht="13.15" customHeight="1" x14ac:dyDescent="0.2">
      <c r="A301" s="5" t="s">
        <v>638</v>
      </c>
      <c r="B301" s="6">
        <v>703</v>
      </c>
      <c r="C301" s="5" t="s">
        <v>2403</v>
      </c>
      <c r="D301" s="7">
        <v>168</v>
      </c>
      <c r="E301" s="8" t="s">
        <v>639</v>
      </c>
    </row>
    <row r="302" spans="1:5" ht="13.15" customHeight="1" x14ac:dyDescent="0.2">
      <c r="A302" s="5" t="s">
        <v>638</v>
      </c>
      <c r="B302" s="6">
        <v>704</v>
      </c>
      <c r="C302" s="5" t="s">
        <v>2403</v>
      </c>
      <c r="D302" s="7">
        <v>168</v>
      </c>
      <c r="E302" s="8" t="s">
        <v>639</v>
      </c>
    </row>
    <row r="303" spans="1:5" ht="13.15" customHeight="1" x14ac:dyDescent="0.2">
      <c r="A303" s="5" t="s">
        <v>638</v>
      </c>
      <c r="B303" s="6">
        <v>705</v>
      </c>
      <c r="C303" s="5" t="s">
        <v>2403</v>
      </c>
      <c r="D303" s="7">
        <v>172</v>
      </c>
      <c r="E303" s="8" t="s">
        <v>639</v>
      </c>
    </row>
    <row r="304" spans="1:5" ht="13.15" customHeight="1" x14ac:dyDescent="0.2">
      <c r="A304" s="5" t="s">
        <v>638</v>
      </c>
      <c r="B304" s="6">
        <v>706</v>
      </c>
      <c r="C304" s="5" t="s">
        <v>2403</v>
      </c>
      <c r="D304" s="7">
        <v>172</v>
      </c>
      <c r="E304" s="8" t="s">
        <v>639</v>
      </c>
    </row>
    <row r="305" spans="1:5" ht="13.15" customHeight="1" x14ac:dyDescent="0.2">
      <c r="A305" s="5" t="s">
        <v>638</v>
      </c>
      <c r="B305" s="6">
        <v>707</v>
      </c>
      <c r="C305" s="5" t="s">
        <v>2403</v>
      </c>
      <c r="D305" s="7">
        <v>172</v>
      </c>
      <c r="E305" s="8" t="s">
        <v>639</v>
      </c>
    </row>
    <row r="306" spans="1:5" ht="13.15" customHeight="1" x14ac:dyDescent="0.2">
      <c r="A306" s="5" t="s">
        <v>638</v>
      </c>
      <c r="B306" s="6">
        <v>708</v>
      </c>
      <c r="C306" s="5" t="s">
        <v>2403</v>
      </c>
      <c r="D306" s="7">
        <v>172</v>
      </c>
      <c r="E306" s="8" t="s">
        <v>639</v>
      </c>
    </row>
    <row r="307" spans="1:5" ht="13.15" customHeight="1" x14ac:dyDescent="0.2">
      <c r="A307" s="5" t="s">
        <v>638</v>
      </c>
      <c r="B307" s="6">
        <v>709</v>
      </c>
      <c r="C307" s="5" t="s">
        <v>2403</v>
      </c>
      <c r="D307" s="7">
        <v>172</v>
      </c>
      <c r="E307" s="8" t="s">
        <v>639</v>
      </c>
    </row>
    <row r="308" spans="1:5" ht="13.15" customHeight="1" x14ac:dyDescent="0.2">
      <c r="A308" s="5" t="s">
        <v>638</v>
      </c>
      <c r="B308" s="6">
        <v>710</v>
      </c>
      <c r="C308" s="5" t="s">
        <v>2403</v>
      </c>
      <c r="D308" s="7">
        <v>172</v>
      </c>
      <c r="E308" s="8" t="s">
        <v>639</v>
      </c>
    </row>
    <row r="309" spans="1:5" ht="13.15" customHeight="1" x14ac:dyDescent="0.2">
      <c r="A309" s="5" t="s">
        <v>638</v>
      </c>
      <c r="B309" s="6">
        <v>711</v>
      </c>
      <c r="C309" s="5" t="s">
        <v>2403</v>
      </c>
      <c r="D309" s="7">
        <v>172</v>
      </c>
      <c r="E309" s="8" t="s">
        <v>639</v>
      </c>
    </row>
    <row r="310" spans="1:5" ht="13.15" customHeight="1" x14ac:dyDescent="0.2">
      <c r="A310" s="5" t="s">
        <v>638</v>
      </c>
      <c r="B310" s="6">
        <v>712</v>
      </c>
      <c r="C310" s="5" t="s">
        <v>2403</v>
      </c>
      <c r="D310" s="7">
        <v>172</v>
      </c>
      <c r="E310" s="8" t="s">
        <v>639</v>
      </c>
    </row>
    <row r="311" spans="1:5" ht="13.15" customHeight="1" x14ac:dyDescent="0.2">
      <c r="A311" s="5" t="s">
        <v>638</v>
      </c>
      <c r="B311" s="6">
        <v>713</v>
      </c>
      <c r="C311" s="5" t="s">
        <v>2403</v>
      </c>
      <c r="D311" s="7">
        <v>172</v>
      </c>
      <c r="E311" s="8" t="s">
        <v>639</v>
      </c>
    </row>
    <row r="312" spans="1:5" ht="13.15" customHeight="1" x14ac:dyDescent="0.2">
      <c r="A312" s="5" t="s">
        <v>638</v>
      </c>
      <c r="B312" s="6">
        <v>714</v>
      </c>
      <c r="C312" s="5" t="s">
        <v>2403</v>
      </c>
      <c r="D312" s="7">
        <v>172</v>
      </c>
      <c r="E312" s="8" t="s">
        <v>639</v>
      </c>
    </row>
    <row r="313" spans="1:5" ht="13.15" customHeight="1" x14ac:dyDescent="0.2">
      <c r="A313" s="5" t="s">
        <v>638</v>
      </c>
      <c r="B313" s="6">
        <v>715</v>
      </c>
      <c r="C313" s="5" t="s">
        <v>2403</v>
      </c>
      <c r="D313" s="7">
        <v>177</v>
      </c>
      <c r="E313" s="8" t="s">
        <v>639</v>
      </c>
    </row>
    <row r="314" spans="1:5" ht="13.15" customHeight="1" x14ac:dyDescent="0.2">
      <c r="A314" s="5" t="s">
        <v>638</v>
      </c>
      <c r="B314" s="6">
        <v>716</v>
      </c>
      <c r="C314" s="5" t="s">
        <v>2403</v>
      </c>
      <c r="D314" s="7">
        <v>137</v>
      </c>
      <c r="E314" s="8" t="s">
        <v>639</v>
      </c>
    </row>
    <row r="315" spans="1:5" ht="13.15" customHeight="1" x14ac:dyDescent="0.2">
      <c r="A315" s="5" t="s">
        <v>638</v>
      </c>
      <c r="B315" s="6">
        <v>717</v>
      </c>
      <c r="C315" s="5" t="s">
        <v>2403</v>
      </c>
      <c r="D315" s="7">
        <v>135</v>
      </c>
      <c r="E315" s="8" t="s">
        <v>639</v>
      </c>
    </row>
    <row r="316" spans="1:5" ht="13.15" customHeight="1" x14ac:dyDescent="0.2">
      <c r="A316" s="5" t="s">
        <v>638</v>
      </c>
      <c r="B316" s="6">
        <v>718</v>
      </c>
      <c r="C316" s="5" t="s">
        <v>2403</v>
      </c>
      <c r="D316" s="7">
        <v>179</v>
      </c>
      <c r="E316" s="8" t="s">
        <v>639</v>
      </c>
    </row>
    <row r="317" spans="1:5" ht="13.15" customHeight="1" x14ac:dyDescent="0.2">
      <c r="A317" s="5" t="s">
        <v>638</v>
      </c>
      <c r="B317" s="6">
        <v>719</v>
      </c>
      <c r="C317" s="5" t="s">
        <v>2403</v>
      </c>
      <c r="D317" s="7">
        <v>172</v>
      </c>
      <c r="E317" s="8" t="s">
        <v>639</v>
      </c>
    </row>
    <row r="318" spans="1:5" ht="13.15" customHeight="1" x14ac:dyDescent="0.2">
      <c r="A318" s="5" t="s">
        <v>638</v>
      </c>
      <c r="B318" s="6">
        <v>720</v>
      </c>
      <c r="C318" s="5" t="s">
        <v>2403</v>
      </c>
      <c r="D318" s="7">
        <v>172</v>
      </c>
      <c r="E318" s="8" t="s">
        <v>639</v>
      </c>
    </row>
    <row r="319" spans="1:5" ht="13.15" customHeight="1" x14ac:dyDescent="0.2">
      <c r="A319" s="5" t="s">
        <v>638</v>
      </c>
      <c r="B319" s="6">
        <v>721</v>
      </c>
      <c r="C319" s="5" t="s">
        <v>2403</v>
      </c>
      <c r="D319" s="7">
        <v>172</v>
      </c>
      <c r="E319" s="8" t="s">
        <v>639</v>
      </c>
    </row>
    <row r="320" spans="1:5" ht="13.15" customHeight="1" x14ac:dyDescent="0.2">
      <c r="A320" s="5" t="s">
        <v>638</v>
      </c>
      <c r="B320" s="6">
        <v>722</v>
      </c>
      <c r="C320" s="5" t="s">
        <v>2403</v>
      </c>
      <c r="D320" s="7">
        <v>172</v>
      </c>
      <c r="E320" s="8" t="s">
        <v>639</v>
      </c>
    </row>
    <row r="321" spans="1:5" ht="13.15" customHeight="1" x14ac:dyDescent="0.2">
      <c r="A321" s="5" t="s">
        <v>638</v>
      </c>
      <c r="B321" s="6">
        <v>723</v>
      </c>
      <c r="C321" s="5" t="s">
        <v>2403</v>
      </c>
      <c r="D321" s="7">
        <v>172</v>
      </c>
      <c r="E321" s="8" t="s">
        <v>639</v>
      </c>
    </row>
    <row r="322" spans="1:5" ht="13.15" customHeight="1" x14ac:dyDescent="0.2">
      <c r="A322" s="5" t="s">
        <v>638</v>
      </c>
      <c r="B322" s="6">
        <v>724</v>
      </c>
      <c r="C322" s="5" t="s">
        <v>2403</v>
      </c>
      <c r="D322" s="7">
        <v>172</v>
      </c>
      <c r="E322" s="8" t="s">
        <v>639</v>
      </c>
    </row>
    <row r="323" spans="1:5" ht="13.15" customHeight="1" x14ac:dyDescent="0.2">
      <c r="A323" s="5" t="s">
        <v>638</v>
      </c>
      <c r="B323" s="6">
        <v>725</v>
      </c>
      <c r="C323" s="5" t="s">
        <v>2403</v>
      </c>
      <c r="D323" s="7">
        <v>172</v>
      </c>
      <c r="E323" s="8" t="s">
        <v>639</v>
      </c>
    </row>
    <row r="324" spans="1:5" ht="13.15" customHeight="1" x14ac:dyDescent="0.2">
      <c r="A324" s="5" t="s">
        <v>638</v>
      </c>
      <c r="B324" s="6">
        <v>726</v>
      </c>
      <c r="C324" s="5" t="s">
        <v>2403</v>
      </c>
      <c r="D324" s="7">
        <v>172</v>
      </c>
      <c r="E324" s="8" t="s">
        <v>639</v>
      </c>
    </row>
    <row r="325" spans="1:5" ht="13.15" customHeight="1" x14ac:dyDescent="0.2">
      <c r="A325" s="5" t="s">
        <v>638</v>
      </c>
      <c r="B325" s="6">
        <v>727</v>
      </c>
      <c r="C325" s="5" t="s">
        <v>2403</v>
      </c>
      <c r="D325" s="7">
        <v>172</v>
      </c>
      <c r="E325" s="8" t="s">
        <v>639</v>
      </c>
    </row>
    <row r="326" spans="1:5" ht="13.15" customHeight="1" x14ac:dyDescent="0.2">
      <c r="A326" s="5" t="s">
        <v>638</v>
      </c>
      <c r="B326" s="6">
        <v>728</v>
      </c>
      <c r="C326" s="5" t="s">
        <v>2403</v>
      </c>
      <c r="D326" s="7">
        <v>172</v>
      </c>
      <c r="E326" s="8" t="s">
        <v>639</v>
      </c>
    </row>
    <row r="327" spans="1:5" ht="13.15" customHeight="1" x14ac:dyDescent="0.2">
      <c r="A327" s="5" t="s">
        <v>638</v>
      </c>
      <c r="B327" s="6">
        <v>729</v>
      </c>
      <c r="C327" s="5" t="s">
        <v>2403</v>
      </c>
      <c r="D327" s="7">
        <v>168</v>
      </c>
      <c r="E327" s="8" t="s">
        <v>639</v>
      </c>
    </row>
    <row r="328" spans="1:5" ht="13.15" customHeight="1" x14ac:dyDescent="0.2">
      <c r="A328" s="5" t="s">
        <v>638</v>
      </c>
      <c r="B328" s="6">
        <v>730</v>
      </c>
      <c r="C328" s="5" t="s">
        <v>2403</v>
      </c>
      <c r="D328" s="7">
        <v>168</v>
      </c>
      <c r="E328" s="8" t="s">
        <v>639</v>
      </c>
    </row>
    <row r="329" spans="1:5" ht="13.15" customHeight="1" x14ac:dyDescent="0.2">
      <c r="A329" s="5" t="s">
        <v>638</v>
      </c>
      <c r="B329" s="6">
        <v>731</v>
      </c>
      <c r="C329" s="5" t="s">
        <v>2403</v>
      </c>
      <c r="D329" s="7">
        <v>177</v>
      </c>
      <c r="E329" s="8" t="s">
        <v>639</v>
      </c>
    </row>
    <row r="330" spans="1:5" ht="13.15" customHeight="1" x14ac:dyDescent="0.2">
      <c r="A330" s="5" t="s">
        <v>638</v>
      </c>
      <c r="B330" s="6">
        <v>732</v>
      </c>
      <c r="C330" s="5" t="s">
        <v>2403</v>
      </c>
      <c r="D330" s="7">
        <v>177</v>
      </c>
      <c r="E330" s="8" t="s">
        <v>639</v>
      </c>
    </row>
    <row r="331" spans="1:5" ht="13.15" customHeight="1" x14ac:dyDescent="0.2">
      <c r="A331" s="5" t="s">
        <v>638</v>
      </c>
      <c r="B331" s="6">
        <v>733</v>
      </c>
      <c r="C331" s="5" t="s">
        <v>2277</v>
      </c>
      <c r="D331" s="7">
        <v>267</v>
      </c>
      <c r="E331" s="8" t="s">
        <v>639</v>
      </c>
    </row>
    <row r="332" spans="1:5" ht="13.15" customHeight="1" x14ac:dyDescent="0.2">
      <c r="A332" s="5" t="s">
        <v>638</v>
      </c>
      <c r="B332" s="6">
        <v>734</v>
      </c>
      <c r="C332" s="5" t="s">
        <v>649</v>
      </c>
      <c r="D332" s="7">
        <v>12</v>
      </c>
      <c r="E332" s="8" t="s">
        <v>639</v>
      </c>
    </row>
    <row r="333" spans="1:5" ht="13.15" customHeight="1" x14ac:dyDescent="0.2">
      <c r="A333" s="5" t="s">
        <v>638</v>
      </c>
      <c r="B333" s="6">
        <v>735</v>
      </c>
      <c r="C333" s="5" t="s">
        <v>2367</v>
      </c>
      <c r="D333" s="7">
        <v>20</v>
      </c>
      <c r="E333" s="8">
        <v>352000</v>
      </c>
    </row>
    <row r="334" spans="1:5" ht="13.15" customHeight="1" x14ac:dyDescent="0.2">
      <c r="A334" s="5" t="s">
        <v>638</v>
      </c>
      <c r="B334" s="6">
        <v>736</v>
      </c>
      <c r="C334" s="5" t="s">
        <v>2294</v>
      </c>
      <c r="D334" s="7">
        <v>115</v>
      </c>
      <c r="E334" s="8" t="s">
        <v>639</v>
      </c>
    </row>
    <row r="335" spans="1:5" ht="13.15" customHeight="1" x14ac:dyDescent="0.2">
      <c r="A335" s="5" t="s">
        <v>638</v>
      </c>
      <c r="B335" s="6">
        <v>737</v>
      </c>
      <c r="C335" s="5" t="s">
        <v>2171</v>
      </c>
      <c r="D335" s="7">
        <v>61</v>
      </c>
      <c r="E335" s="8" t="s">
        <v>639</v>
      </c>
    </row>
    <row r="336" spans="1:5" ht="13.15" customHeight="1" x14ac:dyDescent="0.2">
      <c r="A336" s="5" t="s">
        <v>638</v>
      </c>
      <c r="B336" s="6">
        <v>738</v>
      </c>
      <c r="C336" s="5" t="s">
        <v>2277</v>
      </c>
      <c r="D336" s="7">
        <v>266</v>
      </c>
      <c r="E336" s="8" t="s">
        <v>639</v>
      </c>
    </row>
    <row r="337" spans="1:5" ht="13.15" customHeight="1" x14ac:dyDescent="0.2">
      <c r="A337" s="5" t="s">
        <v>638</v>
      </c>
      <c r="B337" s="6" t="s">
        <v>1567</v>
      </c>
      <c r="C337" s="5" t="s">
        <v>2277</v>
      </c>
      <c r="D337" s="7">
        <v>21</v>
      </c>
      <c r="E337" s="8" t="s">
        <v>639</v>
      </c>
    </row>
    <row r="338" spans="1:5" ht="13.15" customHeight="1" x14ac:dyDescent="0.2">
      <c r="A338" s="5" t="s">
        <v>638</v>
      </c>
      <c r="B338" s="6" t="s">
        <v>659</v>
      </c>
      <c r="C338" s="5" t="s">
        <v>2277</v>
      </c>
      <c r="D338" s="7">
        <v>21</v>
      </c>
      <c r="E338" s="8" t="s">
        <v>639</v>
      </c>
    </row>
    <row r="339" spans="1:5" ht="13.15" customHeight="1" x14ac:dyDescent="0.2">
      <c r="A339" s="5" t="s">
        <v>638</v>
      </c>
      <c r="B339" s="6" t="s">
        <v>405</v>
      </c>
      <c r="C339" s="5" t="s">
        <v>2393</v>
      </c>
      <c r="D339" s="7">
        <v>35</v>
      </c>
      <c r="E339" s="8" t="s">
        <v>639</v>
      </c>
    </row>
    <row r="340" spans="1:5" ht="13.15" customHeight="1" x14ac:dyDescent="0.2">
      <c r="A340" s="5" t="s">
        <v>638</v>
      </c>
      <c r="B340" s="6" t="s">
        <v>662</v>
      </c>
      <c r="C340" s="5" t="s">
        <v>2393</v>
      </c>
      <c r="D340" s="7">
        <v>35</v>
      </c>
      <c r="E340" s="8" t="s">
        <v>639</v>
      </c>
    </row>
    <row r="341" spans="1:5" ht="13.15" customHeight="1" x14ac:dyDescent="0.2">
      <c r="A341" s="5" t="s">
        <v>638</v>
      </c>
      <c r="B341" s="6" t="s">
        <v>402</v>
      </c>
      <c r="C341" s="5" t="s">
        <v>2160</v>
      </c>
      <c r="D341" s="7">
        <v>133</v>
      </c>
      <c r="E341" s="8" t="s">
        <v>639</v>
      </c>
    </row>
    <row r="342" spans="1:5" ht="13.15" customHeight="1" x14ac:dyDescent="0.2">
      <c r="A342" s="5" t="s">
        <v>638</v>
      </c>
      <c r="B342" s="6" t="s">
        <v>404</v>
      </c>
      <c r="C342" s="5" t="s">
        <v>2160</v>
      </c>
      <c r="D342" s="7">
        <v>134</v>
      </c>
      <c r="E342" s="8" t="s">
        <v>639</v>
      </c>
    </row>
    <row r="343" spans="1:5" ht="13.15" customHeight="1" x14ac:dyDescent="0.2">
      <c r="A343" s="5" t="s">
        <v>638</v>
      </c>
      <c r="B343" s="6" t="s">
        <v>661</v>
      </c>
      <c r="C343" s="5" t="s">
        <v>2160</v>
      </c>
      <c r="D343" s="7">
        <v>88</v>
      </c>
      <c r="E343" s="8" t="s">
        <v>639</v>
      </c>
    </row>
    <row r="344" spans="1:5" ht="13.15" customHeight="1" x14ac:dyDescent="0.2">
      <c r="A344" s="5" t="s">
        <v>638</v>
      </c>
      <c r="B344" s="6" t="s">
        <v>660</v>
      </c>
      <c r="C344" s="5" t="s">
        <v>2311</v>
      </c>
      <c r="D344" s="7">
        <v>3246</v>
      </c>
      <c r="E344" s="8" t="s">
        <v>639</v>
      </c>
    </row>
    <row r="345" spans="1:5" ht="13.15" customHeight="1" x14ac:dyDescent="0.2">
      <c r="C345" s="10" t="s">
        <v>2401</v>
      </c>
      <c r="D345" s="11">
        <f>SUM(D299:D344)</f>
        <v>9902</v>
      </c>
      <c r="E345" s="12"/>
    </row>
    <row r="346" spans="1:5" ht="13.15" customHeight="1" x14ac:dyDescent="0.2"/>
    <row r="347" spans="1:5" ht="13.15" customHeight="1" x14ac:dyDescent="0.2"/>
    <row r="348" spans="1:5" ht="13.15" customHeight="1" x14ac:dyDescent="0.2">
      <c r="A348" s="5" t="s">
        <v>638</v>
      </c>
      <c r="B348" s="6">
        <v>801</v>
      </c>
      <c r="C348" s="5" t="s">
        <v>2403</v>
      </c>
      <c r="D348" s="7">
        <v>177</v>
      </c>
      <c r="E348" s="8" t="s">
        <v>639</v>
      </c>
    </row>
    <row r="349" spans="1:5" ht="13.15" customHeight="1" x14ac:dyDescent="0.2">
      <c r="A349" s="5" t="s">
        <v>638</v>
      </c>
      <c r="B349" s="6">
        <v>802</v>
      </c>
      <c r="C349" s="5" t="s">
        <v>2403</v>
      </c>
      <c r="D349" s="7">
        <v>177</v>
      </c>
      <c r="E349" s="8" t="s">
        <v>639</v>
      </c>
    </row>
    <row r="350" spans="1:5" ht="13.15" customHeight="1" x14ac:dyDescent="0.2">
      <c r="A350" s="5" t="s">
        <v>638</v>
      </c>
      <c r="B350" s="6">
        <v>803</v>
      </c>
      <c r="C350" s="5" t="s">
        <v>2403</v>
      </c>
      <c r="D350" s="7">
        <v>168</v>
      </c>
      <c r="E350" s="8" t="s">
        <v>639</v>
      </c>
    </row>
    <row r="351" spans="1:5" ht="13.15" customHeight="1" x14ac:dyDescent="0.2">
      <c r="A351" s="5" t="s">
        <v>638</v>
      </c>
      <c r="B351" s="6">
        <v>804</v>
      </c>
      <c r="C351" s="5" t="s">
        <v>2403</v>
      </c>
      <c r="D351" s="7">
        <v>168</v>
      </c>
      <c r="E351" s="8" t="s">
        <v>639</v>
      </c>
    </row>
    <row r="352" spans="1:5" ht="13.15" customHeight="1" x14ac:dyDescent="0.2">
      <c r="A352" s="5" t="s">
        <v>638</v>
      </c>
      <c r="B352" s="6">
        <v>805</v>
      </c>
      <c r="C352" s="5" t="s">
        <v>2403</v>
      </c>
      <c r="D352" s="7">
        <v>172</v>
      </c>
      <c r="E352" s="8" t="s">
        <v>639</v>
      </c>
    </row>
    <row r="353" spans="1:5" ht="13.15" customHeight="1" x14ac:dyDescent="0.2">
      <c r="A353" s="5" t="s">
        <v>638</v>
      </c>
      <c r="B353" s="6">
        <v>806</v>
      </c>
      <c r="C353" s="5" t="s">
        <v>2403</v>
      </c>
      <c r="D353" s="7">
        <v>172</v>
      </c>
      <c r="E353" s="8" t="s">
        <v>639</v>
      </c>
    </row>
    <row r="354" spans="1:5" ht="13.15" customHeight="1" x14ac:dyDescent="0.2">
      <c r="A354" s="5" t="s">
        <v>638</v>
      </c>
      <c r="B354" s="6">
        <v>807</v>
      </c>
      <c r="C354" s="5" t="s">
        <v>2403</v>
      </c>
      <c r="D354" s="7">
        <v>172</v>
      </c>
      <c r="E354" s="8" t="s">
        <v>639</v>
      </c>
    </row>
    <row r="355" spans="1:5" ht="13.15" customHeight="1" x14ac:dyDescent="0.2">
      <c r="A355" s="5" t="s">
        <v>638</v>
      </c>
      <c r="B355" s="6">
        <v>808</v>
      </c>
      <c r="C355" s="5" t="s">
        <v>2403</v>
      </c>
      <c r="D355" s="7">
        <v>172</v>
      </c>
      <c r="E355" s="8" t="s">
        <v>639</v>
      </c>
    </row>
    <row r="356" spans="1:5" ht="13.15" customHeight="1" x14ac:dyDescent="0.2">
      <c r="A356" s="5" t="s">
        <v>638</v>
      </c>
      <c r="B356" s="6">
        <v>809</v>
      </c>
      <c r="C356" s="5" t="s">
        <v>2403</v>
      </c>
      <c r="D356" s="7">
        <v>172</v>
      </c>
      <c r="E356" s="8" t="s">
        <v>639</v>
      </c>
    </row>
    <row r="357" spans="1:5" ht="13.15" customHeight="1" x14ac:dyDescent="0.2">
      <c r="A357" s="5" t="s">
        <v>638</v>
      </c>
      <c r="B357" s="6">
        <v>810</v>
      </c>
      <c r="C357" s="5" t="s">
        <v>2403</v>
      </c>
      <c r="D357" s="7">
        <v>172</v>
      </c>
      <c r="E357" s="8" t="s">
        <v>639</v>
      </c>
    </row>
    <row r="358" spans="1:5" ht="13.15" customHeight="1" x14ac:dyDescent="0.2">
      <c r="A358" s="5" t="s">
        <v>638</v>
      </c>
      <c r="B358" s="6">
        <v>811</v>
      </c>
      <c r="C358" s="5" t="s">
        <v>2403</v>
      </c>
      <c r="D358" s="7">
        <v>172</v>
      </c>
      <c r="E358" s="8" t="s">
        <v>639</v>
      </c>
    </row>
    <row r="359" spans="1:5" ht="13.15" customHeight="1" x14ac:dyDescent="0.2">
      <c r="A359" s="5" t="s">
        <v>638</v>
      </c>
      <c r="B359" s="6">
        <v>812</v>
      </c>
      <c r="C359" s="5" t="s">
        <v>2403</v>
      </c>
      <c r="D359" s="7">
        <v>172</v>
      </c>
      <c r="E359" s="8" t="s">
        <v>639</v>
      </c>
    </row>
    <row r="360" spans="1:5" ht="13.15" customHeight="1" x14ac:dyDescent="0.2">
      <c r="A360" s="5" t="s">
        <v>638</v>
      </c>
      <c r="B360" s="6">
        <v>813</v>
      </c>
      <c r="C360" s="5" t="s">
        <v>2403</v>
      </c>
      <c r="D360" s="7">
        <v>172</v>
      </c>
      <c r="E360" s="8" t="s">
        <v>639</v>
      </c>
    </row>
    <row r="361" spans="1:5" ht="13.15" customHeight="1" x14ac:dyDescent="0.2">
      <c r="A361" s="5" t="s">
        <v>638</v>
      </c>
      <c r="B361" s="6">
        <v>814</v>
      </c>
      <c r="C361" s="5" t="s">
        <v>2403</v>
      </c>
      <c r="D361" s="7">
        <v>172</v>
      </c>
      <c r="E361" s="8" t="s">
        <v>639</v>
      </c>
    </row>
    <row r="362" spans="1:5" ht="13.15" customHeight="1" x14ac:dyDescent="0.2">
      <c r="A362" s="5" t="s">
        <v>638</v>
      </c>
      <c r="B362" s="6">
        <v>815</v>
      </c>
      <c r="C362" s="5" t="s">
        <v>2403</v>
      </c>
      <c r="D362" s="7">
        <v>177</v>
      </c>
      <c r="E362" s="8" t="s">
        <v>639</v>
      </c>
    </row>
    <row r="363" spans="1:5" ht="13.15" customHeight="1" x14ac:dyDescent="0.2">
      <c r="A363" s="5" t="s">
        <v>638</v>
      </c>
      <c r="B363" s="6">
        <v>816</v>
      </c>
      <c r="C363" s="5" t="s">
        <v>2403</v>
      </c>
      <c r="D363" s="7">
        <v>137</v>
      </c>
      <c r="E363" s="8" t="s">
        <v>639</v>
      </c>
    </row>
    <row r="364" spans="1:5" ht="13.15" customHeight="1" x14ac:dyDescent="0.2">
      <c r="A364" s="5" t="s">
        <v>638</v>
      </c>
      <c r="B364" s="6">
        <v>817</v>
      </c>
      <c r="C364" s="5" t="s">
        <v>2403</v>
      </c>
      <c r="D364" s="7">
        <v>135</v>
      </c>
      <c r="E364" s="8" t="s">
        <v>639</v>
      </c>
    </row>
    <row r="365" spans="1:5" ht="13.15" customHeight="1" x14ac:dyDescent="0.2">
      <c r="A365" s="5" t="s">
        <v>638</v>
      </c>
      <c r="B365" s="6">
        <v>818</v>
      </c>
      <c r="C365" s="5" t="s">
        <v>2403</v>
      </c>
      <c r="D365" s="7">
        <v>179</v>
      </c>
      <c r="E365" s="8" t="s">
        <v>639</v>
      </c>
    </row>
    <row r="366" spans="1:5" ht="13.15" customHeight="1" x14ac:dyDescent="0.2">
      <c r="A366" s="5" t="s">
        <v>638</v>
      </c>
      <c r="B366" s="6">
        <v>819</v>
      </c>
      <c r="C366" s="5" t="s">
        <v>2403</v>
      </c>
      <c r="D366" s="7">
        <v>172</v>
      </c>
      <c r="E366" s="8" t="s">
        <v>639</v>
      </c>
    </row>
    <row r="367" spans="1:5" ht="13.15" customHeight="1" x14ac:dyDescent="0.2">
      <c r="A367" s="5" t="s">
        <v>638</v>
      </c>
      <c r="B367" s="6">
        <v>820</v>
      </c>
      <c r="C367" s="5" t="s">
        <v>2403</v>
      </c>
      <c r="D367" s="7">
        <v>172</v>
      </c>
      <c r="E367" s="8" t="s">
        <v>639</v>
      </c>
    </row>
    <row r="368" spans="1:5" ht="13.15" customHeight="1" x14ac:dyDescent="0.2">
      <c r="A368" s="5" t="s">
        <v>638</v>
      </c>
      <c r="B368" s="6">
        <v>821</v>
      </c>
      <c r="C368" s="5" t="s">
        <v>2403</v>
      </c>
      <c r="D368" s="7">
        <v>172</v>
      </c>
      <c r="E368" s="8" t="s">
        <v>639</v>
      </c>
    </row>
    <row r="369" spans="1:5" ht="13.15" customHeight="1" x14ac:dyDescent="0.2">
      <c r="A369" s="5" t="s">
        <v>638</v>
      </c>
      <c r="B369" s="6">
        <v>822</v>
      </c>
      <c r="C369" s="5" t="s">
        <v>2403</v>
      </c>
      <c r="D369" s="7">
        <v>172</v>
      </c>
      <c r="E369" s="8" t="s">
        <v>639</v>
      </c>
    </row>
    <row r="370" spans="1:5" ht="13.15" customHeight="1" x14ac:dyDescent="0.2">
      <c r="A370" s="5" t="s">
        <v>638</v>
      </c>
      <c r="B370" s="6">
        <v>823</v>
      </c>
      <c r="C370" s="5" t="s">
        <v>2403</v>
      </c>
      <c r="D370" s="7">
        <v>172</v>
      </c>
      <c r="E370" s="8" t="s">
        <v>639</v>
      </c>
    </row>
    <row r="371" spans="1:5" ht="13.15" customHeight="1" x14ac:dyDescent="0.2">
      <c r="A371" s="5" t="s">
        <v>638</v>
      </c>
      <c r="B371" s="6">
        <v>824</v>
      </c>
      <c r="C371" s="5" t="s">
        <v>2403</v>
      </c>
      <c r="D371" s="7">
        <v>172</v>
      </c>
      <c r="E371" s="8" t="s">
        <v>639</v>
      </c>
    </row>
    <row r="372" spans="1:5" ht="13.15" customHeight="1" x14ac:dyDescent="0.2">
      <c r="A372" s="5" t="s">
        <v>638</v>
      </c>
      <c r="B372" s="6">
        <v>825</v>
      </c>
      <c r="C372" s="5" t="s">
        <v>2403</v>
      </c>
      <c r="D372" s="7">
        <v>172</v>
      </c>
      <c r="E372" s="8" t="s">
        <v>639</v>
      </c>
    </row>
    <row r="373" spans="1:5" ht="13.15" customHeight="1" x14ac:dyDescent="0.2">
      <c r="A373" s="5" t="s">
        <v>638</v>
      </c>
      <c r="B373" s="6">
        <v>826</v>
      </c>
      <c r="C373" s="5" t="s">
        <v>2403</v>
      </c>
      <c r="D373" s="7">
        <v>172</v>
      </c>
      <c r="E373" s="8" t="s">
        <v>639</v>
      </c>
    </row>
    <row r="374" spans="1:5" ht="13.15" customHeight="1" x14ac:dyDescent="0.2">
      <c r="A374" s="5" t="s">
        <v>638</v>
      </c>
      <c r="B374" s="6">
        <v>827</v>
      </c>
      <c r="C374" s="5" t="s">
        <v>2403</v>
      </c>
      <c r="D374" s="7">
        <v>172</v>
      </c>
      <c r="E374" s="8" t="s">
        <v>639</v>
      </c>
    </row>
    <row r="375" spans="1:5" ht="13.15" customHeight="1" x14ac:dyDescent="0.2">
      <c r="A375" s="5" t="s">
        <v>638</v>
      </c>
      <c r="B375" s="6">
        <v>828</v>
      </c>
      <c r="C375" s="5" t="s">
        <v>2403</v>
      </c>
      <c r="D375" s="7">
        <v>172</v>
      </c>
      <c r="E375" s="8" t="s">
        <v>639</v>
      </c>
    </row>
    <row r="376" spans="1:5" ht="13.15" customHeight="1" x14ac:dyDescent="0.2">
      <c r="A376" s="5" t="s">
        <v>638</v>
      </c>
      <c r="B376" s="6">
        <v>829</v>
      </c>
      <c r="C376" s="5" t="s">
        <v>2403</v>
      </c>
      <c r="D376" s="7">
        <v>168</v>
      </c>
      <c r="E376" s="8" t="s">
        <v>639</v>
      </c>
    </row>
    <row r="377" spans="1:5" ht="13.15" customHeight="1" x14ac:dyDescent="0.2">
      <c r="A377" s="5" t="s">
        <v>638</v>
      </c>
      <c r="B377" s="6">
        <v>830</v>
      </c>
      <c r="C377" s="5" t="s">
        <v>2403</v>
      </c>
      <c r="D377" s="7">
        <v>168</v>
      </c>
      <c r="E377" s="8" t="s">
        <v>639</v>
      </c>
    </row>
    <row r="378" spans="1:5" ht="13.15" customHeight="1" x14ac:dyDescent="0.2">
      <c r="A378" s="5" t="s">
        <v>638</v>
      </c>
      <c r="B378" s="6">
        <v>831</v>
      </c>
      <c r="C378" s="5" t="s">
        <v>2403</v>
      </c>
      <c r="D378" s="7">
        <v>177</v>
      </c>
      <c r="E378" s="8" t="s">
        <v>639</v>
      </c>
    </row>
    <row r="379" spans="1:5" ht="13.15" customHeight="1" x14ac:dyDescent="0.2">
      <c r="A379" s="5" t="s">
        <v>638</v>
      </c>
      <c r="B379" s="6">
        <v>832</v>
      </c>
      <c r="C379" s="5" t="s">
        <v>2403</v>
      </c>
      <c r="D379" s="7">
        <v>177</v>
      </c>
      <c r="E379" s="8" t="s">
        <v>639</v>
      </c>
    </row>
    <row r="380" spans="1:5" ht="13.15" customHeight="1" x14ac:dyDescent="0.2">
      <c r="A380" s="5" t="s">
        <v>638</v>
      </c>
      <c r="B380" s="6">
        <v>833</v>
      </c>
      <c r="C380" s="5" t="s">
        <v>2277</v>
      </c>
      <c r="D380" s="7">
        <v>267</v>
      </c>
      <c r="E380" s="8" t="s">
        <v>639</v>
      </c>
    </row>
    <row r="381" spans="1:5" ht="13.15" customHeight="1" x14ac:dyDescent="0.2">
      <c r="A381" s="5" t="s">
        <v>638</v>
      </c>
      <c r="B381" s="6">
        <v>834</v>
      </c>
      <c r="C381" s="5" t="s">
        <v>649</v>
      </c>
      <c r="D381" s="7">
        <v>12</v>
      </c>
      <c r="E381" s="8" t="s">
        <v>639</v>
      </c>
    </row>
    <row r="382" spans="1:5" ht="13.15" customHeight="1" x14ac:dyDescent="0.2">
      <c r="A382" s="5" t="s">
        <v>638</v>
      </c>
      <c r="B382" s="6">
        <v>835</v>
      </c>
      <c r="C382" s="5" t="s">
        <v>2367</v>
      </c>
      <c r="D382" s="7">
        <v>20</v>
      </c>
      <c r="E382" s="8">
        <v>352000</v>
      </c>
    </row>
    <row r="383" spans="1:5" ht="13.15" customHeight="1" x14ac:dyDescent="0.2">
      <c r="A383" s="5" t="s">
        <v>638</v>
      </c>
      <c r="B383" s="6">
        <v>836</v>
      </c>
      <c r="C383" s="5" t="s">
        <v>2294</v>
      </c>
      <c r="D383" s="7">
        <v>115</v>
      </c>
      <c r="E383" s="8" t="s">
        <v>639</v>
      </c>
    </row>
    <row r="384" spans="1:5" ht="13.15" customHeight="1" x14ac:dyDescent="0.2">
      <c r="A384" s="5" t="s">
        <v>638</v>
      </c>
      <c r="B384" s="6">
        <v>837</v>
      </c>
      <c r="C384" s="5" t="s">
        <v>2171</v>
      </c>
      <c r="D384" s="7">
        <v>61</v>
      </c>
      <c r="E384" s="8" t="s">
        <v>639</v>
      </c>
    </row>
    <row r="385" spans="1:5" ht="13.15" customHeight="1" x14ac:dyDescent="0.2">
      <c r="A385" s="5" t="s">
        <v>638</v>
      </c>
      <c r="B385" s="6">
        <v>838</v>
      </c>
      <c r="C385" s="5" t="s">
        <v>2277</v>
      </c>
      <c r="D385" s="7">
        <v>266</v>
      </c>
      <c r="E385" s="8" t="s">
        <v>639</v>
      </c>
    </row>
    <row r="386" spans="1:5" ht="13.15" customHeight="1" x14ac:dyDescent="0.2">
      <c r="A386" s="5" t="s">
        <v>638</v>
      </c>
      <c r="B386" s="6" t="s">
        <v>1628</v>
      </c>
      <c r="C386" s="5" t="s">
        <v>2277</v>
      </c>
      <c r="D386" s="7">
        <v>21</v>
      </c>
      <c r="E386" s="8" t="s">
        <v>639</v>
      </c>
    </row>
    <row r="387" spans="1:5" ht="13.15" customHeight="1" x14ac:dyDescent="0.2">
      <c r="A387" s="5" t="s">
        <v>638</v>
      </c>
      <c r="B387" s="6" t="s">
        <v>1631</v>
      </c>
      <c r="C387" s="5" t="s">
        <v>2277</v>
      </c>
      <c r="D387" s="7">
        <v>21</v>
      </c>
      <c r="E387" s="8" t="s">
        <v>639</v>
      </c>
    </row>
    <row r="388" spans="1:5" ht="13.15" customHeight="1" x14ac:dyDescent="0.2">
      <c r="A388" s="5" t="s">
        <v>638</v>
      </c>
      <c r="B388" s="6" t="s">
        <v>664</v>
      </c>
      <c r="C388" s="5" t="s">
        <v>2311</v>
      </c>
      <c r="D388" s="7">
        <v>3246</v>
      </c>
      <c r="E388" s="8" t="s">
        <v>639</v>
      </c>
    </row>
    <row r="389" spans="1:5" ht="13.15" customHeight="1" x14ac:dyDescent="0.2">
      <c r="A389" s="5" t="s">
        <v>638</v>
      </c>
      <c r="B389" s="6" t="s">
        <v>451</v>
      </c>
      <c r="C389" s="5" t="s">
        <v>2393</v>
      </c>
      <c r="D389" s="7">
        <v>35</v>
      </c>
      <c r="E389" s="8" t="s">
        <v>639</v>
      </c>
    </row>
    <row r="390" spans="1:5" ht="13.15" customHeight="1" x14ac:dyDescent="0.2">
      <c r="A390" s="5" t="s">
        <v>638</v>
      </c>
      <c r="B390" s="6" t="s">
        <v>666</v>
      </c>
      <c r="C390" s="5" t="s">
        <v>2393</v>
      </c>
      <c r="D390" s="7">
        <v>35</v>
      </c>
      <c r="E390" s="8" t="s">
        <v>639</v>
      </c>
    </row>
    <row r="391" spans="1:5" ht="13.15" customHeight="1" x14ac:dyDescent="0.2">
      <c r="A391" s="5" t="s">
        <v>638</v>
      </c>
      <c r="B391" s="6" t="s">
        <v>449</v>
      </c>
      <c r="C391" s="5" t="s">
        <v>2160</v>
      </c>
      <c r="D391" s="7">
        <v>133</v>
      </c>
      <c r="E391" s="8" t="s">
        <v>639</v>
      </c>
    </row>
    <row r="392" spans="1:5" ht="13.15" customHeight="1" x14ac:dyDescent="0.2">
      <c r="A392" s="5" t="s">
        <v>638</v>
      </c>
      <c r="B392" s="6" t="s">
        <v>450</v>
      </c>
      <c r="C392" s="5" t="s">
        <v>2160</v>
      </c>
      <c r="D392" s="7">
        <v>134</v>
      </c>
      <c r="E392" s="8" t="s">
        <v>639</v>
      </c>
    </row>
    <row r="393" spans="1:5" ht="13.15" customHeight="1" x14ac:dyDescent="0.2">
      <c r="A393" s="5" t="s">
        <v>638</v>
      </c>
      <c r="B393" s="6" t="s">
        <v>665</v>
      </c>
      <c r="C393" s="5" t="s">
        <v>2160</v>
      </c>
      <c r="D393" s="7">
        <v>88</v>
      </c>
      <c r="E393" s="8" t="s">
        <v>639</v>
      </c>
    </row>
    <row r="394" spans="1:5" ht="13.15" customHeight="1" x14ac:dyDescent="0.2">
      <c r="C394" s="10" t="s">
        <v>2401</v>
      </c>
      <c r="D394" s="11">
        <f>SUM(D348:D393)</f>
        <v>9902</v>
      </c>
      <c r="E394" s="12"/>
    </row>
    <row r="395" spans="1:5" ht="13.15" customHeight="1" x14ac:dyDescent="0.2"/>
    <row r="396" spans="1:5" ht="13.15" customHeight="1" x14ac:dyDescent="0.2">
      <c r="A396" s="5" t="s">
        <v>638</v>
      </c>
      <c r="B396" s="6">
        <v>901</v>
      </c>
      <c r="C396" s="5" t="s">
        <v>2403</v>
      </c>
      <c r="D396" s="7">
        <v>177</v>
      </c>
      <c r="E396" s="8" t="s">
        <v>639</v>
      </c>
    </row>
    <row r="397" spans="1:5" ht="13.15" customHeight="1" x14ac:dyDescent="0.2">
      <c r="A397" s="5" t="s">
        <v>638</v>
      </c>
      <c r="B397" s="6">
        <v>902</v>
      </c>
      <c r="C397" s="5" t="s">
        <v>2403</v>
      </c>
      <c r="D397" s="7">
        <v>177</v>
      </c>
      <c r="E397" s="8" t="s">
        <v>639</v>
      </c>
    </row>
    <row r="398" spans="1:5" ht="13.15" customHeight="1" x14ac:dyDescent="0.2">
      <c r="A398" s="5" t="s">
        <v>638</v>
      </c>
      <c r="B398" s="6">
        <v>903</v>
      </c>
      <c r="C398" s="5" t="s">
        <v>2403</v>
      </c>
      <c r="D398" s="7">
        <v>168</v>
      </c>
      <c r="E398" s="8" t="s">
        <v>639</v>
      </c>
    </row>
    <row r="399" spans="1:5" ht="13.15" customHeight="1" x14ac:dyDescent="0.2">
      <c r="A399" s="5" t="s">
        <v>638</v>
      </c>
      <c r="B399" s="6">
        <v>904</v>
      </c>
      <c r="C399" s="5" t="s">
        <v>2403</v>
      </c>
      <c r="D399" s="7">
        <v>168</v>
      </c>
      <c r="E399" s="8" t="s">
        <v>639</v>
      </c>
    </row>
    <row r="400" spans="1:5" ht="13.15" customHeight="1" x14ac:dyDescent="0.2">
      <c r="A400" s="5" t="s">
        <v>638</v>
      </c>
      <c r="B400" s="6">
        <v>905</v>
      </c>
      <c r="C400" s="5" t="s">
        <v>2403</v>
      </c>
      <c r="D400" s="7">
        <v>172</v>
      </c>
      <c r="E400" s="8" t="s">
        <v>639</v>
      </c>
    </row>
    <row r="401" spans="1:5" ht="13.15" customHeight="1" x14ac:dyDescent="0.2">
      <c r="A401" s="5" t="s">
        <v>638</v>
      </c>
      <c r="B401" s="6">
        <v>906</v>
      </c>
      <c r="C401" s="5" t="s">
        <v>2403</v>
      </c>
      <c r="D401" s="7">
        <v>172</v>
      </c>
      <c r="E401" s="8" t="s">
        <v>639</v>
      </c>
    </row>
    <row r="402" spans="1:5" ht="13.15" customHeight="1" x14ac:dyDescent="0.2">
      <c r="A402" s="5" t="s">
        <v>638</v>
      </c>
      <c r="B402" s="6">
        <v>907</v>
      </c>
      <c r="C402" s="5" t="s">
        <v>2403</v>
      </c>
      <c r="D402" s="7">
        <v>172</v>
      </c>
      <c r="E402" s="8" t="s">
        <v>639</v>
      </c>
    </row>
    <row r="403" spans="1:5" ht="13.15" customHeight="1" x14ac:dyDescent="0.2">
      <c r="A403" s="5" t="s">
        <v>638</v>
      </c>
      <c r="B403" s="6">
        <v>908</v>
      </c>
      <c r="C403" s="5" t="s">
        <v>2403</v>
      </c>
      <c r="D403" s="7">
        <v>172</v>
      </c>
      <c r="E403" s="8" t="s">
        <v>639</v>
      </c>
    </row>
    <row r="404" spans="1:5" ht="13.15" customHeight="1" x14ac:dyDescent="0.2">
      <c r="A404" s="5" t="s">
        <v>638</v>
      </c>
      <c r="B404" s="6">
        <v>909</v>
      </c>
      <c r="C404" s="5" t="s">
        <v>2403</v>
      </c>
      <c r="D404" s="7">
        <v>172</v>
      </c>
      <c r="E404" s="8" t="s">
        <v>639</v>
      </c>
    </row>
    <row r="405" spans="1:5" ht="13.15" customHeight="1" x14ac:dyDescent="0.2">
      <c r="A405" s="5" t="s">
        <v>638</v>
      </c>
      <c r="B405" s="6">
        <v>910</v>
      </c>
      <c r="C405" s="5" t="s">
        <v>2403</v>
      </c>
      <c r="D405" s="7">
        <v>172</v>
      </c>
      <c r="E405" s="8" t="s">
        <v>639</v>
      </c>
    </row>
    <row r="406" spans="1:5" ht="13.15" customHeight="1" x14ac:dyDescent="0.2">
      <c r="A406" s="5" t="s">
        <v>638</v>
      </c>
      <c r="B406" s="6">
        <v>911</v>
      </c>
      <c r="C406" s="5" t="s">
        <v>2403</v>
      </c>
      <c r="D406" s="7">
        <v>172</v>
      </c>
      <c r="E406" s="8" t="s">
        <v>639</v>
      </c>
    </row>
    <row r="407" spans="1:5" ht="13.15" customHeight="1" x14ac:dyDescent="0.2">
      <c r="A407" s="5" t="s">
        <v>638</v>
      </c>
      <c r="B407" s="6">
        <v>912</v>
      </c>
      <c r="C407" s="5" t="s">
        <v>2403</v>
      </c>
      <c r="D407" s="7">
        <v>172</v>
      </c>
      <c r="E407" s="8" t="s">
        <v>639</v>
      </c>
    </row>
    <row r="408" spans="1:5" ht="13.15" customHeight="1" x14ac:dyDescent="0.2">
      <c r="A408" s="5" t="s">
        <v>638</v>
      </c>
      <c r="B408" s="6">
        <v>913</v>
      </c>
      <c r="C408" s="5" t="s">
        <v>2403</v>
      </c>
      <c r="D408" s="7">
        <v>172</v>
      </c>
      <c r="E408" s="8" t="s">
        <v>639</v>
      </c>
    </row>
    <row r="409" spans="1:5" ht="13.15" customHeight="1" x14ac:dyDescent="0.2">
      <c r="A409" s="5" t="s">
        <v>638</v>
      </c>
      <c r="B409" s="6">
        <v>914</v>
      </c>
      <c r="C409" s="5" t="s">
        <v>2403</v>
      </c>
      <c r="D409" s="7">
        <v>172</v>
      </c>
      <c r="E409" s="8" t="s">
        <v>639</v>
      </c>
    </row>
    <row r="410" spans="1:5" ht="13.15" customHeight="1" x14ac:dyDescent="0.2">
      <c r="A410" s="5" t="s">
        <v>638</v>
      </c>
      <c r="B410" s="6">
        <v>915</v>
      </c>
      <c r="C410" s="5" t="s">
        <v>2403</v>
      </c>
      <c r="D410" s="7">
        <v>177</v>
      </c>
      <c r="E410" s="8" t="s">
        <v>639</v>
      </c>
    </row>
    <row r="411" spans="1:5" ht="13.15" customHeight="1" x14ac:dyDescent="0.2">
      <c r="A411" s="5" t="s">
        <v>638</v>
      </c>
      <c r="B411" s="6">
        <v>916</v>
      </c>
      <c r="C411" s="5" t="s">
        <v>2403</v>
      </c>
      <c r="D411" s="7">
        <v>137</v>
      </c>
      <c r="E411" s="8" t="s">
        <v>639</v>
      </c>
    </row>
    <row r="412" spans="1:5" ht="13.15" customHeight="1" x14ac:dyDescent="0.2">
      <c r="A412" s="5" t="s">
        <v>638</v>
      </c>
      <c r="B412" s="6">
        <v>917</v>
      </c>
      <c r="C412" s="5" t="s">
        <v>2403</v>
      </c>
      <c r="D412" s="7">
        <v>135</v>
      </c>
      <c r="E412" s="8" t="s">
        <v>639</v>
      </c>
    </row>
    <row r="413" spans="1:5" ht="13.15" customHeight="1" x14ac:dyDescent="0.2">
      <c r="A413" s="5" t="s">
        <v>638</v>
      </c>
      <c r="B413" s="6">
        <v>918</v>
      </c>
      <c r="C413" s="5" t="s">
        <v>2403</v>
      </c>
      <c r="D413" s="7">
        <v>179</v>
      </c>
      <c r="E413" s="8" t="s">
        <v>639</v>
      </c>
    </row>
    <row r="414" spans="1:5" ht="13.15" customHeight="1" x14ac:dyDescent="0.2">
      <c r="A414" s="5" t="s">
        <v>638</v>
      </c>
      <c r="B414" s="6">
        <v>919</v>
      </c>
      <c r="C414" s="5" t="s">
        <v>2403</v>
      </c>
      <c r="D414" s="7">
        <v>172</v>
      </c>
      <c r="E414" s="8" t="s">
        <v>639</v>
      </c>
    </row>
    <row r="415" spans="1:5" ht="13.15" customHeight="1" x14ac:dyDescent="0.2">
      <c r="A415" s="5" t="s">
        <v>638</v>
      </c>
      <c r="B415" s="6">
        <v>920</v>
      </c>
      <c r="C415" s="5" t="s">
        <v>2403</v>
      </c>
      <c r="D415" s="7">
        <v>172</v>
      </c>
      <c r="E415" s="8" t="s">
        <v>639</v>
      </c>
    </row>
    <row r="416" spans="1:5" ht="13.15" customHeight="1" x14ac:dyDescent="0.2">
      <c r="A416" s="5" t="s">
        <v>638</v>
      </c>
      <c r="B416" s="6">
        <v>921</v>
      </c>
      <c r="C416" s="5" t="s">
        <v>2403</v>
      </c>
      <c r="D416" s="7">
        <v>172</v>
      </c>
      <c r="E416" s="8" t="s">
        <v>639</v>
      </c>
    </row>
    <row r="417" spans="1:5" ht="13.15" customHeight="1" x14ac:dyDescent="0.2">
      <c r="A417" s="5" t="s">
        <v>638</v>
      </c>
      <c r="B417" s="6">
        <v>922</v>
      </c>
      <c r="C417" s="5" t="s">
        <v>2403</v>
      </c>
      <c r="D417" s="7">
        <v>172</v>
      </c>
      <c r="E417" s="8" t="s">
        <v>639</v>
      </c>
    </row>
    <row r="418" spans="1:5" ht="13.15" customHeight="1" x14ac:dyDescent="0.2">
      <c r="A418" s="5" t="s">
        <v>638</v>
      </c>
      <c r="B418" s="6">
        <v>923</v>
      </c>
      <c r="C418" s="5" t="s">
        <v>2403</v>
      </c>
      <c r="D418" s="7">
        <v>172</v>
      </c>
      <c r="E418" s="8" t="s">
        <v>639</v>
      </c>
    </row>
    <row r="419" spans="1:5" ht="13.15" customHeight="1" x14ac:dyDescent="0.2">
      <c r="A419" s="5" t="s">
        <v>638</v>
      </c>
      <c r="B419" s="6">
        <v>924</v>
      </c>
      <c r="C419" s="5" t="s">
        <v>2403</v>
      </c>
      <c r="D419" s="7">
        <v>172</v>
      </c>
      <c r="E419" s="8" t="s">
        <v>639</v>
      </c>
    </row>
    <row r="420" spans="1:5" ht="13.15" customHeight="1" x14ac:dyDescent="0.2">
      <c r="A420" s="5" t="s">
        <v>638</v>
      </c>
      <c r="B420" s="6">
        <v>925</v>
      </c>
      <c r="C420" s="5" t="s">
        <v>2403</v>
      </c>
      <c r="D420" s="7">
        <v>172</v>
      </c>
      <c r="E420" s="8" t="s">
        <v>639</v>
      </c>
    </row>
    <row r="421" spans="1:5" ht="13.15" customHeight="1" x14ac:dyDescent="0.2">
      <c r="A421" s="5" t="s">
        <v>638</v>
      </c>
      <c r="B421" s="6">
        <v>926</v>
      </c>
      <c r="C421" s="5" t="s">
        <v>2403</v>
      </c>
      <c r="D421" s="7">
        <v>172</v>
      </c>
      <c r="E421" s="8" t="s">
        <v>639</v>
      </c>
    </row>
    <row r="422" spans="1:5" ht="13.15" customHeight="1" x14ac:dyDescent="0.2">
      <c r="A422" s="5" t="s">
        <v>638</v>
      </c>
      <c r="B422" s="6">
        <v>927</v>
      </c>
      <c r="C422" s="5" t="s">
        <v>2403</v>
      </c>
      <c r="D422" s="7">
        <v>172</v>
      </c>
      <c r="E422" s="8" t="s">
        <v>639</v>
      </c>
    </row>
    <row r="423" spans="1:5" ht="13.15" customHeight="1" x14ac:dyDescent="0.2">
      <c r="A423" s="5" t="s">
        <v>638</v>
      </c>
      <c r="B423" s="6">
        <v>928</v>
      </c>
      <c r="C423" s="5" t="s">
        <v>2403</v>
      </c>
      <c r="D423" s="7">
        <v>172</v>
      </c>
      <c r="E423" s="8" t="s">
        <v>639</v>
      </c>
    </row>
    <row r="424" spans="1:5" ht="13.15" customHeight="1" x14ac:dyDescent="0.2">
      <c r="A424" s="5" t="s">
        <v>638</v>
      </c>
      <c r="B424" s="6">
        <v>929</v>
      </c>
      <c r="C424" s="5" t="s">
        <v>2403</v>
      </c>
      <c r="D424" s="7">
        <v>168</v>
      </c>
      <c r="E424" s="8" t="s">
        <v>639</v>
      </c>
    </row>
    <row r="425" spans="1:5" ht="13.15" customHeight="1" x14ac:dyDescent="0.2">
      <c r="A425" s="5" t="s">
        <v>638</v>
      </c>
      <c r="B425" s="6">
        <v>930</v>
      </c>
      <c r="C425" s="5" t="s">
        <v>2403</v>
      </c>
      <c r="D425" s="7">
        <v>168</v>
      </c>
      <c r="E425" s="8" t="s">
        <v>639</v>
      </c>
    </row>
    <row r="426" spans="1:5" ht="13.15" customHeight="1" x14ac:dyDescent="0.2">
      <c r="A426" s="5" t="s">
        <v>638</v>
      </c>
      <c r="B426" s="6">
        <v>931</v>
      </c>
      <c r="C426" s="5" t="s">
        <v>2403</v>
      </c>
      <c r="D426" s="7">
        <v>177</v>
      </c>
      <c r="E426" s="8" t="s">
        <v>639</v>
      </c>
    </row>
    <row r="427" spans="1:5" ht="13.15" customHeight="1" x14ac:dyDescent="0.2">
      <c r="A427" s="5" t="s">
        <v>638</v>
      </c>
      <c r="B427" s="6">
        <v>932</v>
      </c>
      <c r="C427" s="5" t="s">
        <v>2403</v>
      </c>
      <c r="D427" s="7">
        <v>177</v>
      </c>
      <c r="E427" s="8" t="s">
        <v>639</v>
      </c>
    </row>
    <row r="428" spans="1:5" ht="13.15" customHeight="1" x14ac:dyDescent="0.2">
      <c r="A428" s="5" t="s">
        <v>638</v>
      </c>
      <c r="B428" s="6">
        <v>933</v>
      </c>
      <c r="C428" s="5" t="s">
        <v>2277</v>
      </c>
      <c r="D428" s="7">
        <v>267</v>
      </c>
      <c r="E428" s="8" t="s">
        <v>639</v>
      </c>
    </row>
    <row r="429" spans="1:5" ht="13.15" customHeight="1" x14ac:dyDescent="0.2">
      <c r="A429" s="5" t="s">
        <v>638</v>
      </c>
      <c r="B429" s="6">
        <v>934</v>
      </c>
      <c r="C429" s="5" t="s">
        <v>649</v>
      </c>
      <c r="D429" s="7">
        <v>12</v>
      </c>
      <c r="E429" s="8" t="s">
        <v>639</v>
      </c>
    </row>
    <row r="430" spans="1:5" ht="13.15" customHeight="1" x14ac:dyDescent="0.2">
      <c r="A430" s="5" t="s">
        <v>638</v>
      </c>
      <c r="B430" s="6">
        <v>935</v>
      </c>
      <c r="C430" s="5" t="s">
        <v>2367</v>
      </c>
      <c r="D430" s="7">
        <v>20</v>
      </c>
      <c r="E430" s="8">
        <v>352000</v>
      </c>
    </row>
    <row r="431" spans="1:5" ht="13.15" customHeight="1" x14ac:dyDescent="0.2">
      <c r="A431" s="5" t="s">
        <v>638</v>
      </c>
      <c r="B431" s="6">
        <v>936</v>
      </c>
      <c r="C431" s="5" t="s">
        <v>2294</v>
      </c>
      <c r="D431" s="7">
        <v>115</v>
      </c>
      <c r="E431" s="8" t="s">
        <v>639</v>
      </c>
    </row>
    <row r="432" spans="1:5" ht="13.15" customHeight="1" x14ac:dyDescent="0.2">
      <c r="A432" s="5" t="s">
        <v>638</v>
      </c>
      <c r="B432" s="6">
        <v>937</v>
      </c>
      <c r="C432" s="5" t="s">
        <v>2171</v>
      </c>
      <c r="D432" s="7">
        <v>61</v>
      </c>
      <c r="E432" s="8" t="s">
        <v>639</v>
      </c>
    </row>
    <row r="433" spans="1:5" ht="13.15" customHeight="1" x14ac:dyDescent="0.2">
      <c r="A433" s="5" t="s">
        <v>638</v>
      </c>
      <c r="B433" s="6">
        <v>938</v>
      </c>
      <c r="C433" s="5" t="s">
        <v>2277</v>
      </c>
      <c r="D433" s="7">
        <v>266</v>
      </c>
      <c r="E433" s="8" t="s">
        <v>639</v>
      </c>
    </row>
    <row r="434" spans="1:5" ht="13.15" customHeight="1" x14ac:dyDescent="0.2">
      <c r="A434" s="5" t="s">
        <v>638</v>
      </c>
      <c r="B434" s="6" t="s">
        <v>1688</v>
      </c>
      <c r="C434" s="5" t="s">
        <v>2277</v>
      </c>
      <c r="D434" s="7">
        <v>21</v>
      </c>
      <c r="E434" s="8" t="s">
        <v>639</v>
      </c>
    </row>
    <row r="435" spans="1:5" ht="13.15" customHeight="1" x14ac:dyDescent="0.2">
      <c r="A435" s="5" t="s">
        <v>638</v>
      </c>
      <c r="B435" s="6" t="s">
        <v>1691</v>
      </c>
      <c r="C435" s="5" t="s">
        <v>2277</v>
      </c>
      <c r="D435" s="7">
        <v>21</v>
      </c>
      <c r="E435" s="8" t="s">
        <v>639</v>
      </c>
    </row>
    <row r="436" spans="1:5" ht="13.15" customHeight="1" x14ac:dyDescent="0.2">
      <c r="A436" s="5" t="s">
        <v>638</v>
      </c>
      <c r="B436" s="6" t="s">
        <v>716</v>
      </c>
      <c r="C436" s="5" t="s">
        <v>2311</v>
      </c>
      <c r="D436" s="7">
        <v>3246</v>
      </c>
      <c r="E436" s="8" t="s">
        <v>639</v>
      </c>
    </row>
    <row r="437" spans="1:5" ht="13.15" customHeight="1" x14ac:dyDescent="0.2">
      <c r="A437" s="5" t="s">
        <v>638</v>
      </c>
      <c r="B437" s="6" t="s">
        <v>481</v>
      </c>
      <c r="C437" s="5" t="s">
        <v>2393</v>
      </c>
      <c r="D437" s="7">
        <v>35</v>
      </c>
      <c r="E437" s="8" t="s">
        <v>639</v>
      </c>
    </row>
    <row r="438" spans="1:5" ht="13.15" customHeight="1" x14ac:dyDescent="0.2">
      <c r="A438" s="5" t="s">
        <v>638</v>
      </c>
      <c r="B438" s="6" t="s">
        <v>718</v>
      </c>
      <c r="C438" s="5" t="s">
        <v>2393</v>
      </c>
      <c r="D438" s="7">
        <v>35</v>
      </c>
      <c r="E438" s="8" t="s">
        <v>639</v>
      </c>
    </row>
    <row r="439" spans="1:5" ht="13.15" customHeight="1" x14ac:dyDescent="0.2">
      <c r="A439" s="5" t="s">
        <v>638</v>
      </c>
      <c r="B439" s="6" t="s">
        <v>479</v>
      </c>
      <c r="C439" s="5" t="s">
        <v>2160</v>
      </c>
      <c r="D439" s="7">
        <v>133</v>
      </c>
      <c r="E439" s="8" t="s">
        <v>639</v>
      </c>
    </row>
    <row r="440" spans="1:5" ht="13.15" customHeight="1" x14ac:dyDescent="0.2">
      <c r="A440" s="5" t="s">
        <v>638</v>
      </c>
      <c r="B440" s="6" t="s">
        <v>480</v>
      </c>
      <c r="C440" s="5" t="s">
        <v>2160</v>
      </c>
      <c r="D440" s="7">
        <v>134</v>
      </c>
      <c r="E440" s="8" t="s">
        <v>639</v>
      </c>
    </row>
    <row r="441" spans="1:5" ht="13.15" customHeight="1" x14ac:dyDescent="0.2">
      <c r="A441" s="5" t="s">
        <v>638</v>
      </c>
      <c r="B441" s="6" t="s">
        <v>717</v>
      </c>
      <c r="C441" s="5" t="s">
        <v>2160</v>
      </c>
      <c r="D441" s="7">
        <v>88</v>
      </c>
      <c r="E441" s="8" t="s">
        <v>639</v>
      </c>
    </row>
    <row r="442" spans="1:5" ht="13.15" customHeight="1" x14ac:dyDescent="0.2">
      <c r="C442" s="10" t="s">
        <v>2401</v>
      </c>
      <c r="D442" s="11">
        <f>SUM(D396:D441)</f>
        <v>9902</v>
      </c>
      <c r="E442" s="12"/>
    </row>
    <row r="443" spans="1:5" ht="13.15" customHeight="1" x14ac:dyDescent="0.2"/>
    <row r="444" spans="1:5" ht="13.15" customHeight="1" x14ac:dyDescent="0.2">
      <c r="A444" s="5" t="s">
        <v>638</v>
      </c>
      <c r="B444" s="6" t="s">
        <v>4025</v>
      </c>
      <c r="C444" s="5" t="s">
        <v>725</v>
      </c>
      <c r="D444" s="7">
        <v>129</v>
      </c>
      <c r="E444" s="8" t="s">
        <v>639</v>
      </c>
    </row>
    <row r="445" spans="1:5" ht="13.15" customHeight="1" x14ac:dyDescent="0.2">
      <c r="A445" s="5" t="s">
        <v>638</v>
      </c>
      <c r="B445" s="6" t="s">
        <v>2957</v>
      </c>
      <c r="C445" s="5" t="s">
        <v>2311</v>
      </c>
      <c r="D445" s="7">
        <v>581</v>
      </c>
      <c r="E445" s="8" t="s">
        <v>639</v>
      </c>
    </row>
    <row r="446" spans="1:5" ht="13.15" customHeight="1" x14ac:dyDescent="0.2">
      <c r="A446" s="5" t="s">
        <v>638</v>
      </c>
      <c r="B446" s="6" t="s">
        <v>2958</v>
      </c>
      <c r="C446" s="5" t="s">
        <v>2311</v>
      </c>
      <c r="D446" s="7">
        <v>312</v>
      </c>
      <c r="E446" s="8" t="s">
        <v>639</v>
      </c>
    </row>
    <row r="447" spans="1:5" ht="13.15" customHeight="1" x14ac:dyDescent="0.2">
      <c r="A447" s="5" t="s">
        <v>638</v>
      </c>
      <c r="B447" s="6" t="s">
        <v>2959</v>
      </c>
      <c r="C447" s="5" t="s">
        <v>4226</v>
      </c>
      <c r="D447" s="7">
        <v>244</v>
      </c>
      <c r="E447" s="8" t="s">
        <v>639</v>
      </c>
    </row>
    <row r="448" spans="1:5" ht="13.15" customHeight="1" x14ac:dyDescent="0.2">
      <c r="A448" s="5" t="s">
        <v>638</v>
      </c>
      <c r="B448" s="6" t="s">
        <v>2960</v>
      </c>
      <c r="C448" s="5" t="s">
        <v>2279</v>
      </c>
      <c r="D448" s="7">
        <v>4</v>
      </c>
      <c r="E448" s="8" t="s">
        <v>639</v>
      </c>
    </row>
    <row r="449" spans="1:5" ht="13.15" customHeight="1" x14ac:dyDescent="0.2">
      <c r="A449" s="5" t="s">
        <v>638</v>
      </c>
      <c r="B449" s="6" t="s">
        <v>3430</v>
      </c>
      <c r="C449" s="5" t="s">
        <v>2272</v>
      </c>
      <c r="D449" s="7">
        <v>107</v>
      </c>
      <c r="E449" s="8" t="s">
        <v>639</v>
      </c>
    </row>
    <row r="450" spans="1:5" ht="13.15" customHeight="1" x14ac:dyDescent="0.2">
      <c r="A450" s="5" t="s">
        <v>638</v>
      </c>
      <c r="B450" s="6" t="s">
        <v>3431</v>
      </c>
      <c r="C450" s="5" t="s">
        <v>2294</v>
      </c>
      <c r="D450" s="7">
        <v>89</v>
      </c>
      <c r="E450" s="8" t="s">
        <v>639</v>
      </c>
    </row>
    <row r="451" spans="1:5" ht="13.15" customHeight="1" x14ac:dyDescent="0.2">
      <c r="A451" s="5" t="s">
        <v>638</v>
      </c>
      <c r="B451" s="6" t="s">
        <v>3432</v>
      </c>
      <c r="C451" s="5" t="s">
        <v>2277</v>
      </c>
      <c r="D451" s="7">
        <v>45</v>
      </c>
      <c r="E451" s="8" t="s">
        <v>639</v>
      </c>
    </row>
    <row r="452" spans="1:5" ht="13.15" customHeight="1" x14ac:dyDescent="0.2">
      <c r="A452" s="5" t="s">
        <v>638</v>
      </c>
      <c r="B452" s="6" t="s">
        <v>3433</v>
      </c>
      <c r="C452" s="5" t="s">
        <v>2657</v>
      </c>
      <c r="D452" s="7">
        <v>156</v>
      </c>
      <c r="E452" s="8" t="s">
        <v>639</v>
      </c>
    </row>
    <row r="453" spans="1:5" ht="13.15" customHeight="1" x14ac:dyDescent="0.2">
      <c r="A453" s="5" t="s">
        <v>638</v>
      </c>
      <c r="B453" s="6" t="s">
        <v>2961</v>
      </c>
      <c r="C453" s="5" t="s">
        <v>2171</v>
      </c>
      <c r="D453" s="7">
        <v>1154</v>
      </c>
      <c r="E453" s="8" t="s">
        <v>639</v>
      </c>
    </row>
    <row r="454" spans="1:5" ht="13.15" customHeight="1" x14ac:dyDescent="0.2">
      <c r="A454" s="5" t="s">
        <v>638</v>
      </c>
      <c r="B454" s="6" t="s">
        <v>2962</v>
      </c>
      <c r="C454" s="5" t="s">
        <v>2272</v>
      </c>
      <c r="D454" s="7">
        <v>163</v>
      </c>
      <c r="E454" s="8" t="s">
        <v>639</v>
      </c>
    </row>
    <row r="455" spans="1:5" ht="13.15" customHeight="1" x14ac:dyDescent="0.2">
      <c r="A455" s="5" t="s">
        <v>638</v>
      </c>
      <c r="B455" s="6" t="s">
        <v>2963</v>
      </c>
      <c r="C455" s="5" t="s">
        <v>3868</v>
      </c>
      <c r="D455" s="7">
        <v>234</v>
      </c>
      <c r="E455" s="8" t="s">
        <v>639</v>
      </c>
    </row>
    <row r="456" spans="1:5" ht="13.15" customHeight="1" x14ac:dyDescent="0.2">
      <c r="A456" s="5" t="s">
        <v>638</v>
      </c>
      <c r="B456" s="6" t="s">
        <v>2964</v>
      </c>
      <c r="C456" s="5" t="s">
        <v>2364</v>
      </c>
      <c r="D456" s="7">
        <v>68</v>
      </c>
      <c r="E456" s="8" t="s">
        <v>639</v>
      </c>
    </row>
    <row r="457" spans="1:5" ht="13.15" customHeight="1" x14ac:dyDescent="0.2">
      <c r="A457" s="5" t="s">
        <v>638</v>
      </c>
      <c r="B457" s="6" t="s">
        <v>2965</v>
      </c>
      <c r="C457" s="5" t="s">
        <v>724</v>
      </c>
      <c r="D457" s="7">
        <v>211</v>
      </c>
      <c r="E457" s="8" t="s">
        <v>639</v>
      </c>
    </row>
    <row r="458" spans="1:5" ht="13.15" customHeight="1" x14ac:dyDescent="0.2">
      <c r="A458" s="5" t="s">
        <v>638</v>
      </c>
      <c r="B458" s="6" t="s">
        <v>2966</v>
      </c>
      <c r="C458" s="5" t="s">
        <v>2156</v>
      </c>
      <c r="D458" s="7">
        <v>69</v>
      </c>
      <c r="E458" s="8" t="s">
        <v>639</v>
      </c>
    </row>
    <row r="459" spans="1:5" ht="13.15" customHeight="1" x14ac:dyDescent="0.2">
      <c r="A459" s="5" t="s">
        <v>638</v>
      </c>
      <c r="B459" s="6" t="s">
        <v>2968</v>
      </c>
      <c r="C459" s="5" t="s">
        <v>2157</v>
      </c>
      <c r="D459" s="7">
        <v>341</v>
      </c>
      <c r="E459" s="8" t="s">
        <v>639</v>
      </c>
    </row>
    <row r="460" spans="1:5" ht="13.15" customHeight="1" x14ac:dyDescent="0.2">
      <c r="A460" s="5" t="s">
        <v>638</v>
      </c>
      <c r="B460" s="6" t="s">
        <v>2969</v>
      </c>
      <c r="C460" s="5" t="s">
        <v>722</v>
      </c>
      <c r="D460" s="7">
        <v>80</v>
      </c>
      <c r="E460" s="8" t="s">
        <v>639</v>
      </c>
    </row>
    <row r="461" spans="1:5" ht="13.15" customHeight="1" x14ac:dyDescent="0.2">
      <c r="A461" s="5" t="s">
        <v>638</v>
      </c>
      <c r="B461" s="6" t="s">
        <v>2970</v>
      </c>
      <c r="C461" s="5" t="s">
        <v>3665</v>
      </c>
      <c r="D461" s="7">
        <v>155</v>
      </c>
      <c r="E461" s="8" t="s">
        <v>639</v>
      </c>
    </row>
    <row r="462" spans="1:5" ht="13.15" customHeight="1" x14ac:dyDescent="0.2">
      <c r="A462" s="5" t="s">
        <v>638</v>
      </c>
      <c r="B462" s="6" t="s">
        <v>2971</v>
      </c>
      <c r="C462" s="5" t="s">
        <v>720</v>
      </c>
      <c r="D462" s="7">
        <v>74</v>
      </c>
      <c r="E462" s="8">
        <v>352000</v>
      </c>
    </row>
    <row r="463" spans="1:5" ht="13.15" customHeight="1" x14ac:dyDescent="0.2">
      <c r="A463" s="5" t="s">
        <v>638</v>
      </c>
      <c r="B463" s="6" t="s">
        <v>2972</v>
      </c>
      <c r="C463" s="5" t="s">
        <v>2136</v>
      </c>
      <c r="D463" s="7">
        <v>119</v>
      </c>
      <c r="E463" s="8" t="s">
        <v>639</v>
      </c>
    </row>
    <row r="464" spans="1:5" ht="13.15" customHeight="1" x14ac:dyDescent="0.2">
      <c r="A464" s="5" t="s">
        <v>638</v>
      </c>
      <c r="B464" s="6" t="s">
        <v>3429</v>
      </c>
      <c r="C464" s="5" t="s">
        <v>2171</v>
      </c>
      <c r="D464" s="7">
        <v>32</v>
      </c>
      <c r="E464" s="8" t="s">
        <v>639</v>
      </c>
    </row>
    <row r="465" spans="1:8" ht="13.15" customHeight="1" x14ac:dyDescent="0.2">
      <c r="A465" s="5" t="s">
        <v>638</v>
      </c>
      <c r="B465" s="6" t="s">
        <v>2973</v>
      </c>
      <c r="C465" s="5" t="s">
        <v>719</v>
      </c>
      <c r="D465" s="7">
        <v>162</v>
      </c>
      <c r="E465" s="8">
        <v>352000</v>
      </c>
    </row>
    <row r="466" spans="1:8" ht="13.15" customHeight="1" x14ac:dyDescent="0.2">
      <c r="A466" s="5" t="s">
        <v>638</v>
      </c>
      <c r="B466" s="6" t="s">
        <v>2974</v>
      </c>
      <c r="C466" s="5" t="s">
        <v>721</v>
      </c>
      <c r="D466" s="7">
        <v>90</v>
      </c>
      <c r="E466" s="8">
        <v>352000</v>
      </c>
      <c r="H466" s="9"/>
    </row>
    <row r="467" spans="1:8" ht="13.15" customHeight="1" x14ac:dyDescent="0.2">
      <c r="A467" s="5" t="s">
        <v>638</v>
      </c>
      <c r="B467" s="6" t="s">
        <v>2975</v>
      </c>
      <c r="C467" s="5" t="s">
        <v>649</v>
      </c>
      <c r="D467" s="7">
        <v>57</v>
      </c>
      <c r="E467" s="8" t="s">
        <v>639</v>
      </c>
    </row>
    <row r="468" spans="1:8" ht="13.15" customHeight="1" x14ac:dyDescent="0.2">
      <c r="A468" s="5" t="s">
        <v>638</v>
      </c>
      <c r="B468" s="6" t="s">
        <v>2977</v>
      </c>
      <c r="C468" s="5" t="s">
        <v>2275</v>
      </c>
      <c r="D468" s="7">
        <v>1171</v>
      </c>
      <c r="E468" s="8" t="s">
        <v>639</v>
      </c>
    </row>
    <row r="469" spans="1:8" ht="13.15" customHeight="1" x14ac:dyDescent="0.2">
      <c r="A469" s="5" t="s">
        <v>638</v>
      </c>
      <c r="B469" s="6" t="s">
        <v>1315</v>
      </c>
      <c r="C469" s="5" t="s">
        <v>2279</v>
      </c>
      <c r="D469" s="7">
        <v>41</v>
      </c>
      <c r="E469" s="8" t="s">
        <v>639</v>
      </c>
    </row>
    <row r="470" spans="1:8" ht="13.15" customHeight="1" x14ac:dyDescent="0.2">
      <c r="A470" s="5" t="s">
        <v>638</v>
      </c>
      <c r="B470" s="6" t="s">
        <v>2980</v>
      </c>
      <c r="C470" s="5" t="s">
        <v>3560</v>
      </c>
      <c r="D470" s="7">
        <v>3062</v>
      </c>
      <c r="E470" s="8">
        <v>352000</v>
      </c>
    </row>
    <row r="471" spans="1:8" ht="13.15" customHeight="1" x14ac:dyDescent="0.2">
      <c r="A471" s="5" t="s">
        <v>638</v>
      </c>
      <c r="B471" s="6" t="s">
        <v>1277</v>
      </c>
      <c r="C471" s="5" t="s">
        <v>2311</v>
      </c>
      <c r="D471" s="7">
        <v>120</v>
      </c>
      <c r="E471" s="8" t="s">
        <v>639</v>
      </c>
    </row>
    <row r="472" spans="1:8" ht="13.15" customHeight="1" x14ac:dyDescent="0.2">
      <c r="A472" s="5" t="s">
        <v>638</v>
      </c>
      <c r="B472" s="6" t="s">
        <v>3002</v>
      </c>
      <c r="C472" s="5" t="s">
        <v>2393</v>
      </c>
      <c r="D472" s="7">
        <v>35</v>
      </c>
      <c r="E472" s="8" t="s">
        <v>639</v>
      </c>
    </row>
    <row r="473" spans="1:8" ht="13.15" customHeight="1" x14ac:dyDescent="0.2">
      <c r="A473" s="5" t="s">
        <v>638</v>
      </c>
      <c r="B473" s="6" t="s">
        <v>726</v>
      </c>
      <c r="C473" s="5" t="s">
        <v>2393</v>
      </c>
      <c r="D473" s="7">
        <v>35</v>
      </c>
      <c r="E473" s="8" t="s">
        <v>639</v>
      </c>
    </row>
    <row r="474" spans="1:8" ht="13.15" customHeight="1" x14ac:dyDescent="0.2">
      <c r="A474" s="5" t="s">
        <v>638</v>
      </c>
      <c r="B474" s="6" t="s">
        <v>2999</v>
      </c>
      <c r="C474" s="5" t="s">
        <v>2160</v>
      </c>
      <c r="D474" s="7">
        <v>142</v>
      </c>
      <c r="E474" s="8" t="s">
        <v>639</v>
      </c>
    </row>
    <row r="475" spans="1:8" ht="13.15" customHeight="1" x14ac:dyDescent="0.2">
      <c r="A475" s="5" t="s">
        <v>638</v>
      </c>
      <c r="B475" s="6" t="s">
        <v>3000</v>
      </c>
      <c r="C475" s="5" t="s">
        <v>2160</v>
      </c>
      <c r="D475" s="7">
        <v>151</v>
      </c>
      <c r="E475" s="8" t="s">
        <v>639</v>
      </c>
    </row>
    <row r="476" spans="1:8" x14ac:dyDescent="0.2">
      <c r="C476" s="10" t="s">
        <v>2401</v>
      </c>
      <c r="D476" s="11">
        <f>SUM(D444:D475)</f>
        <v>9433</v>
      </c>
      <c r="E476" s="12"/>
    </row>
    <row r="478" spans="1:8" x14ac:dyDescent="0.2">
      <c r="A478" s="5" t="s">
        <v>638</v>
      </c>
      <c r="B478" s="6" t="s">
        <v>4660</v>
      </c>
      <c r="C478" s="5" t="s">
        <v>725</v>
      </c>
      <c r="D478" s="7">
        <v>296</v>
      </c>
      <c r="E478" s="8" t="s">
        <v>639</v>
      </c>
    </row>
    <row r="479" spans="1:8" x14ac:dyDescent="0.2">
      <c r="A479" s="5" t="s">
        <v>638</v>
      </c>
      <c r="B479" s="6" t="s">
        <v>637</v>
      </c>
      <c r="C479" s="5" t="s">
        <v>727</v>
      </c>
      <c r="D479" s="7">
        <v>540</v>
      </c>
      <c r="E479" s="8">
        <v>351100</v>
      </c>
    </row>
    <row r="480" spans="1:8" ht="13.5" thickBot="1" x14ac:dyDescent="0.25">
      <c r="A480" s="30"/>
      <c r="B480" s="31"/>
      <c r="C480" s="33" t="s">
        <v>2401</v>
      </c>
      <c r="D480" s="36">
        <f>SUM(D478:D479)</f>
        <v>836</v>
      </c>
      <c r="E480" s="35"/>
      <c r="F480" s="30"/>
    </row>
    <row r="481" spans="3:5" x14ac:dyDescent="0.2">
      <c r="C481" s="10" t="s">
        <v>4191</v>
      </c>
      <c r="D481" s="11">
        <f>SUM(D480,D476,D442,D394,D345,D296,D247,D198,D149,D101,D52)</f>
        <v>98604</v>
      </c>
      <c r="E481" s="12"/>
    </row>
    <row r="482" spans="3:5" x14ac:dyDescent="0.2">
      <c r="C482" s="10" t="s">
        <v>2801</v>
      </c>
      <c r="D482" s="11">
        <f>D481</f>
        <v>98604</v>
      </c>
    </row>
  </sheetData>
  <phoneticPr fontId="0" type="noConversion"/>
  <printOptions gridLines="1"/>
  <pageMargins left="1.25" right="0.5" top="1.01" bottom="0.94" header="0.5" footer="0.5"/>
  <pageSetup fitToHeight="5" orientation="portrait" r:id="rId1"/>
  <headerFooter alignWithMargins="0">
    <oddHeader>&amp;CCREIGHTON UNIVERSITY
KIEWIT HALL BUILDING SQ. FT.</oddHeader>
    <oddFooter>&amp;CKIEWIT&amp;RKH &amp;P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>
    <pageSetUpPr fitToPage="1"/>
  </sheetPr>
  <dimension ref="A1:F54"/>
  <sheetViews>
    <sheetView workbookViewId="0"/>
  </sheetViews>
  <sheetFormatPr defaultRowHeight="12.75" x14ac:dyDescent="0.2"/>
  <cols>
    <col min="1" max="1" width="12.7109375" style="5" customWidth="1"/>
    <col min="2" max="2" width="9.7109375" style="6" customWidth="1"/>
    <col min="3" max="3" width="21.7109375" style="5" customWidth="1"/>
    <col min="4" max="4" width="11.7109375" style="7" customWidth="1"/>
    <col min="5" max="5" width="9.7109375" style="8" customWidth="1"/>
    <col min="6" max="6" width="30.7109375" style="5" customWidth="1"/>
  </cols>
  <sheetData>
    <row r="1" spans="1:6" x14ac:dyDescent="0.2">
      <c r="A1" s="1" t="s">
        <v>2119</v>
      </c>
      <c r="B1" s="2" t="s">
        <v>2120</v>
      </c>
      <c r="C1" s="1" t="s">
        <v>2121</v>
      </c>
      <c r="D1" s="3" t="s">
        <v>2122</v>
      </c>
      <c r="E1" s="4" t="s">
        <v>2123</v>
      </c>
      <c r="F1" s="1" t="s">
        <v>2126</v>
      </c>
    </row>
    <row r="2" spans="1:6" ht="13.15" customHeight="1" x14ac:dyDescent="0.2">
      <c r="A2" s="5" t="s">
        <v>1557</v>
      </c>
      <c r="B2" s="6">
        <v>101</v>
      </c>
      <c r="C2" s="5" t="s">
        <v>2843</v>
      </c>
      <c r="D2" s="7">
        <v>124</v>
      </c>
      <c r="E2" s="8">
        <v>340000</v>
      </c>
    </row>
    <row r="3" spans="1:6" ht="13.15" customHeight="1" x14ac:dyDescent="0.2">
      <c r="A3" s="5" t="s">
        <v>1557</v>
      </c>
      <c r="B3" s="6">
        <v>102</v>
      </c>
      <c r="C3" s="5" t="s">
        <v>4471</v>
      </c>
      <c r="D3" s="7">
        <v>45</v>
      </c>
      <c r="E3" s="8">
        <v>340000</v>
      </c>
    </row>
    <row r="4" spans="1:6" ht="13.15" customHeight="1" x14ac:dyDescent="0.2">
      <c r="A4" s="5" t="s">
        <v>1557</v>
      </c>
      <c r="B4" s="6">
        <v>103</v>
      </c>
      <c r="C4" s="5" t="s">
        <v>1558</v>
      </c>
      <c r="D4" s="7">
        <v>130</v>
      </c>
      <c r="E4" s="8">
        <v>340000</v>
      </c>
    </row>
    <row r="5" spans="1:6" ht="13.15" customHeight="1" x14ac:dyDescent="0.2">
      <c r="A5" s="5" t="s">
        <v>1557</v>
      </c>
      <c r="B5" s="6">
        <v>104</v>
      </c>
      <c r="C5" s="5" t="s">
        <v>2171</v>
      </c>
      <c r="D5" s="7">
        <v>68</v>
      </c>
      <c r="E5" s="8">
        <v>340000</v>
      </c>
    </row>
    <row r="6" spans="1:6" ht="13.15" customHeight="1" x14ac:dyDescent="0.2">
      <c r="A6" s="5" t="s">
        <v>1557</v>
      </c>
      <c r="B6" s="6">
        <v>105</v>
      </c>
      <c r="C6" s="5" t="s">
        <v>2171</v>
      </c>
      <c r="D6" s="7">
        <v>58</v>
      </c>
      <c r="E6" s="8">
        <v>340000</v>
      </c>
    </row>
    <row r="7" spans="1:6" ht="13.15" customHeight="1" x14ac:dyDescent="0.2">
      <c r="A7" s="5" t="s">
        <v>1557</v>
      </c>
      <c r="B7" s="6" t="s">
        <v>2144</v>
      </c>
      <c r="C7" s="5" t="s">
        <v>2132</v>
      </c>
      <c r="D7" s="7">
        <v>28</v>
      </c>
      <c r="E7" s="8">
        <v>351100</v>
      </c>
    </row>
    <row r="8" spans="1:6" ht="13.15" customHeight="1" x14ac:dyDescent="0.2">
      <c r="A8" s="5" t="s">
        <v>1557</v>
      </c>
      <c r="B8" s="6">
        <v>106</v>
      </c>
      <c r="C8" s="5" t="s">
        <v>1566</v>
      </c>
      <c r="D8" s="7">
        <v>380</v>
      </c>
      <c r="E8" s="8">
        <v>340000</v>
      </c>
    </row>
    <row r="9" spans="1:6" ht="13.15" customHeight="1" x14ac:dyDescent="0.2">
      <c r="A9" s="5" t="s">
        <v>1557</v>
      </c>
      <c r="B9" s="6">
        <v>107</v>
      </c>
      <c r="C9" s="5" t="s">
        <v>1559</v>
      </c>
      <c r="D9" s="7">
        <v>5525</v>
      </c>
      <c r="E9" s="8">
        <v>340000</v>
      </c>
    </row>
    <row r="10" spans="1:6" ht="13.15" customHeight="1" x14ac:dyDescent="0.2">
      <c r="A10" s="5" t="s">
        <v>1557</v>
      </c>
      <c r="B10" s="6">
        <v>108</v>
      </c>
      <c r="C10" s="5" t="s">
        <v>1560</v>
      </c>
      <c r="D10" s="7">
        <v>593</v>
      </c>
      <c r="E10" s="8">
        <v>340000</v>
      </c>
    </row>
    <row r="11" spans="1:6" ht="13.15" customHeight="1" x14ac:dyDescent="0.2">
      <c r="A11" s="5" t="s">
        <v>1557</v>
      </c>
      <c r="B11" s="6">
        <v>109</v>
      </c>
      <c r="C11" s="17" t="s">
        <v>2364</v>
      </c>
      <c r="D11" s="16">
        <v>107</v>
      </c>
      <c r="E11" s="8">
        <v>340000</v>
      </c>
    </row>
    <row r="12" spans="1:6" ht="13.15" customHeight="1" x14ac:dyDescent="0.2">
      <c r="A12" s="5" t="s">
        <v>1557</v>
      </c>
      <c r="B12" s="6">
        <v>110</v>
      </c>
      <c r="C12" s="5" t="s">
        <v>3452</v>
      </c>
      <c r="D12" s="7">
        <v>80</v>
      </c>
      <c r="E12" s="8">
        <v>340000</v>
      </c>
    </row>
    <row r="13" spans="1:6" x14ac:dyDescent="0.2">
      <c r="A13" s="5" t="s">
        <v>1557</v>
      </c>
      <c r="B13" s="6">
        <v>111</v>
      </c>
      <c r="C13" s="5" t="s">
        <v>1561</v>
      </c>
      <c r="D13" s="7">
        <v>264</v>
      </c>
      <c r="E13" s="8">
        <v>340000</v>
      </c>
    </row>
    <row r="14" spans="1:6" x14ac:dyDescent="0.2">
      <c r="A14" s="5" t="s">
        <v>1557</v>
      </c>
      <c r="B14" s="6">
        <v>112</v>
      </c>
      <c r="C14" s="5" t="s">
        <v>4680</v>
      </c>
      <c r="D14" s="7">
        <v>116</v>
      </c>
      <c r="E14" s="8">
        <v>351100</v>
      </c>
    </row>
    <row r="15" spans="1:6" x14ac:dyDescent="0.2">
      <c r="A15" s="5" t="s">
        <v>1557</v>
      </c>
      <c r="B15" s="6" t="s">
        <v>3879</v>
      </c>
      <c r="C15" s="5" t="s">
        <v>4260</v>
      </c>
      <c r="D15" s="7">
        <v>276</v>
      </c>
      <c r="E15" s="8" t="s">
        <v>577</v>
      </c>
    </row>
    <row r="16" spans="1:6" x14ac:dyDescent="0.2">
      <c r="A16" s="5" t="s">
        <v>1557</v>
      </c>
      <c r="B16" s="6">
        <v>113</v>
      </c>
      <c r="C16" s="5" t="s">
        <v>1565</v>
      </c>
      <c r="D16" s="7">
        <v>65</v>
      </c>
      <c r="E16" s="8">
        <v>340000</v>
      </c>
    </row>
    <row r="17" spans="1:6" x14ac:dyDescent="0.2">
      <c r="A17" s="5" t="s">
        <v>1557</v>
      </c>
      <c r="B17" s="6">
        <v>114</v>
      </c>
      <c r="C17" s="5" t="s">
        <v>2145</v>
      </c>
      <c r="D17" s="7">
        <v>151</v>
      </c>
      <c r="E17" s="8">
        <v>340000</v>
      </c>
    </row>
    <row r="18" spans="1:6" x14ac:dyDescent="0.2">
      <c r="A18" s="5" t="s">
        <v>1557</v>
      </c>
      <c r="B18" s="6">
        <v>115</v>
      </c>
      <c r="C18" s="5" t="s">
        <v>2156</v>
      </c>
      <c r="D18" s="7">
        <v>157</v>
      </c>
      <c r="E18" s="8">
        <v>340000</v>
      </c>
    </row>
    <row r="19" spans="1:6" x14ac:dyDescent="0.2">
      <c r="A19" s="5" t="s">
        <v>1557</v>
      </c>
      <c r="B19" s="6">
        <v>116</v>
      </c>
      <c r="C19" s="5" t="s">
        <v>2843</v>
      </c>
      <c r="D19" s="7">
        <v>109</v>
      </c>
      <c r="E19" s="8">
        <v>340000</v>
      </c>
    </row>
    <row r="20" spans="1:6" x14ac:dyDescent="0.2">
      <c r="A20" s="5" t="s">
        <v>1557</v>
      </c>
      <c r="B20" s="6">
        <v>117</v>
      </c>
      <c r="C20" s="5" t="s">
        <v>3398</v>
      </c>
      <c r="D20" s="7">
        <v>131</v>
      </c>
      <c r="E20" s="8">
        <v>351100</v>
      </c>
    </row>
    <row r="21" spans="1:6" x14ac:dyDescent="0.2">
      <c r="A21" s="5" t="s">
        <v>1557</v>
      </c>
      <c r="B21" s="6">
        <v>118</v>
      </c>
      <c r="C21" s="5" t="s">
        <v>1566</v>
      </c>
      <c r="D21" s="7">
        <v>525</v>
      </c>
      <c r="E21" s="8">
        <v>340000</v>
      </c>
    </row>
    <row r="22" spans="1:6" x14ac:dyDescent="0.2">
      <c r="A22" s="5" t="s">
        <v>1557</v>
      </c>
      <c r="B22" s="6">
        <v>119</v>
      </c>
      <c r="C22" s="5" t="s">
        <v>1558</v>
      </c>
      <c r="D22" s="7">
        <v>80</v>
      </c>
      <c r="E22" s="8">
        <v>340000</v>
      </c>
    </row>
    <row r="23" spans="1:6" x14ac:dyDescent="0.2">
      <c r="A23" s="5" t="s">
        <v>1557</v>
      </c>
      <c r="B23" s="6">
        <v>120</v>
      </c>
      <c r="C23" s="5" t="s">
        <v>4702</v>
      </c>
      <c r="D23" s="7">
        <v>41</v>
      </c>
      <c r="E23" s="8">
        <v>340000</v>
      </c>
    </row>
    <row r="24" spans="1:6" x14ac:dyDescent="0.2">
      <c r="A24" s="5" t="s">
        <v>1557</v>
      </c>
      <c r="B24" s="6">
        <v>121</v>
      </c>
      <c r="C24" s="5" t="s">
        <v>3854</v>
      </c>
      <c r="D24" s="7">
        <v>99</v>
      </c>
      <c r="E24" s="8">
        <v>352000</v>
      </c>
    </row>
    <row r="25" spans="1:6" x14ac:dyDescent="0.2">
      <c r="A25" s="5" t="s">
        <v>1557</v>
      </c>
      <c r="B25" s="6">
        <v>122</v>
      </c>
      <c r="C25" s="5" t="s">
        <v>1562</v>
      </c>
      <c r="D25" s="7">
        <v>579</v>
      </c>
      <c r="E25" s="8">
        <v>340000</v>
      </c>
    </row>
    <row r="26" spans="1:6" x14ac:dyDescent="0.2">
      <c r="A26" s="5" t="s">
        <v>1557</v>
      </c>
      <c r="B26" s="6">
        <v>123</v>
      </c>
      <c r="C26" s="5" t="s">
        <v>1563</v>
      </c>
      <c r="D26" s="7">
        <v>73</v>
      </c>
      <c r="E26" s="8">
        <v>340000</v>
      </c>
    </row>
    <row r="27" spans="1:6" x14ac:dyDescent="0.2">
      <c r="A27" s="5" t="s">
        <v>1557</v>
      </c>
      <c r="B27" s="6">
        <v>124</v>
      </c>
      <c r="C27" s="5" t="s">
        <v>2316</v>
      </c>
      <c r="D27" s="7">
        <v>123</v>
      </c>
      <c r="E27" s="8">
        <v>340000</v>
      </c>
    </row>
    <row r="28" spans="1:6" x14ac:dyDescent="0.2">
      <c r="A28" s="5" t="s">
        <v>1557</v>
      </c>
      <c r="B28" s="6">
        <v>125</v>
      </c>
      <c r="C28" s="5" t="s">
        <v>2171</v>
      </c>
      <c r="D28" s="7">
        <v>77</v>
      </c>
      <c r="E28" s="8">
        <v>340000</v>
      </c>
    </row>
    <row r="29" spans="1:6" x14ac:dyDescent="0.2">
      <c r="A29" s="5" t="s">
        <v>1557</v>
      </c>
      <c r="B29" s="6" t="s">
        <v>2833</v>
      </c>
      <c r="C29" s="5" t="s">
        <v>4261</v>
      </c>
      <c r="D29" s="21">
        <v>45</v>
      </c>
      <c r="E29" s="8">
        <v>340000</v>
      </c>
    </row>
    <row r="30" spans="1:6" x14ac:dyDescent="0.2">
      <c r="A30" s="5" t="s">
        <v>1557</v>
      </c>
      <c r="B30" s="6" t="s">
        <v>2396</v>
      </c>
      <c r="C30" s="5" t="s">
        <v>4261</v>
      </c>
      <c r="D30" s="21">
        <v>89</v>
      </c>
      <c r="E30" s="8">
        <v>340000</v>
      </c>
    </row>
    <row r="31" spans="1:6" ht="13.5" thickBot="1" x14ac:dyDescent="0.25">
      <c r="A31" s="30" t="s">
        <v>1557</v>
      </c>
      <c r="B31" s="31" t="s">
        <v>3574</v>
      </c>
      <c r="C31" s="30" t="s">
        <v>2393</v>
      </c>
      <c r="D31" s="71">
        <v>41</v>
      </c>
      <c r="E31" s="32">
        <v>340000</v>
      </c>
      <c r="F31" s="30"/>
    </row>
    <row r="32" spans="1:6" x14ac:dyDescent="0.2">
      <c r="C32" s="10" t="s">
        <v>4262</v>
      </c>
      <c r="D32" s="7">
        <f>SUM(D1:D31)</f>
        <v>10179</v>
      </c>
      <c r="E32" s="12"/>
    </row>
    <row r="35" spans="1:5" x14ac:dyDescent="0.2">
      <c r="A35" s="5" t="s">
        <v>1557</v>
      </c>
      <c r="B35" s="6">
        <v>201</v>
      </c>
      <c r="C35" s="5" t="s">
        <v>2299</v>
      </c>
      <c r="D35" s="7">
        <v>169</v>
      </c>
      <c r="E35" s="20">
        <v>340000</v>
      </c>
    </row>
    <row r="36" spans="1:5" x14ac:dyDescent="0.2">
      <c r="A36" s="5" t="s">
        <v>1557</v>
      </c>
      <c r="B36" s="6" t="s">
        <v>3881</v>
      </c>
      <c r="C36" s="5" t="s">
        <v>2171</v>
      </c>
      <c r="D36" s="7">
        <v>62</v>
      </c>
      <c r="E36" s="20">
        <v>340000</v>
      </c>
    </row>
    <row r="37" spans="1:5" x14ac:dyDescent="0.2">
      <c r="A37" s="5" t="s">
        <v>1557</v>
      </c>
      <c r="B37" s="6" t="s">
        <v>4490</v>
      </c>
      <c r="C37" s="5" t="s">
        <v>2171</v>
      </c>
      <c r="D37" s="7">
        <v>29</v>
      </c>
      <c r="E37" s="20">
        <v>340000</v>
      </c>
    </row>
    <row r="38" spans="1:5" x14ac:dyDescent="0.2">
      <c r="A38" s="5" t="s">
        <v>1557</v>
      </c>
      <c r="B38" s="6">
        <v>202</v>
      </c>
      <c r="C38" s="5" t="s">
        <v>1564</v>
      </c>
      <c r="D38" s="7">
        <v>1627</v>
      </c>
      <c r="E38" s="20">
        <v>340000</v>
      </c>
    </row>
    <row r="39" spans="1:5" x14ac:dyDescent="0.2">
      <c r="A39" s="5" t="s">
        <v>1557</v>
      </c>
      <c r="B39" s="6">
        <v>203</v>
      </c>
      <c r="C39" s="5" t="s">
        <v>2131</v>
      </c>
      <c r="D39" s="7">
        <v>107</v>
      </c>
      <c r="E39" s="20">
        <v>340000</v>
      </c>
    </row>
    <row r="40" spans="1:5" x14ac:dyDescent="0.2">
      <c r="A40" s="5" t="s">
        <v>1557</v>
      </c>
      <c r="B40" s="6">
        <v>204</v>
      </c>
      <c r="C40" s="5" t="s">
        <v>1564</v>
      </c>
      <c r="D40" s="7">
        <v>623</v>
      </c>
      <c r="E40" s="20">
        <v>340000</v>
      </c>
    </row>
    <row r="41" spans="1:5" x14ac:dyDescent="0.2">
      <c r="A41" s="5" t="s">
        <v>1557</v>
      </c>
      <c r="B41" s="6">
        <v>205</v>
      </c>
      <c r="C41" s="5" t="s">
        <v>2145</v>
      </c>
      <c r="D41" s="7">
        <v>106</v>
      </c>
      <c r="E41" s="20">
        <v>340000</v>
      </c>
    </row>
    <row r="42" spans="1:5" x14ac:dyDescent="0.2">
      <c r="A42" s="5" t="s">
        <v>1557</v>
      </c>
      <c r="B42" s="6">
        <v>206</v>
      </c>
      <c r="C42" s="5" t="s">
        <v>2316</v>
      </c>
      <c r="D42" s="7">
        <v>124</v>
      </c>
      <c r="E42" s="20">
        <v>340000</v>
      </c>
    </row>
    <row r="43" spans="1:5" x14ac:dyDescent="0.2">
      <c r="A43" s="5" t="s">
        <v>1557</v>
      </c>
      <c r="B43" s="6">
        <v>207</v>
      </c>
      <c r="C43" s="5" t="s">
        <v>2136</v>
      </c>
      <c r="D43" s="7">
        <v>129</v>
      </c>
      <c r="E43" s="20">
        <v>340000</v>
      </c>
    </row>
    <row r="44" spans="1:5" x14ac:dyDescent="0.2">
      <c r="A44" s="5" t="s">
        <v>1557</v>
      </c>
      <c r="B44" s="6">
        <v>208</v>
      </c>
      <c r="C44" s="5" t="s">
        <v>2136</v>
      </c>
      <c r="D44" s="7">
        <v>129</v>
      </c>
      <c r="E44" s="20">
        <v>340000</v>
      </c>
    </row>
    <row r="45" spans="1:5" x14ac:dyDescent="0.2">
      <c r="A45" s="5" t="s">
        <v>1557</v>
      </c>
      <c r="B45" s="6">
        <v>209</v>
      </c>
      <c r="C45" s="5" t="s">
        <v>2136</v>
      </c>
      <c r="D45" s="7">
        <v>146</v>
      </c>
      <c r="E45" s="20">
        <v>340000</v>
      </c>
    </row>
    <row r="46" spans="1:5" x14ac:dyDescent="0.2">
      <c r="A46" s="5" t="s">
        <v>1557</v>
      </c>
      <c r="B46" s="6">
        <v>210</v>
      </c>
      <c r="C46" s="5" t="s">
        <v>2136</v>
      </c>
      <c r="D46" s="7">
        <v>153</v>
      </c>
      <c r="E46" s="20">
        <v>340000</v>
      </c>
    </row>
    <row r="47" spans="1:5" x14ac:dyDescent="0.2">
      <c r="A47" s="5" t="s">
        <v>1557</v>
      </c>
      <c r="B47" s="6">
        <v>211</v>
      </c>
      <c r="C47" s="5" t="s">
        <v>2171</v>
      </c>
      <c r="D47" s="7">
        <v>20</v>
      </c>
      <c r="E47" s="20">
        <v>340000</v>
      </c>
    </row>
    <row r="48" spans="1:5" x14ac:dyDescent="0.2">
      <c r="A48" s="5" t="s">
        <v>1557</v>
      </c>
      <c r="B48" s="6" t="s">
        <v>2533</v>
      </c>
      <c r="C48" s="5" t="s">
        <v>2160</v>
      </c>
      <c r="D48" s="7">
        <v>92</v>
      </c>
      <c r="E48" s="20">
        <v>340000</v>
      </c>
    </row>
    <row r="49" spans="1:6" x14ac:dyDescent="0.2">
      <c r="A49" s="5" t="s">
        <v>1557</v>
      </c>
      <c r="B49" s="6" t="s">
        <v>2534</v>
      </c>
      <c r="C49" s="5" t="s">
        <v>2160</v>
      </c>
      <c r="D49" s="7">
        <v>210</v>
      </c>
      <c r="E49" s="20">
        <v>340000</v>
      </c>
    </row>
    <row r="50" spans="1:6" ht="13.5" thickBot="1" x14ac:dyDescent="0.25">
      <c r="A50" s="30" t="s">
        <v>1557</v>
      </c>
      <c r="B50" s="31" t="s">
        <v>3576</v>
      </c>
      <c r="C50" s="30" t="s">
        <v>2393</v>
      </c>
      <c r="D50" s="39">
        <v>41</v>
      </c>
      <c r="E50" s="32">
        <v>340000</v>
      </c>
      <c r="F50" s="30"/>
    </row>
    <row r="51" spans="1:6" x14ac:dyDescent="0.2">
      <c r="C51" s="10" t="s">
        <v>4262</v>
      </c>
      <c r="D51" s="16">
        <f>SUM(D35:D50)</f>
        <v>3767</v>
      </c>
      <c r="E51" s="12"/>
    </row>
    <row r="52" spans="1:6" x14ac:dyDescent="0.2">
      <c r="A52" s="18"/>
      <c r="B52" s="19"/>
      <c r="C52" s="14" t="s">
        <v>2801</v>
      </c>
      <c r="D52" s="7">
        <f>SUM(D32+D51)</f>
        <v>13946</v>
      </c>
      <c r="E52" s="20"/>
    </row>
    <row r="54" spans="1:6" x14ac:dyDescent="0.2">
      <c r="C54" s="14"/>
    </row>
  </sheetData>
  <phoneticPr fontId="0" type="noConversion"/>
  <printOptions gridLines="1"/>
  <pageMargins left="1.25" right="0.5" top="1" bottom="0.94" header="0.5" footer="0.5"/>
  <pageSetup fitToHeight="5" orientation="portrait" r:id="rId1"/>
  <headerFooter alignWithMargins="0">
    <oddHeader>&amp;LAttachment E&amp;CCREIGHTON UNIVERSITY 
&amp;A SQ. FT.</oddHeader>
    <oddFooter>Page &amp;P&amp;R&amp;A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>
    <pageSetUpPr fitToPage="1"/>
  </sheetPr>
  <dimension ref="A1:J84"/>
  <sheetViews>
    <sheetView workbookViewId="0"/>
  </sheetViews>
  <sheetFormatPr defaultRowHeight="12.75" x14ac:dyDescent="0.2"/>
  <cols>
    <col min="1" max="1" width="8.7109375" style="5" customWidth="1"/>
    <col min="2" max="2" width="9.7109375" style="6" customWidth="1"/>
    <col min="3" max="3" width="21.7109375" style="5" customWidth="1"/>
    <col min="4" max="4" width="11.7109375" style="7" customWidth="1"/>
    <col min="5" max="5" width="9.7109375" style="8" customWidth="1"/>
    <col min="6" max="6" width="30.7109375" style="5" customWidth="1"/>
    <col min="7" max="7" width="1.7109375" style="5" customWidth="1"/>
    <col min="8" max="8" width="16.7109375" style="5" customWidth="1"/>
    <col min="9" max="9" width="4.7109375" style="5" customWidth="1"/>
    <col min="10" max="10" width="8.7109375" style="5" customWidth="1"/>
  </cols>
  <sheetData>
    <row r="1" spans="1:5" x14ac:dyDescent="0.2">
      <c r="A1" s="10" t="s">
        <v>728</v>
      </c>
      <c r="B1" s="14" t="s">
        <v>2120</v>
      </c>
      <c r="C1" s="10" t="s">
        <v>729</v>
      </c>
      <c r="D1" s="11" t="s">
        <v>2122</v>
      </c>
      <c r="E1" s="14" t="s">
        <v>730</v>
      </c>
    </row>
    <row r="2" spans="1:5" ht="13.15" customHeight="1" x14ac:dyDescent="0.2">
      <c r="A2" s="5" t="s">
        <v>731</v>
      </c>
      <c r="B2" s="6" t="s">
        <v>2842</v>
      </c>
      <c r="C2" s="5" t="s">
        <v>2299</v>
      </c>
      <c r="D2" s="7">
        <v>85</v>
      </c>
    </row>
    <row r="3" spans="1:5" ht="13.15" customHeight="1" x14ac:dyDescent="0.2">
      <c r="A3" s="5" t="s">
        <v>731</v>
      </c>
      <c r="B3" s="6" t="s">
        <v>2844</v>
      </c>
      <c r="C3" s="5" t="s">
        <v>2160</v>
      </c>
      <c r="D3" s="7">
        <v>156</v>
      </c>
    </row>
    <row r="4" spans="1:5" ht="13.15" customHeight="1" x14ac:dyDescent="0.2">
      <c r="A4" s="5" t="s">
        <v>731</v>
      </c>
      <c r="B4" s="6" t="s">
        <v>2846</v>
      </c>
      <c r="C4" s="5" t="s">
        <v>2311</v>
      </c>
      <c r="D4" s="7">
        <v>92</v>
      </c>
    </row>
    <row r="5" spans="1:5" ht="13.15" customHeight="1" x14ac:dyDescent="0.2">
      <c r="A5" s="5" t="s">
        <v>731</v>
      </c>
      <c r="B5" s="6" t="s">
        <v>2850</v>
      </c>
      <c r="C5" s="5" t="s">
        <v>2136</v>
      </c>
      <c r="D5" s="7">
        <v>301</v>
      </c>
    </row>
    <row r="6" spans="1:5" ht="13.15" customHeight="1" x14ac:dyDescent="0.2">
      <c r="A6" s="5" t="s">
        <v>731</v>
      </c>
      <c r="B6" s="6" t="s">
        <v>2852</v>
      </c>
      <c r="C6" s="5" t="s">
        <v>2311</v>
      </c>
      <c r="D6" s="7">
        <v>142</v>
      </c>
    </row>
    <row r="7" spans="1:5" ht="13.15" customHeight="1" x14ac:dyDescent="0.2">
      <c r="A7" s="5" t="s">
        <v>731</v>
      </c>
      <c r="B7" s="6" t="s">
        <v>2855</v>
      </c>
      <c r="C7" s="5" t="s">
        <v>2299</v>
      </c>
      <c r="D7" s="7">
        <v>28</v>
      </c>
    </row>
    <row r="8" spans="1:5" ht="13.15" customHeight="1" x14ac:dyDescent="0.2">
      <c r="A8" s="5" t="s">
        <v>731</v>
      </c>
      <c r="B8" s="6" t="s">
        <v>2857</v>
      </c>
      <c r="C8" s="5" t="s">
        <v>2136</v>
      </c>
      <c r="D8" s="7">
        <v>131</v>
      </c>
    </row>
    <row r="9" spans="1:5" ht="13.15" customHeight="1" x14ac:dyDescent="0.2">
      <c r="A9" s="5" t="s">
        <v>731</v>
      </c>
      <c r="B9" s="6" t="s">
        <v>732</v>
      </c>
      <c r="C9" s="5" t="s">
        <v>2279</v>
      </c>
      <c r="D9" s="7">
        <v>18</v>
      </c>
    </row>
    <row r="10" spans="1:5" ht="13.15" customHeight="1" x14ac:dyDescent="0.2">
      <c r="A10" s="5" t="s">
        <v>731</v>
      </c>
      <c r="B10" s="6" t="s">
        <v>2863</v>
      </c>
      <c r="C10" s="5" t="s">
        <v>2136</v>
      </c>
      <c r="D10" s="7">
        <v>161</v>
      </c>
    </row>
    <row r="11" spans="1:5" ht="13.15" customHeight="1" x14ac:dyDescent="0.2">
      <c r="A11" s="5" t="s">
        <v>731</v>
      </c>
      <c r="B11" s="6" t="s">
        <v>2869</v>
      </c>
      <c r="C11" s="5" t="s">
        <v>2311</v>
      </c>
      <c r="D11" s="7">
        <v>99</v>
      </c>
    </row>
    <row r="12" spans="1:5" ht="13.15" customHeight="1" x14ac:dyDescent="0.2">
      <c r="A12" s="5" t="s">
        <v>731</v>
      </c>
      <c r="B12" s="6" t="s">
        <v>2871</v>
      </c>
      <c r="C12" s="5" t="s">
        <v>2934</v>
      </c>
      <c r="D12" s="7">
        <v>112</v>
      </c>
      <c r="E12" s="8">
        <v>351100</v>
      </c>
    </row>
    <row r="13" spans="1:5" ht="13.15" customHeight="1" x14ac:dyDescent="0.2">
      <c r="A13" s="5" t="s">
        <v>731</v>
      </c>
      <c r="B13" s="6" t="s">
        <v>2875</v>
      </c>
      <c r="C13" s="5" t="s">
        <v>4702</v>
      </c>
      <c r="D13" s="7">
        <v>38</v>
      </c>
    </row>
    <row r="14" spans="1:5" ht="13.15" customHeight="1" x14ac:dyDescent="0.2">
      <c r="A14" s="5" t="s">
        <v>731</v>
      </c>
      <c r="B14" s="6" t="s">
        <v>4281</v>
      </c>
      <c r="C14" s="5" t="s">
        <v>2136</v>
      </c>
      <c r="D14" s="7">
        <v>201</v>
      </c>
    </row>
    <row r="15" spans="1:5" ht="13.15" customHeight="1" x14ac:dyDescent="0.2">
      <c r="A15" s="5" t="s">
        <v>731</v>
      </c>
      <c r="B15" s="6" t="s">
        <v>733</v>
      </c>
      <c r="C15" s="5" t="s">
        <v>2279</v>
      </c>
      <c r="D15" s="7">
        <v>12</v>
      </c>
    </row>
    <row r="16" spans="1:5" ht="13.15" customHeight="1" x14ac:dyDescent="0.2">
      <c r="A16" s="5" t="s">
        <v>731</v>
      </c>
      <c r="B16" s="6" t="s">
        <v>2878</v>
      </c>
      <c r="C16" s="5" t="s">
        <v>4702</v>
      </c>
      <c r="D16" s="7">
        <v>46</v>
      </c>
    </row>
    <row r="17" spans="1:4" ht="13.15" customHeight="1" x14ac:dyDescent="0.2">
      <c r="A17" s="5" t="s">
        <v>731</v>
      </c>
      <c r="B17" s="6" t="s">
        <v>2881</v>
      </c>
      <c r="C17" s="5" t="s">
        <v>2136</v>
      </c>
      <c r="D17" s="7">
        <v>171</v>
      </c>
    </row>
    <row r="18" spans="1:4" ht="13.15" customHeight="1" x14ac:dyDescent="0.2">
      <c r="A18" s="5" t="s">
        <v>731</v>
      </c>
      <c r="B18" s="6" t="s">
        <v>734</v>
      </c>
      <c r="C18" s="5" t="s">
        <v>2279</v>
      </c>
      <c r="D18" s="7">
        <v>33</v>
      </c>
    </row>
    <row r="19" spans="1:4" ht="13.15" customHeight="1" x14ac:dyDescent="0.2">
      <c r="A19" s="5" t="s">
        <v>731</v>
      </c>
      <c r="B19" s="6" t="s">
        <v>2882</v>
      </c>
      <c r="C19" s="5" t="s">
        <v>2136</v>
      </c>
      <c r="D19" s="7">
        <v>133</v>
      </c>
    </row>
    <row r="20" spans="1:4" ht="13.15" customHeight="1" x14ac:dyDescent="0.2">
      <c r="A20" s="5" t="s">
        <v>731</v>
      </c>
      <c r="B20" s="6" t="s">
        <v>2883</v>
      </c>
      <c r="C20" s="5" t="s">
        <v>2136</v>
      </c>
      <c r="D20" s="7">
        <v>778</v>
      </c>
    </row>
    <row r="21" spans="1:4" ht="13.15" customHeight="1" x14ac:dyDescent="0.2">
      <c r="A21" s="5" t="s">
        <v>731</v>
      </c>
      <c r="B21" s="6" t="s">
        <v>2884</v>
      </c>
      <c r="C21" s="5" t="s">
        <v>2311</v>
      </c>
      <c r="D21" s="7">
        <v>120</v>
      </c>
    </row>
    <row r="22" spans="1:4" ht="13.15" customHeight="1" x14ac:dyDescent="0.2">
      <c r="A22" s="5" t="s">
        <v>731</v>
      </c>
      <c r="B22" s="6" t="s">
        <v>2885</v>
      </c>
      <c r="C22" s="5" t="s">
        <v>2160</v>
      </c>
      <c r="D22" s="7">
        <v>72</v>
      </c>
    </row>
    <row r="23" spans="1:4" ht="13.15" customHeight="1" x14ac:dyDescent="0.2">
      <c r="A23" s="5" t="s">
        <v>731</v>
      </c>
      <c r="B23" s="6" t="s">
        <v>2886</v>
      </c>
      <c r="C23" s="5" t="s">
        <v>2311</v>
      </c>
      <c r="D23" s="7">
        <v>317</v>
      </c>
    </row>
    <row r="24" spans="1:4" ht="13.15" customHeight="1" x14ac:dyDescent="0.2">
      <c r="A24" s="5" t="s">
        <v>731</v>
      </c>
      <c r="B24" s="6" t="s">
        <v>2888</v>
      </c>
      <c r="C24" s="5" t="s">
        <v>2136</v>
      </c>
      <c r="D24" s="7">
        <v>109</v>
      </c>
    </row>
    <row r="25" spans="1:4" ht="13.15" customHeight="1" x14ac:dyDescent="0.2">
      <c r="A25" s="5" t="s">
        <v>731</v>
      </c>
      <c r="B25" s="6" t="s">
        <v>2890</v>
      </c>
      <c r="C25" s="5" t="s">
        <v>2136</v>
      </c>
      <c r="D25" s="7">
        <v>201</v>
      </c>
    </row>
    <row r="26" spans="1:4" ht="13.15" customHeight="1" x14ac:dyDescent="0.2">
      <c r="A26" s="5" t="s">
        <v>731</v>
      </c>
      <c r="B26" s="6" t="s">
        <v>2892</v>
      </c>
      <c r="C26" s="5" t="s">
        <v>2136</v>
      </c>
      <c r="D26" s="7">
        <v>168</v>
      </c>
    </row>
    <row r="27" spans="1:4" ht="13.15" customHeight="1" x14ac:dyDescent="0.2">
      <c r="A27" s="5" t="s">
        <v>731</v>
      </c>
      <c r="B27" s="6" t="s">
        <v>2893</v>
      </c>
      <c r="C27" s="5" t="s">
        <v>2136</v>
      </c>
      <c r="D27" s="7">
        <v>138</v>
      </c>
    </row>
    <row r="28" spans="1:4" ht="13.15" customHeight="1" x14ac:dyDescent="0.2">
      <c r="A28" s="5" t="s">
        <v>731</v>
      </c>
      <c r="B28" s="6" t="s">
        <v>2894</v>
      </c>
      <c r="C28" s="5" t="s">
        <v>2136</v>
      </c>
      <c r="D28" s="7">
        <v>76</v>
      </c>
    </row>
    <row r="29" spans="1:4" ht="13.15" customHeight="1" x14ac:dyDescent="0.2">
      <c r="A29" s="5" t="s">
        <v>731</v>
      </c>
      <c r="B29" s="6" t="s">
        <v>2895</v>
      </c>
      <c r="C29" s="5" t="s">
        <v>2945</v>
      </c>
      <c r="D29" s="7">
        <v>104</v>
      </c>
    </row>
    <row r="30" spans="1:4" ht="13.15" customHeight="1" x14ac:dyDescent="0.2">
      <c r="A30" s="5" t="s">
        <v>731</v>
      </c>
      <c r="B30" s="6" t="s">
        <v>735</v>
      </c>
      <c r="C30" s="5" t="s">
        <v>743</v>
      </c>
      <c r="D30" s="7">
        <v>678</v>
      </c>
    </row>
    <row r="31" spans="1:4" ht="13.15" customHeight="1" x14ac:dyDescent="0.2">
      <c r="A31" s="5" t="s">
        <v>731</v>
      </c>
      <c r="B31" s="6" t="s">
        <v>2896</v>
      </c>
      <c r="C31" s="5" t="s">
        <v>2134</v>
      </c>
      <c r="D31" s="7">
        <v>217</v>
      </c>
    </row>
    <row r="32" spans="1:4" ht="13.15" customHeight="1" x14ac:dyDescent="0.2">
      <c r="A32" s="5" t="s">
        <v>731</v>
      </c>
      <c r="B32" s="6" t="s">
        <v>2898</v>
      </c>
      <c r="C32" s="5" t="s">
        <v>2156</v>
      </c>
      <c r="D32" s="7">
        <v>100</v>
      </c>
    </row>
    <row r="33" spans="1:8" ht="13.15" customHeight="1" x14ac:dyDescent="0.2">
      <c r="A33" s="5" t="s">
        <v>731</v>
      </c>
      <c r="B33" s="6" t="s">
        <v>2900</v>
      </c>
      <c r="C33" s="5" t="s">
        <v>2367</v>
      </c>
      <c r="D33" s="7">
        <v>16</v>
      </c>
      <c r="E33" s="8">
        <v>352000</v>
      </c>
    </row>
    <row r="34" spans="1:8" ht="13.15" customHeight="1" x14ac:dyDescent="0.2">
      <c r="A34" s="5" t="s">
        <v>731</v>
      </c>
      <c r="B34" s="6" t="s">
        <v>2901</v>
      </c>
      <c r="C34" s="5" t="s">
        <v>2364</v>
      </c>
      <c r="D34" s="7">
        <v>85</v>
      </c>
    </row>
    <row r="35" spans="1:8" ht="13.15" customHeight="1" x14ac:dyDescent="0.2">
      <c r="A35" s="5" t="s">
        <v>731</v>
      </c>
      <c r="B35" s="6" t="s">
        <v>2903</v>
      </c>
      <c r="C35" s="5" t="s">
        <v>2160</v>
      </c>
      <c r="D35" s="7">
        <v>219</v>
      </c>
    </row>
    <row r="36" spans="1:8" ht="13.15" customHeight="1" x14ac:dyDescent="0.2">
      <c r="A36" s="5" t="s">
        <v>731</v>
      </c>
      <c r="B36" s="6" t="s">
        <v>2905</v>
      </c>
      <c r="C36" s="5" t="s">
        <v>2311</v>
      </c>
      <c r="D36" s="7">
        <v>66</v>
      </c>
    </row>
    <row r="37" spans="1:8" ht="13.15" customHeight="1" x14ac:dyDescent="0.2">
      <c r="A37" s="5" t="s">
        <v>731</v>
      </c>
      <c r="B37" s="6" t="s">
        <v>2907</v>
      </c>
      <c r="C37" s="5" t="s">
        <v>2934</v>
      </c>
      <c r="D37" s="7">
        <v>687</v>
      </c>
      <c r="E37" s="8">
        <v>351100</v>
      </c>
    </row>
    <row r="38" spans="1:8" ht="13.15" customHeight="1" x14ac:dyDescent="0.2">
      <c r="A38" s="5" t="s">
        <v>731</v>
      </c>
      <c r="B38" s="6" t="s">
        <v>2909</v>
      </c>
      <c r="C38" s="5" t="s">
        <v>2311</v>
      </c>
      <c r="D38" s="7">
        <v>80</v>
      </c>
    </row>
    <row r="39" spans="1:8" ht="13.15" customHeight="1" x14ac:dyDescent="0.2">
      <c r="A39" s="5" t="s">
        <v>731</v>
      </c>
      <c r="B39" s="6" t="s">
        <v>2910</v>
      </c>
      <c r="C39" s="5" t="s">
        <v>2367</v>
      </c>
      <c r="D39" s="7">
        <v>102</v>
      </c>
      <c r="E39" s="8">
        <v>352000</v>
      </c>
    </row>
    <row r="40" spans="1:8" ht="13.15" customHeight="1" x14ac:dyDescent="0.2">
      <c r="A40" s="5" t="s">
        <v>731</v>
      </c>
      <c r="B40" s="6" t="s">
        <v>2913</v>
      </c>
      <c r="C40" s="5" t="s">
        <v>4471</v>
      </c>
      <c r="D40" s="7">
        <v>218</v>
      </c>
      <c r="E40" s="8">
        <v>433000</v>
      </c>
    </row>
    <row r="41" spans="1:8" ht="13.15" customHeight="1" x14ac:dyDescent="0.2">
      <c r="A41" s="5" t="s">
        <v>731</v>
      </c>
      <c r="B41" s="6" t="s">
        <v>2914</v>
      </c>
      <c r="C41" s="5" t="s">
        <v>4471</v>
      </c>
      <c r="D41" s="7">
        <v>218</v>
      </c>
      <c r="E41" s="8">
        <v>433000</v>
      </c>
    </row>
    <row r="42" spans="1:8" ht="13.15" customHeight="1" x14ac:dyDescent="0.2">
      <c r="A42" s="5" t="s">
        <v>731</v>
      </c>
      <c r="B42" s="6" t="s">
        <v>745</v>
      </c>
      <c r="C42" s="5" t="s">
        <v>2311</v>
      </c>
      <c r="D42" s="7">
        <v>161</v>
      </c>
    </row>
    <row r="43" spans="1:8" ht="13.15" customHeight="1" x14ac:dyDescent="0.2">
      <c r="A43" s="5" t="s">
        <v>731</v>
      </c>
      <c r="B43" s="6" t="s">
        <v>2916</v>
      </c>
      <c r="C43" s="5" t="s">
        <v>2311</v>
      </c>
      <c r="D43" s="7">
        <v>86</v>
      </c>
      <c r="H43" s="9"/>
    </row>
    <row r="44" spans="1:8" ht="13.15" customHeight="1" x14ac:dyDescent="0.2">
      <c r="A44" s="5" t="s">
        <v>731</v>
      </c>
      <c r="B44" s="6" t="s">
        <v>2918</v>
      </c>
      <c r="C44" s="5" t="s">
        <v>2156</v>
      </c>
      <c r="D44" s="7">
        <v>85</v>
      </c>
    </row>
    <row r="45" spans="1:8" ht="13.15" customHeight="1" x14ac:dyDescent="0.2">
      <c r="A45" s="5" t="s">
        <v>731</v>
      </c>
      <c r="B45" s="6" t="s">
        <v>2919</v>
      </c>
      <c r="C45" s="5" t="s">
        <v>2364</v>
      </c>
      <c r="D45" s="7">
        <v>85</v>
      </c>
    </row>
    <row r="46" spans="1:8" ht="13.15" customHeight="1" x14ac:dyDescent="0.2">
      <c r="A46" s="5" t="s">
        <v>731</v>
      </c>
      <c r="B46" s="6" t="s">
        <v>2920</v>
      </c>
      <c r="C46" s="5" t="s">
        <v>3665</v>
      </c>
      <c r="D46" s="7">
        <v>634</v>
      </c>
    </row>
    <row r="47" spans="1:8" ht="13.15" customHeight="1" x14ac:dyDescent="0.2">
      <c r="A47" s="5" t="s">
        <v>731</v>
      </c>
      <c r="B47" s="6" t="s">
        <v>2921</v>
      </c>
      <c r="C47" s="5" t="s">
        <v>2160</v>
      </c>
      <c r="D47" s="7">
        <v>110</v>
      </c>
    </row>
    <row r="48" spans="1:8" ht="13.15" customHeight="1" x14ac:dyDescent="0.2">
      <c r="C48" s="10" t="s">
        <v>4190</v>
      </c>
      <c r="D48" s="11">
        <f>SUM(D2:D47)</f>
        <v>7889</v>
      </c>
      <c r="E48" s="12"/>
    </row>
    <row r="49" spans="1:6" ht="13.15" customHeight="1" x14ac:dyDescent="0.2"/>
    <row r="50" spans="1:6" ht="13.15" customHeight="1" x14ac:dyDescent="0.2">
      <c r="A50" s="5" t="s">
        <v>731</v>
      </c>
      <c r="B50" s="6">
        <v>102</v>
      </c>
      <c r="C50" s="5" t="s">
        <v>2311</v>
      </c>
      <c r="D50" s="7">
        <v>314</v>
      </c>
    </row>
    <row r="51" spans="1:6" ht="13.15" customHeight="1" x14ac:dyDescent="0.2">
      <c r="A51" s="5" t="s">
        <v>731</v>
      </c>
      <c r="B51" s="6">
        <v>103</v>
      </c>
      <c r="C51" s="5" t="s">
        <v>2160</v>
      </c>
      <c r="D51" s="7">
        <v>68</v>
      </c>
    </row>
    <row r="52" spans="1:6" ht="13.15" customHeight="1" x14ac:dyDescent="0.2">
      <c r="A52" s="5" t="s">
        <v>731</v>
      </c>
      <c r="B52" s="6">
        <v>104</v>
      </c>
      <c r="C52" s="5" t="s">
        <v>2136</v>
      </c>
      <c r="D52" s="7">
        <v>2036</v>
      </c>
    </row>
    <row r="53" spans="1:6" ht="13.15" customHeight="1" x14ac:dyDescent="0.2">
      <c r="A53" s="5" t="s">
        <v>731</v>
      </c>
      <c r="B53" s="6">
        <v>105</v>
      </c>
      <c r="C53" s="5" t="s">
        <v>2160</v>
      </c>
      <c r="D53" s="7">
        <v>66</v>
      </c>
    </row>
    <row r="54" spans="1:6" ht="13.15" customHeight="1" x14ac:dyDescent="0.2">
      <c r="A54" s="5" t="s">
        <v>731</v>
      </c>
      <c r="B54" s="6">
        <v>106</v>
      </c>
      <c r="C54" s="5" t="s">
        <v>2136</v>
      </c>
      <c r="D54" s="7">
        <v>396</v>
      </c>
    </row>
    <row r="55" spans="1:6" ht="13.15" customHeight="1" x14ac:dyDescent="0.2">
      <c r="A55" s="5" t="s">
        <v>731</v>
      </c>
      <c r="B55" s="6">
        <v>107</v>
      </c>
      <c r="C55" s="5" t="s">
        <v>2160</v>
      </c>
      <c r="D55" s="7">
        <v>66</v>
      </c>
    </row>
    <row r="56" spans="1:6" ht="13.15" customHeight="1" x14ac:dyDescent="0.2">
      <c r="A56" s="5" t="s">
        <v>731</v>
      </c>
      <c r="B56" s="6">
        <v>108</v>
      </c>
      <c r="C56" s="5" t="s">
        <v>2311</v>
      </c>
      <c r="D56" s="7">
        <v>112</v>
      </c>
      <c r="E56" s="8">
        <v>849704</v>
      </c>
      <c r="F56" s="5" t="s">
        <v>3979</v>
      </c>
    </row>
    <row r="57" spans="1:6" ht="13.15" customHeight="1" x14ac:dyDescent="0.2">
      <c r="A57" s="5" t="s">
        <v>731</v>
      </c>
      <c r="B57" s="6">
        <v>109</v>
      </c>
      <c r="C57" s="5" t="s">
        <v>2136</v>
      </c>
      <c r="D57" s="7">
        <v>372</v>
      </c>
      <c r="E57" s="8">
        <v>849704</v>
      </c>
    </row>
    <row r="58" spans="1:6" ht="13.15" customHeight="1" x14ac:dyDescent="0.2">
      <c r="A58" s="5" t="s">
        <v>731</v>
      </c>
      <c r="B58" s="6">
        <v>110</v>
      </c>
      <c r="C58" s="5" t="s">
        <v>2136</v>
      </c>
      <c r="D58" s="7">
        <v>206</v>
      </c>
      <c r="E58" s="8">
        <v>849704</v>
      </c>
    </row>
    <row r="59" spans="1:6" ht="13.15" customHeight="1" x14ac:dyDescent="0.2">
      <c r="A59" s="5" t="s">
        <v>731</v>
      </c>
      <c r="B59" s="6">
        <v>111</v>
      </c>
      <c r="C59" s="5" t="s">
        <v>3704</v>
      </c>
      <c r="D59" s="7">
        <v>109</v>
      </c>
      <c r="E59" s="8">
        <v>849704</v>
      </c>
    </row>
    <row r="60" spans="1:6" ht="13.15" customHeight="1" x14ac:dyDescent="0.2">
      <c r="A60" s="5" t="s">
        <v>731</v>
      </c>
      <c r="B60" s="6">
        <v>112</v>
      </c>
      <c r="C60" s="5" t="s">
        <v>3704</v>
      </c>
      <c r="D60" s="7">
        <v>168</v>
      </c>
      <c r="E60" s="8">
        <v>849704</v>
      </c>
    </row>
    <row r="61" spans="1:6" ht="13.15" customHeight="1" x14ac:dyDescent="0.2">
      <c r="A61" s="5" t="s">
        <v>731</v>
      </c>
      <c r="B61" s="6">
        <v>113</v>
      </c>
      <c r="C61" s="5" t="s">
        <v>2136</v>
      </c>
      <c r="D61" s="7">
        <v>214</v>
      </c>
      <c r="E61" s="8">
        <v>849704</v>
      </c>
    </row>
    <row r="62" spans="1:6" ht="13.15" customHeight="1" x14ac:dyDescent="0.2">
      <c r="A62" s="5" t="s">
        <v>731</v>
      </c>
      <c r="B62" s="6">
        <v>114</v>
      </c>
      <c r="C62" s="5" t="s">
        <v>2156</v>
      </c>
      <c r="D62" s="7">
        <v>100</v>
      </c>
    </row>
    <row r="63" spans="1:6" ht="13.15" customHeight="1" x14ac:dyDescent="0.2">
      <c r="A63" s="5" t="s">
        <v>731</v>
      </c>
      <c r="B63" s="6">
        <v>115</v>
      </c>
      <c r="C63" s="5" t="s">
        <v>2136</v>
      </c>
      <c r="D63" s="7">
        <v>199</v>
      </c>
      <c r="E63" s="8">
        <v>849704</v>
      </c>
    </row>
    <row r="64" spans="1:6" ht="13.15" customHeight="1" x14ac:dyDescent="0.2">
      <c r="A64" s="5" t="s">
        <v>731</v>
      </c>
      <c r="B64" s="6">
        <v>116</v>
      </c>
      <c r="C64" s="5" t="s">
        <v>3704</v>
      </c>
      <c r="D64" s="7">
        <v>151</v>
      </c>
      <c r="E64" s="8">
        <v>849704</v>
      </c>
    </row>
    <row r="65" spans="1:5" ht="13.15" customHeight="1" x14ac:dyDescent="0.2">
      <c r="A65" s="5" t="s">
        <v>731</v>
      </c>
      <c r="B65" s="6">
        <v>117</v>
      </c>
      <c r="C65" s="5" t="s">
        <v>3704</v>
      </c>
      <c r="D65" s="7">
        <v>154</v>
      </c>
      <c r="E65" s="8">
        <v>849704</v>
      </c>
    </row>
    <row r="66" spans="1:5" ht="13.15" customHeight="1" x14ac:dyDescent="0.2">
      <c r="A66" s="5" t="s">
        <v>731</v>
      </c>
      <c r="B66" s="6">
        <v>118</v>
      </c>
      <c r="C66" s="5" t="s">
        <v>2171</v>
      </c>
      <c r="D66" s="7">
        <v>54</v>
      </c>
      <c r="E66" s="8">
        <v>849704</v>
      </c>
    </row>
    <row r="67" spans="1:5" ht="13.15" customHeight="1" x14ac:dyDescent="0.2">
      <c r="A67" s="5" t="s">
        <v>731</v>
      </c>
      <c r="B67" s="6">
        <v>119</v>
      </c>
      <c r="C67" s="5" t="s">
        <v>3978</v>
      </c>
      <c r="D67" s="7">
        <v>200</v>
      </c>
      <c r="E67" s="8">
        <v>849704</v>
      </c>
    </row>
    <row r="68" spans="1:5" ht="13.15" customHeight="1" x14ac:dyDescent="0.2">
      <c r="A68" s="5" t="s">
        <v>731</v>
      </c>
      <c r="B68" s="6">
        <v>120</v>
      </c>
      <c r="C68" s="5" t="s">
        <v>2311</v>
      </c>
      <c r="D68" s="7">
        <v>124</v>
      </c>
      <c r="E68" s="8">
        <v>849704</v>
      </c>
    </row>
    <row r="69" spans="1:5" ht="13.15" customHeight="1" x14ac:dyDescent="0.2">
      <c r="A69" s="5" t="s">
        <v>731</v>
      </c>
      <c r="B69" s="6">
        <v>121</v>
      </c>
      <c r="C69" s="5" t="s">
        <v>2367</v>
      </c>
      <c r="D69" s="7">
        <v>16</v>
      </c>
      <c r="E69" s="8">
        <v>352000</v>
      </c>
    </row>
    <row r="70" spans="1:5" ht="13.15" customHeight="1" x14ac:dyDescent="0.2">
      <c r="A70" s="5" t="s">
        <v>731</v>
      </c>
      <c r="B70" s="6">
        <v>122</v>
      </c>
      <c r="C70" s="5" t="s">
        <v>2364</v>
      </c>
      <c r="D70" s="7">
        <v>85</v>
      </c>
    </row>
    <row r="71" spans="1:5" ht="13.15" customHeight="1" x14ac:dyDescent="0.2">
      <c r="A71" s="5" t="s">
        <v>731</v>
      </c>
      <c r="B71" s="6">
        <v>123</v>
      </c>
      <c r="C71" s="5" t="s">
        <v>2160</v>
      </c>
      <c r="D71" s="7">
        <v>201</v>
      </c>
    </row>
    <row r="72" spans="1:5" ht="13.15" customHeight="1" x14ac:dyDescent="0.2">
      <c r="A72" s="5" t="s">
        <v>731</v>
      </c>
      <c r="B72" s="6">
        <v>124</v>
      </c>
      <c r="C72" s="5" t="s">
        <v>2299</v>
      </c>
      <c r="D72" s="7">
        <v>66</v>
      </c>
    </row>
    <row r="73" spans="1:5" ht="13.15" customHeight="1" x14ac:dyDescent="0.2">
      <c r="A73" s="5" t="s">
        <v>731</v>
      </c>
      <c r="B73" s="6">
        <v>125</v>
      </c>
      <c r="C73" s="5" t="s">
        <v>2136</v>
      </c>
      <c r="D73" s="7">
        <v>2062</v>
      </c>
      <c r="E73" s="8">
        <v>849704</v>
      </c>
    </row>
    <row r="74" spans="1:5" ht="13.15" customHeight="1" x14ac:dyDescent="0.2">
      <c r="B74" s="6" t="s">
        <v>2315</v>
      </c>
      <c r="C74" s="5" t="s">
        <v>3704</v>
      </c>
      <c r="D74" s="7">
        <v>99</v>
      </c>
      <c r="E74" s="8">
        <v>849704</v>
      </c>
    </row>
    <row r="75" spans="1:5" ht="13.15" customHeight="1" x14ac:dyDescent="0.2">
      <c r="B75" s="6" t="s">
        <v>2317</v>
      </c>
      <c r="C75" s="5" t="s">
        <v>2136</v>
      </c>
      <c r="D75" s="7">
        <v>89</v>
      </c>
      <c r="E75" s="8">
        <v>849704</v>
      </c>
    </row>
    <row r="76" spans="1:5" ht="13.15" customHeight="1" x14ac:dyDescent="0.2">
      <c r="B76" s="6" t="s">
        <v>2319</v>
      </c>
      <c r="C76" s="5" t="s">
        <v>2279</v>
      </c>
      <c r="D76" s="7">
        <v>21</v>
      </c>
      <c r="E76" s="8">
        <v>849704</v>
      </c>
    </row>
    <row r="77" spans="1:5" ht="13.15" customHeight="1" x14ac:dyDescent="0.2">
      <c r="A77" s="5" t="s">
        <v>731</v>
      </c>
      <c r="B77" s="6">
        <v>126</v>
      </c>
      <c r="C77" s="5" t="s">
        <v>2279</v>
      </c>
      <c r="D77" s="7">
        <v>7</v>
      </c>
      <c r="E77" s="8">
        <v>849704</v>
      </c>
    </row>
    <row r="78" spans="1:5" ht="13.15" customHeight="1" x14ac:dyDescent="0.2">
      <c r="A78" s="5" t="s">
        <v>731</v>
      </c>
      <c r="B78" s="6">
        <v>127</v>
      </c>
      <c r="C78" s="5" t="s">
        <v>2279</v>
      </c>
      <c r="D78" s="7">
        <v>7</v>
      </c>
      <c r="E78" s="8">
        <v>849704</v>
      </c>
    </row>
    <row r="79" spans="1:5" ht="13.15" customHeight="1" x14ac:dyDescent="0.2">
      <c r="A79" s="5" t="s">
        <v>731</v>
      </c>
      <c r="B79" s="6">
        <v>128</v>
      </c>
      <c r="C79" s="5" t="s">
        <v>4702</v>
      </c>
      <c r="D79" s="7">
        <v>57</v>
      </c>
      <c r="E79" s="8">
        <v>849704</v>
      </c>
    </row>
    <row r="80" spans="1:5" ht="13.15" customHeight="1" x14ac:dyDescent="0.2">
      <c r="A80" s="5" t="s">
        <v>731</v>
      </c>
      <c r="B80" s="6">
        <v>129</v>
      </c>
      <c r="C80" s="5" t="s">
        <v>2160</v>
      </c>
      <c r="D80" s="7">
        <v>123</v>
      </c>
    </row>
    <row r="81" spans="1:6" ht="13.15" customHeight="1" x14ac:dyDescent="0.2">
      <c r="A81" s="5" t="s">
        <v>731</v>
      </c>
      <c r="B81" s="6">
        <v>130</v>
      </c>
      <c r="C81" s="5" t="s">
        <v>2279</v>
      </c>
      <c r="D81" s="7">
        <v>43</v>
      </c>
    </row>
    <row r="82" spans="1:6" ht="13.15" customHeight="1" thickBot="1" x14ac:dyDescent="0.25">
      <c r="A82" s="30"/>
      <c r="B82" s="31"/>
      <c r="C82" s="33" t="s">
        <v>4190</v>
      </c>
      <c r="D82" s="36">
        <f>SUM(D50:D81)</f>
        <v>7985</v>
      </c>
      <c r="E82" s="35"/>
      <c r="F82" s="30"/>
    </row>
    <row r="83" spans="1:6" x14ac:dyDescent="0.2">
      <c r="C83" s="10" t="s">
        <v>4191</v>
      </c>
      <c r="D83" s="11">
        <f>SUM(D82,D48)</f>
        <v>15874</v>
      </c>
      <c r="E83" s="12"/>
    </row>
    <row r="84" spans="1:6" x14ac:dyDescent="0.2">
      <c r="C84" s="10" t="s">
        <v>2801</v>
      </c>
      <c r="D84" s="11">
        <f>SUM(D82:E82,D48:E48)</f>
        <v>15874</v>
      </c>
    </row>
  </sheetData>
  <phoneticPr fontId="0" type="noConversion"/>
  <printOptions gridLines="1"/>
  <pageMargins left="1.25" right="0.5" top="1.01" bottom="0.94" header="0.5" footer="0.5"/>
  <pageSetup fitToHeight="5" orientation="portrait" r:id="rId1"/>
  <headerFooter alignWithMargins="0">
    <oddHeader>&amp;LAttachment E&amp;CCREIGHTON UNIVERSITY 
&amp;A SQ. FT.</oddHeader>
    <oddFooter>Page &amp;P&amp;R&amp;A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9">
    <pageSetUpPr fitToPage="1"/>
  </sheetPr>
  <dimension ref="A1:J193"/>
  <sheetViews>
    <sheetView workbookViewId="0"/>
  </sheetViews>
  <sheetFormatPr defaultRowHeight="12.75" x14ac:dyDescent="0.2"/>
  <cols>
    <col min="1" max="1" width="12.7109375" style="5" customWidth="1"/>
    <col min="2" max="2" width="9.7109375" style="6" customWidth="1"/>
    <col min="3" max="3" width="21.7109375" style="5" customWidth="1"/>
    <col min="4" max="4" width="11.7109375" style="7" customWidth="1"/>
    <col min="5" max="5" width="9.7109375" style="8" customWidth="1"/>
    <col min="6" max="6" width="30.7109375" style="5" customWidth="1"/>
    <col min="7" max="7" width="1.7109375" style="5" customWidth="1"/>
    <col min="8" max="8" width="16.7109375" style="5" customWidth="1"/>
    <col min="9" max="9" width="4.7109375" style="5" customWidth="1"/>
    <col min="10" max="10" width="8.7109375" style="5" customWidth="1"/>
  </cols>
  <sheetData>
    <row r="1" spans="1:8" x14ac:dyDescent="0.2">
      <c r="A1" s="10" t="s">
        <v>2119</v>
      </c>
      <c r="B1" s="14" t="s">
        <v>2120</v>
      </c>
      <c r="C1" s="10" t="s">
        <v>2121</v>
      </c>
      <c r="D1" s="11" t="s">
        <v>2122</v>
      </c>
      <c r="E1" s="12" t="s">
        <v>2123</v>
      </c>
      <c r="F1" s="5" t="s">
        <v>2126</v>
      </c>
    </row>
    <row r="2" spans="1:8" ht="13.15" customHeight="1" x14ac:dyDescent="0.2">
      <c r="A2" s="5" t="s">
        <v>746</v>
      </c>
      <c r="B2" s="110">
        <v>100</v>
      </c>
      <c r="C2" s="5" t="s">
        <v>2311</v>
      </c>
      <c r="D2" s="7">
        <v>3654</v>
      </c>
      <c r="E2" s="8">
        <v>121000</v>
      </c>
    </row>
    <row r="3" spans="1:8" ht="13.15" customHeight="1" x14ac:dyDescent="0.2">
      <c r="A3" s="5" t="s">
        <v>746</v>
      </c>
      <c r="B3" s="110">
        <v>101</v>
      </c>
      <c r="C3" s="5" t="s">
        <v>2934</v>
      </c>
      <c r="D3" s="7">
        <v>1877</v>
      </c>
      <c r="E3" s="8">
        <v>351100</v>
      </c>
    </row>
    <row r="4" spans="1:8" ht="13.15" customHeight="1" x14ac:dyDescent="0.2">
      <c r="A4" s="5" t="s">
        <v>746</v>
      </c>
      <c r="B4" s="6" t="s">
        <v>3889</v>
      </c>
      <c r="C4" s="5" t="s">
        <v>747</v>
      </c>
      <c r="D4" s="7">
        <v>333</v>
      </c>
      <c r="E4" s="8">
        <v>351100</v>
      </c>
    </row>
    <row r="5" spans="1:8" ht="13.15" customHeight="1" x14ac:dyDescent="0.2">
      <c r="A5" s="5" t="s">
        <v>746</v>
      </c>
      <c r="B5" s="6" t="s">
        <v>3875</v>
      </c>
      <c r="C5" s="5" t="s">
        <v>748</v>
      </c>
      <c r="D5" s="7">
        <v>109</v>
      </c>
      <c r="E5" s="8">
        <v>433000</v>
      </c>
    </row>
    <row r="6" spans="1:8" ht="13.15" customHeight="1" x14ac:dyDescent="0.2">
      <c r="A6" s="5" t="s">
        <v>746</v>
      </c>
      <c r="B6" s="110">
        <v>102</v>
      </c>
      <c r="C6" s="5" t="s">
        <v>2367</v>
      </c>
      <c r="D6" s="7">
        <v>60</v>
      </c>
      <c r="E6" s="8">
        <v>352000</v>
      </c>
    </row>
    <row r="7" spans="1:8" ht="13.15" customHeight="1" x14ac:dyDescent="0.2">
      <c r="A7" s="5" t="s">
        <v>746</v>
      </c>
      <c r="B7" s="110">
        <v>103</v>
      </c>
      <c r="C7" s="5" t="s">
        <v>2364</v>
      </c>
      <c r="D7" s="7">
        <v>299</v>
      </c>
      <c r="E7" s="8">
        <v>121000</v>
      </c>
    </row>
    <row r="8" spans="1:8" ht="13.15" customHeight="1" x14ac:dyDescent="0.2">
      <c r="A8" s="5" t="s">
        <v>746</v>
      </c>
      <c r="B8" s="110">
        <v>104</v>
      </c>
      <c r="C8" s="5" t="s">
        <v>749</v>
      </c>
      <c r="D8" s="7">
        <v>1234</v>
      </c>
      <c r="E8" s="109">
        <v>121000</v>
      </c>
    </row>
    <row r="9" spans="1:8" ht="13.15" customHeight="1" x14ac:dyDescent="0.2">
      <c r="A9" s="5" t="s">
        <v>746</v>
      </c>
      <c r="B9" s="110">
        <v>105</v>
      </c>
      <c r="C9" s="5" t="s">
        <v>3017</v>
      </c>
      <c r="D9" s="7">
        <v>611</v>
      </c>
      <c r="E9" s="109">
        <v>121000</v>
      </c>
      <c r="H9" s="9"/>
    </row>
    <row r="10" spans="1:8" ht="13.15" customHeight="1" x14ac:dyDescent="0.2">
      <c r="A10" s="5" t="s">
        <v>746</v>
      </c>
      <c r="B10" s="110">
        <v>106</v>
      </c>
      <c r="C10" s="5" t="s">
        <v>2985</v>
      </c>
      <c r="D10" s="7">
        <v>547</v>
      </c>
      <c r="E10" s="109">
        <v>121000</v>
      </c>
    </row>
    <row r="11" spans="1:8" ht="13.15" customHeight="1" x14ac:dyDescent="0.2">
      <c r="A11" s="5" t="s">
        <v>746</v>
      </c>
      <c r="B11" s="110">
        <v>107</v>
      </c>
      <c r="C11" s="5" t="s">
        <v>2324</v>
      </c>
      <c r="D11" s="7">
        <v>157</v>
      </c>
      <c r="E11" s="8">
        <v>121000</v>
      </c>
      <c r="H11" s="9"/>
    </row>
    <row r="12" spans="1:8" ht="13.15" customHeight="1" x14ac:dyDescent="0.2">
      <c r="A12" s="5" t="s">
        <v>746</v>
      </c>
      <c r="B12" s="110">
        <v>108</v>
      </c>
      <c r="C12" s="5" t="s">
        <v>2156</v>
      </c>
      <c r="D12" s="7">
        <v>161</v>
      </c>
      <c r="E12" s="8">
        <v>121000</v>
      </c>
    </row>
    <row r="13" spans="1:8" ht="13.15" customHeight="1" x14ac:dyDescent="0.2">
      <c r="A13" s="5" t="s">
        <v>746</v>
      </c>
      <c r="B13" s="110">
        <v>109</v>
      </c>
      <c r="C13" s="5" t="s">
        <v>2393</v>
      </c>
      <c r="D13" s="7">
        <v>67</v>
      </c>
      <c r="E13" s="109">
        <v>121000</v>
      </c>
      <c r="H13" s="9"/>
    </row>
    <row r="14" spans="1:8" ht="13.15" customHeight="1" x14ac:dyDescent="0.2">
      <c r="A14" s="5" t="s">
        <v>746</v>
      </c>
      <c r="B14" s="110">
        <v>110</v>
      </c>
      <c r="C14" s="5" t="s">
        <v>2934</v>
      </c>
      <c r="D14" s="7">
        <v>2066</v>
      </c>
      <c r="E14" s="8">
        <v>351100</v>
      </c>
      <c r="H14" s="9"/>
    </row>
    <row r="15" spans="1:8" ht="13.15" customHeight="1" x14ac:dyDescent="0.2">
      <c r="A15" s="5" t="s">
        <v>746</v>
      </c>
      <c r="B15" s="110">
        <v>111</v>
      </c>
      <c r="C15" s="5" t="s">
        <v>751</v>
      </c>
      <c r="D15" s="7">
        <v>1342</v>
      </c>
      <c r="E15" s="109">
        <v>121000</v>
      </c>
      <c r="H15" s="9"/>
    </row>
    <row r="16" spans="1:8" ht="13.15" customHeight="1" x14ac:dyDescent="0.2">
      <c r="A16" s="5" t="s">
        <v>746</v>
      </c>
      <c r="B16" s="6" t="s">
        <v>3417</v>
      </c>
      <c r="C16" s="5" t="s">
        <v>2955</v>
      </c>
      <c r="D16" s="7">
        <v>83</v>
      </c>
      <c r="E16" s="109">
        <v>121000</v>
      </c>
    </row>
    <row r="17" spans="1:5" ht="13.15" customHeight="1" x14ac:dyDescent="0.2">
      <c r="A17" s="5" t="s">
        <v>746</v>
      </c>
      <c r="B17" s="6" t="s">
        <v>3898</v>
      </c>
      <c r="C17" s="5" t="s">
        <v>2955</v>
      </c>
      <c r="D17" s="7">
        <v>156</v>
      </c>
      <c r="E17" s="109">
        <v>121000</v>
      </c>
    </row>
    <row r="18" spans="1:5" ht="13.15" customHeight="1" x14ac:dyDescent="0.2">
      <c r="A18" s="5" t="s">
        <v>746</v>
      </c>
      <c r="B18" s="6" t="s">
        <v>3899</v>
      </c>
      <c r="C18" s="5" t="s">
        <v>2955</v>
      </c>
      <c r="D18" s="7">
        <v>156</v>
      </c>
      <c r="E18" s="109">
        <v>121000</v>
      </c>
    </row>
    <row r="19" spans="1:5" ht="13.15" customHeight="1" x14ac:dyDescent="0.2">
      <c r="A19" s="5" t="s">
        <v>746</v>
      </c>
      <c r="B19" s="6" t="s">
        <v>752</v>
      </c>
      <c r="C19" s="5" t="s">
        <v>753</v>
      </c>
      <c r="D19" s="7">
        <v>252</v>
      </c>
      <c r="E19" s="109">
        <v>121000</v>
      </c>
    </row>
    <row r="20" spans="1:5" ht="13.15" customHeight="1" x14ac:dyDescent="0.2">
      <c r="A20" s="5" t="s">
        <v>746</v>
      </c>
      <c r="B20" s="110">
        <v>113</v>
      </c>
      <c r="C20" s="5" t="s">
        <v>2136</v>
      </c>
      <c r="D20" s="7">
        <v>98</v>
      </c>
      <c r="E20" s="109">
        <v>121000</v>
      </c>
    </row>
    <row r="21" spans="1:5" ht="13.15" customHeight="1" x14ac:dyDescent="0.2">
      <c r="A21" s="5" t="s">
        <v>746</v>
      </c>
      <c r="B21" s="110">
        <v>114</v>
      </c>
      <c r="C21" s="5" t="s">
        <v>754</v>
      </c>
      <c r="D21" s="7">
        <v>215</v>
      </c>
      <c r="E21" s="109">
        <v>121000</v>
      </c>
    </row>
    <row r="22" spans="1:5" ht="13.15" customHeight="1" x14ac:dyDescent="0.2">
      <c r="A22" s="5" t="s">
        <v>746</v>
      </c>
      <c r="B22" s="6" t="s">
        <v>2174</v>
      </c>
      <c r="C22" s="5" t="s">
        <v>2136</v>
      </c>
      <c r="D22" s="7">
        <v>88</v>
      </c>
      <c r="E22" s="109">
        <v>121000</v>
      </c>
    </row>
    <row r="23" spans="1:5" ht="13.15" customHeight="1" x14ac:dyDescent="0.2">
      <c r="A23" s="5" t="s">
        <v>746</v>
      </c>
      <c r="B23" s="6" t="s">
        <v>3423</v>
      </c>
      <c r="C23" s="5" t="s">
        <v>2136</v>
      </c>
      <c r="D23" s="7">
        <v>86</v>
      </c>
      <c r="E23" s="109">
        <v>121000</v>
      </c>
    </row>
    <row r="24" spans="1:5" ht="13.15" customHeight="1" x14ac:dyDescent="0.2">
      <c r="A24" s="5" t="s">
        <v>746</v>
      </c>
      <c r="B24" s="110">
        <v>115</v>
      </c>
      <c r="C24" s="5" t="s">
        <v>2136</v>
      </c>
      <c r="D24" s="7">
        <v>102</v>
      </c>
      <c r="E24" s="109">
        <v>121000</v>
      </c>
    </row>
    <row r="25" spans="1:5" ht="13.15" customHeight="1" x14ac:dyDescent="0.2">
      <c r="A25" s="5" t="s">
        <v>746</v>
      </c>
      <c r="B25" s="110">
        <v>117</v>
      </c>
      <c r="C25" s="5" t="s">
        <v>2143</v>
      </c>
      <c r="D25" s="7">
        <v>4083</v>
      </c>
      <c r="E25" s="109">
        <v>121000</v>
      </c>
    </row>
    <row r="26" spans="1:5" ht="13.15" customHeight="1" x14ac:dyDescent="0.2">
      <c r="A26" s="5" t="s">
        <v>746</v>
      </c>
      <c r="B26" s="110">
        <v>120</v>
      </c>
      <c r="C26" s="5" t="s">
        <v>4201</v>
      </c>
      <c r="D26" s="7">
        <v>1339</v>
      </c>
      <c r="E26" s="109">
        <v>121000</v>
      </c>
    </row>
    <row r="27" spans="1:5" ht="13.15" customHeight="1" x14ac:dyDescent="0.2">
      <c r="A27" s="5" t="s">
        <v>746</v>
      </c>
      <c r="B27" s="110">
        <v>121</v>
      </c>
      <c r="C27" s="5" t="s">
        <v>4201</v>
      </c>
      <c r="D27" s="7">
        <v>1705</v>
      </c>
      <c r="E27" s="109">
        <v>121000</v>
      </c>
    </row>
    <row r="28" spans="1:5" ht="13.15" customHeight="1" x14ac:dyDescent="0.2">
      <c r="A28" s="5" t="s">
        <v>746</v>
      </c>
      <c r="B28" s="110">
        <v>122</v>
      </c>
      <c r="C28" s="5" t="s">
        <v>4201</v>
      </c>
      <c r="D28" s="7">
        <v>1726</v>
      </c>
      <c r="E28" s="109">
        <v>121000</v>
      </c>
    </row>
    <row r="29" spans="1:5" ht="13.15" customHeight="1" x14ac:dyDescent="0.2">
      <c r="A29" s="5" t="s">
        <v>746</v>
      </c>
      <c r="B29" s="110">
        <v>123</v>
      </c>
      <c r="C29" s="5" t="s">
        <v>4201</v>
      </c>
      <c r="D29" s="7">
        <v>1331</v>
      </c>
      <c r="E29" s="109">
        <v>121000</v>
      </c>
    </row>
    <row r="30" spans="1:5" ht="13.15" customHeight="1" x14ac:dyDescent="0.2">
      <c r="A30" s="5" t="s">
        <v>746</v>
      </c>
      <c r="B30" s="6" t="s">
        <v>2307</v>
      </c>
      <c r="C30" s="5" t="s">
        <v>2279</v>
      </c>
      <c r="D30" s="7">
        <v>66</v>
      </c>
      <c r="E30" s="8">
        <v>121000</v>
      </c>
    </row>
    <row r="31" spans="1:5" ht="13.15" customHeight="1" x14ac:dyDescent="0.2">
      <c r="A31" s="5" t="s">
        <v>746</v>
      </c>
      <c r="B31" s="110">
        <v>124</v>
      </c>
      <c r="C31" s="5" t="s">
        <v>755</v>
      </c>
      <c r="D31" s="7">
        <v>2624</v>
      </c>
      <c r="E31" s="109">
        <v>121000</v>
      </c>
    </row>
    <row r="32" spans="1:5" ht="13.15" customHeight="1" x14ac:dyDescent="0.2">
      <c r="A32" s="5" t="s">
        <v>746</v>
      </c>
      <c r="B32" s="110">
        <v>125</v>
      </c>
      <c r="C32" s="5" t="s">
        <v>756</v>
      </c>
      <c r="D32" s="7">
        <v>224</v>
      </c>
      <c r="E32" s="109">
        <v>121000</v>
      </c>
    </row>
    <row r="33" spans="1:5" ht="13.15" customHeight="1" x14ac:dyDescent="0.2">
      <c r="A33" s="5" t="s">
        <v>746</v>
      </c>
      <c r="B33" s="110">
        <v>126</v>
      </c>
      <c r="C33" s="5" t="s">
        <v>757</v>
      </c>
      <c r="D33" s="7">
        <v>224</v>
      </c>
      <c r="E33" s="109">
        <v>121000</v>
      </c>
    </row>
    <row r="34" spans="1:5" ht="13.15" customHeight="1" x14ac:dyDescent="0.2">
      <c r="A34" s="5" t="s">
        <v>746</v>
      </c>
      <c r="B34" s="110">
        <v>127</v>
      </c>
      <c r="C34" s="5" t="s">
        <v>758</v>
      </c>
      <c r="D34" s="7">
        <v>275</v>
      </c>
      <c r="E34" s="109">
        <v>121000</v>
      </c>
    </row>
    <row r="35" spans="1:5" ht="13.15" customHeight="1" x14ac:dyDescent="0.2">
      <c r="A35" s="5" t="s">
        <v>746</v>
      </c>
      <c r="B35" s="6" t="s">
        <v>2325</v>
      </c>
      <c r="C35" s="5" t="s">
        <v>2136</v>
      </c>
      <c r="D35" s="7">
        <v>104</v>
      </c>
      <c r="E35" s="109">
        <v>121000</v>
      </c>
    </row>
    <row r="36" spans="1:5" ht="13.15" customHeight="1" x14ac:dyDescent="0.2">
      <c r="A36" s="5" t="s">
        <v>746</v>
      </c>
      <c r="B36" s="110">
        <v>129</v>
      </c>
      <c r="C36" s="5" t="s">
        <v>4722</v>
      </c>
      <c r="D36" s="7">
        <v>540</v>
      </c>
      <c r="E36" s="109">
        <v>121000</v>
      </c>
    </row>
    <row r="37" spans="1:5" ht="13.15" customHeight="1" x14ac:dyDescent="0.2">
      <c r="A37" s="5" t="s">
        <v>746</v>
      </c>
      <c r="B37" s="6" t="s">
        <v>2331</v>
      </c>
      <c r="C37" s="5" t="s">
        <v>2279</v>
      </c>
      <c r="D37" s="7">
        <v>7</v>
      </c>
      <c r="E37" s="8">
        <v>121000</v>
      </c>
    </row>
    <row r="38" spans="1:5" ht="13.15" customHeight="1" x14ac:dyDescent="0.2">
      <c r="A38" s="5" t="s">
        <v>746</v>
      </c>
      <c r="B38" s="110">
        <v>131</v>
      </c>
      <c r="C38" s="5" t="s">
        <v>2136</v>
      </c>
      <c r="D38" s="7">
        <v>104</v>
      </c>
      <c r="E38" s="109">
        <v>121000</v>
      </c>
    </row>
    <row r="39" spans="1:5" ht="13.15" customHeight="1" x14ac:dyDescent="0.2">
      <c r="A39" s="5" t="s">
        <v>746</v>
      </c>
      <c r="B39" s="6" t="s">
        <v>2340</v>
      </c>
      <c r="C39" s="5" t="s">
        <v>2136</v>
      </c>
      <c r="D39" s="7">
        <v>107</v>
      </c>
      <c r="E39" s="109">
        <v>121000</v>
      </c>
    </row>
    <row r="40" spans="1:5" ht="13.15" customHeight="1" x14ac:dyDescent="0.2">
      <c r="A40" s="5" t="s">
        <v>746</v>
      </c>
      <c r="B40" s="6" t="s">
        <v>2341</v>
      </c>
      <c r="C40" s="5" t="s">
        <v>2136</v>
      </c>
      <c r="D40" s="7">
        <v>94</v>
      </c>
      <c r="E40" s="109">
        <v>121000</v>
      </c>
    </row>
    <row r="41" spans="1:5" ht="13.15" customHeight="1" x14ac:dyDescent="0.2">
      <c r="A41" s="5" t="s">
        <v>746</v>
      </c>
      <c r="B41" s="110">
        <v>132</v>
      </c>
      <c r="C41" s="5" t="s">
        <v>2136</v>
      </c>
      <c r="D41" s="7">
        <v>102</v>
      </c>
      <c r="E41" s="109">
        <v>121000</v>
      </c>
    </row>
    <row r="42" spans="1:5" ht="13.15" customHeight="1" x14ac:dyDescent="0.2">
      <c r="A42" s="5" t="s">
        <v>746</v>
      </c>
      <c r="B42" s="110">
        <v>133</v>
      </c>
      <c r="C42" s="5" t="s">
        <v>2136</v>
      </c>
      <c r="D42" s="7">
        <v>107</v>
      </c>
      <c r="E42" s="109">
        <v>121000</v>
      </c>
    </row>
    <row r="43" spans="1:5" ht="13.15" customHeight="1" x14ac:dyDescent="0.2">
      <c r="A43" s="5" t="s">
        <v>746</v>
      </c>
      <c r="B43" s="110">
        <v>134</v>
      </c>
      <c r="C43" s="5" t="s">
        <v>4722</v>
      </c>
      <c r="D43" s="7">
        <v>1460</v>
      </c>
      <c r="E43" s="8">
        <v>121000</v>
      </c>
    </row>
    <row r="44" spans="1:5" ht="13.15" customHeight="1" x14ac:dyDescent="0.2">
      <c r="A44" s="5" t="s">
        <v>746</v>
      </c>
      <c r="B44" s="6">
        <v>135</v>
      </c>
      <c r="C44" s="5" t="s">
        <v>2311</v>
      </c>
      <c r="D44" s="7">
        <v>44</v>
      </c>
      <c r="E44" s="8">
        <v>121000</v>
      </c>
    </row>
    <row r="45" spans="1:5" ht="13.15" customHeight="1" x14ac:dyDescent="0.2">
      <c r="A45" s="5" t="s">
        <v>746</v>
      </c>
      <c r="B45" s="6">
        <v>136</v>
      </c>
      <c r="C45" s="17" t="s">
        <v>4222</v>
      </c>
      <c r="D45" s="16">
        <v>705</v>
      </c>
      <c r="E45" s="109">
        <v>121000</v>
      </c>
    </row>
    <row r="46" spans="1:5" ht="13.15" customHeight="1" x14ac:dyDescent="0.2">
      <c r="A46" s="5" t="s">
        <v>746</v>
      </c>
      <c r="B46" s="6">
        <v>137</v>
      </c>
      <c r="C46" s="17" t="s">
        <v>759</v>
      </c>
      <c r="D46" s="16">
        <v>129</v>
      </c>
      <c r="E46" s="109">
        <v>121000</v>
      </c>
    </row>
    <row r="47" spans="1:5" ht="13.15" customHeight="1" x14ac:dyDescent="0.2">
      <c r="A47" s="5" t="s">
        <v>746</v>
      </c>
      <c r="B47" s="6">
        <v>138</v>
      </c>
      <c r="C47" s="17" t="s">
        <v>2692</v>
      </c>
      <c r="D47" s="16">
        <v>129</v>
      </c>
      <c r="E47" s="109">
        <v>121000</v>
      </c>
    </row>
    <row r="48" spans="1:5" ht="13.15" customHeight="1" x14ac:dyDescent="0.2">
      <c r="A48" s="5" t="s">
        <v>746</v>
      </c>
      <c r="B48" s="6">
        <v>139</v>
      </c>
      <c r="C48" s="17" t="s">
        <v>4734</v>
      </c>
      <c r="D48" s="16">
        <v>705</v>
      </c>
      <c r="E48" s="109">
        <v>121000</v>
      </c>
    </row>
    <row r="49" spans="1:5" ht="13.15" customHeight="1" x14ac:dyDescent="0.2">
      <c r="A49" s="5" t="s">
        <v>746</v>
      </c>
      <c r="B49" s="6">
        <v>140</v>
      </c>
      <c r="C49" s="17" t="s">
        <v>760</v>
      </c>
      <c r="D49" s="16">
        <v>6119</v>
      </c>
      <c r="E49" s="109">
        <v>121000</v>
      </c>
    </row>
    <row r="50" spans="1:5" ht="13.15" customHeight="1" x14ac:dyDescent="0.2">
      <c r="A50" s="5" t="s">
        <v>746</v>
      </c>
      <c r="B50" s="6">
        <v>141</v>
      </c>
      <c r="C50" s="17" t="s">
        <v>760</v>
      </c>
      <c r="D50" s="16">
        <v>6048</v>
      </c>
      <c r="E50" s="109">
        <v>121000</v>
      </c>
    </row>
    <row r="51" spans="1:5" ht="13.15" customHeight="1" x14ac:dyDescent="0.2">
      <c r="A51" s="5" t="s">
        <v>746</v>
      </c>
      <c r="B51" s="6">
        <v>143</v>
      </c>
      <c r="C51" s="17" t="s">
        <v>2593</v>
      </c>
      <c r="D51" s="16">
        <v>923</v>
      </c>
      <c r="E51" s="109">
        <v>121000</v>
      </c>
    </row>
    <row r="52" spans="1:5" ht="13.15" customHeight="1" x14ac:dyDescent="0.2">
      <c r="A52" s="5" t="s">
        <v>746</v>
      </c>
      <c r="B52" s="6">
        <v>144</v>
      </c>
      <c r="C52" s="17" t="s">
        <v>2171</v>
      </c>
      <c r="D52" s="16">
        <v>184</v>
      </c>
      <c r="E52" s="109">
        <v>121000</v>
      </c>
    </row>
    <row r="53" spans="1:5" ht="13.15" customHeight="1" x14ac:dyDescent="0.2">
      <c r="A53" s="5" t="s">
        <v>746</v>
      </c>
      <c r="B53" s="6">
        <v>145</v>
      </c>
      <c r="C53" s="17" t="s">
        <v>2136</v>
      </c>
      <c r="D53" s="16">
        <v>113</v>
      </c>
      <c r="E53" s="109">
        <v>121000</v>
      </c>
    </row>
    <row r="54" spans="1:5" ht="13.15" customHeight="1" x14ac:dyDescent="0.2">
      <c r="A54" s="5" t="s">
        <v>746</v>
      </c>
      <c r="B54" s="6">
        <v>146</v>
      </c>
      <c r="C54" s="17" t="s">
        <v>761</v>
      </c>
      <c r="D54" s="16">
        <v>82</v>
      </c>
      <c r="E54" s="109">
        <v>121000</v>
      </c>
    </row>
    <row r="55" spans="1:5" ht="13.15" customHeight="1" x14ac:dyDescent="0.2">
      <c r="A55" s="5" t="s">
        <v>746</v>
      </c>
      <c r="B55" s="6">
        <v>147</v>
      </c>
      <c r="C55" s="17" t="s">
        <v>2136</v>
      </c>
      <c r="D55" s="16">
        <v>191</v>
      </c>
      <c r="E55" s="109">
        <v>121000</v>
      </c>
    </row>
    <row r="56" spans="1:5" ht="13.15" customHeight="1" x14ac:dyDescent="0.2">
      <c r="A56" s="5" t="s">
        <v>746</v>
      </c>
      <c r="B56" s="6">
        <v>148</v>
      </c>
      <c r="C56" s="17" t="s">
        <v>2364</v>
      </c>
      <c r="D56" s="7">
        <v>167</v>
      </c>
      <c r="E56" s="109">
        <v>121000</v>
      </c>
    </row>
    <row r="57" spans="1:5" ht="13.15" customHeight="1" x14ac:dyDescent="0.2">
      <c r="A57" s="5" t="s">
        <v>746</v>
      </c>
      <c r="B57" s="6">
        <v>149</v>
      </c>
      <c r="C57" s="17" t="s">
        <v>2156</v>
      </c>
      <c r="D57" s="7">
        <v>167</v>
      </c>
      <c r="E57" s="109">
        <v>121000</v>
      </c>
    </row>
    <row r="58" spans="1:5" ht="13.15" customHeight="1" x14ac:dyDescent="0.2">
      <c r="A58" s="5" t="s">
        <v>746</v>
      </c>
      <c r="B58" s="6">
        <v>150</v>
      </c>
      <c r="C58" s="17" t="s">
        <v>762</v>
      </c>
      <c r="D58" s="7">
        <v>188</v>
      </c>
      <c r="E58" s="8">
        <v>123000</v>
      </c>
    </row>
    <row r="59" spans="1:5" ht="13.15" customHeight="1" x14ac:dyDescent="0.2">
      <c r="A59" s="5" t="s">
        <v>746</v>
      </c>
      <c r="B59" s="6">
        <v>151</v>
      </c>
      <c r="C59" s="17" t="s">
        <v>4734</v>
      </c>
      <c r="D59" s="7">
        <v>247</v>
      </c>
      <c r="E59" s="8">
        <v>123000</v>
      </c>
    </row>
    <row r="60" spans="1:5" ht="13.15" customHeight="1" x14ac:dyDescent="0.2">
      <c r="A60" s="5" t="s">
        <v>746</v>
      </c>
      <c r="B60" s="6">
        <v>152</v>
      </c>
      <c r="C60" s="17" t="s">
        <v>2311</v>
      </c>
      <c r="D60" s="7">
        <v>374</v>
      </c>
      <c r="E60" s="8">
        <v>121000</v>
      </c>
    </row>
    <row r="61" spans="1:5" ht="13.15" customHeight="1" x14ac:dyDescent="0.2">
      <c r="A61" s="5" t="s">
        <v>746</v>
      </c>
      <c r="B61" s="6">
        <v>157</v>
      </c>
      <c r="C61" s="17" t="s">
        <v>2985</v>
      </c>
      <c r="D61" s="7">
        <v>434</v>
      </c>
      <c r="E61" s="8">
        <v>121000</v>
      </c>
    </row>
    <row r="62" spans="1:5" ht="13.15" customHeight="1" x14ac:dyDescent="0.2">
      <c r="A62" s="5" t="s">
        <v>746</v>
      </c>
      <c r="B62" s="6">
        <v>158</v>
      </c>
      <c r="C62" s="17" t="s">
        <v>763</v>
      </c>
      <c r="D62" s="7">
        <v>399</v>
      </c>
      <c r="E62" s="8">
        <v>121000</v>
      </c>
    </row>
    <row r="63" spans="1:5" ht="13.15" customHeight="1" x14ac:dyDescent="0.2">
      <c r="A63" s="5" t="s">
        <v>746</v>
      </c>
      <c r="B63" s="6">
        <v>159</v>
      </c>
      <c r="C63" s="17" t="s">
        <v>2171</v>
      </c>
      <c r="D63" s="7">
        <v>352</v>
      </c>
      <c r="E63" s="8">
        <v>121000</v>
      </c>
    </row>
    <row r="64" spans="1:5" ht="13.15" customHeight="1" x14ac:dyDescent="0.2">
      <c r="A64" s="5" t="s">
        <v>746</v>
      </c>
      <c r="B64" s="6">
        <v>160</v>
      </c>
      <c r="C64" s="17" t="s">
        <v>3737</v>
      </c>
      <c r="D64" s="7">
        <v>130</v>
      </c>
      <c r="E64" s="8">
        <v>123000</v>
      </c>
    </row>
    <row r="65" spans="1:5" ht="13.15" customHeight="1" x14ac:dyDescent="0.2">
      <c r="A65" s="5" t="s">
        <v>746</v>
      </c>
      <c r="B65" s="6">
        <v>161</v>
      </c>
      <c r="C65" s="17" t="s">
        <v>764</v>
      </c>
      <c r="D65" s="7">
        <v>53</v>
      </c>
      <c r="E65" s="8">
        <v>351100</v>
      </c>
    </row>
    <row r="66" spans="1:5" ht="13.15" customHeight="1" x14ac:dyDescent="0.2">
      <c r="A66" s="5" t="s">
        <v>746</v>
      </c>
      <c r="B66" s="6" t="s">
        <v>2833</v>
      </c>
      <c r="C66" s="17" t="s">
        <v>2160</v>
      </c>
      <c r="D66" s="16">
        <v>429</v>
      </c>
      <c r="E66" s="8">
        <v>121000</v>
      </c>
    </row>
    <row r="67" spans="1:5" ht="13.15" customHeight="1" x14ac:dyDescent="0.2">
      <c r="A67" s="5" t="s">
        <v>746</v>
      </c>
      <c r="B67" s="6" t="s">
        <v>2396</v>
      </c>
      <c r="C67" s="17" t="s">
        <v>2160</v>
      </c>
      <c r="D67" s="16">
        <v>395</v>
      </c>
      <c r="E67" s="8">
        <v>121000</v>
      </c>
    </row>
    <row r="68" spans="1:5" ht="13.15" customHeight="1" x14ac:dyDescent="0.2">
      <c r="A68" s="5" t="s">
        <v>746</v>
      </c>
      <c r="B68" s="6" t="s">
        <v>2399</v>
      </c>
      <c r="C68" s="17" t="s">
        <v>2160</v>
      </c>
      <c r="D68" s="16">
        <v>105</v>
      </c>
      <c r="E68" s="8">
        <v>123000</v>
      </c>
    </row>
    <row r="69" spans="1:5" ht="13.15" customHeight="1" x14ac:dyDescent="0.2">
      <c r="B69" s="6" t="s">
        <v>2392</v>
      </c>
      <c r="C69" s="17" t="s">
        <v>2393</v>
      </c>
      <c r="D69" s="16">
        <v>81</v>
      </c>
      <c r="E69" s="8">
        <v>121000</v>
      </c>
    </row>
    <row r="70" spans="1:5" ht="13.15" customHeight="1" x14ac:dyDescent="0.2">
      <c r="C70" s="10" t="s">
        <v>2401</v>
      </c>
      <c r="D70" s="11">
        <f>SUM(D2:D69)</f>
        <v>48868</v>
      </c>
      <c r="E70" s="12"/>
    </row>
    <row r="71" spans="1:5" ht="13.15" customHeight="1" x14ac:dyDescent="0.2"/>
    <row r="72" spans="1:5" ht="13.15" customHeight="1" x14ac:dyDescent="0.2">
      <c r="A72" s="5" t="s">
        <v>746</v>
      </c>
      <c r="B72" s="110">
        <v>200</v>
      </c>
      <c r="C72" s="5" t="s">
        <v>2311</v>
      </c>
      <c r="D72" s="7">
        <v>2271</v>
      </c>
      <c r="E72" s="8">
        <v>121000</v>
      </c>
    </row>
    <row r="73" spans="1:5" ht="13.15" customHeight="1" x14ac:dyDescent="0.2">
      <c r="A73" s="5" t="s">
        <v>746</v>
      </c>
      <c r="B73" s="6" t="s">
        <v>2404</v>
      </c>
      <c r="C73" s="5" t="s">
        <v>3830</v>
      </c>
      <c r="D73" s="7">
        <v>78</v>
      </c>
      <c r="E73" s="109">
        <v>123000</v>
      </c>
    </row>
    <row r="74" spans="1:5" ht="13.15" customHeight="1" x14ac:dyDescent="0.2">
      <c r="A74" s="5" t="s">
        <v>746</v>
      </c>
      <c r="B74" s="6" t="s">
        <v>4723</v>
      </c>
      <c r="C74" s="5" t="s">
        <v>766</v>
      </c>
      <c r="D74" s="7">
        <v>144</v>
      </c>
      <c r="E74" s="109">
        <v>123000</v>
      </c>
    </row>
    <row r="75" spans="1:5" ht="13.15" customHeight="1" x14ac:dyDescent="0.2">
      <c r="A75" s="5" t="s">
        <v>746</v>
      </c>
      <c r="B75" s="6" t="s">
        <v>767</v>
      </c>
      <c r="C75" s="5" t="s">
        <v>2311</v>
      </c>
      <c r="D75" s="7">
        <v>390</v>
      </c>
      <c r="E75" s="8">
        <v>121000</v>
      </c>
    </row>
    <row r="76" spans="1:5" ht="13.15" customHeight="1" x14ac:dyDescent="0.2">
      <c r="A76" s="5" t="s">
        <v>746</v>
      </c>
      <c r="B76" s="6" t="s">
        <v>768</v>
      </c>
      <c r="C76" s="5" t="s">
        <v>2311</v>
      </c>
      <c r="D76" s="7">
        <v>381</v>
      </c>
      <c r="E76" s="8">
        <v>121000</v>
      </c>
    </row>
    <row r="77" spans="1:5" ht="13.15" customHeight="1" x14ac:dyDescent="0.2">
      <c r="A77" s="5" t="s">
        <v>746</v>
      </c>
      <c r="B77" s="110">
        <v>201</v>
      </c>
      <c r="C77" s="5" t="s">
        <v>3018</v>
      </c>
      <c r="D77" s="7">
        <v>8898</v>
      </c>
      <c r="E77" s="8" t="s">
        <v>765</v>
      </c>
    </row>
    <row r="78" spans="1:5" ht="13.15" customHeight="1" x14ac:dyDescent="0.2">
      <c r="A78" s="5" t="s">
        <v>746</v>
      </c>
      <c r="B78" s="6" t="s">
        <v>4490</v>
      </c>
      <c r="C78" s="5" t="s">
        <v>3018</v>
      </c>
      <c r="D78" s="7">
        <v>6276</v>
      </c>
      <c r="E78" s="8" t="s">
        <v>765</v>
      </c>
    </row>
    <row r="79" spans="1:5" ht="13.15" customHeight="1" x14ac:dyDescent="0.2">
      <c r="A79" s="5" t="s">
        <v>746</v>
      </c>
      <c r="B79" s="6" t="s">
        <v>2406</v>
      </c>
      <c r="C79" s="5" t="s">
        <v>2832</v>
      </c>
      <c r="D79" s="7">
        <v>2898</v>
      </c>
      <c r="E79" s="8" t="s">
        <v>765</v>
      </c>
    </row>
    <row r="80" spans="1:5" ht="13.15" customHeight="1" x14ac:dyDescent="0.2">
      <c r="A80" s="5" t="s">
        <v>746</v>
      </c>
      <c r="B80" s="110">
        <v>202</v>
      </c>
      <c r="C80" s="5" t="s">
        <v>769</v>
      </c>
      <c r="D80" s="7">
        <v>435</v>
      </c>
      <c r="E80" s="8" t="s">
        <v>765</v>
      </c>
    </row>
    <row r="81" spans="1:8" ht="13.15" customHeight="1" x14ac:dyDescent="0.2">
      <c r="A81" s="5" t="s">
        <v>746</v>
      </c>
      <c r="B81" s="6" t="s">
        <v>2408</v>
      </c>
      <c r="C81" s="5" t="s">
        <v>2136</v>
      </c>
      <c r="D81" s="7">
        <v>213</v>
      </c>
      <c r="E81" s="8" t="s">
        <v>765</v>
      </c>
    </row>
    <row r="82" spans="1:8" ht="13.15" customHeight="1" x14ac:dyDescent="0.2">
      <c r="A82" s="5" t="s">
        <v>746</v>
      </c>
      <c r="B82" s="6" t="s">
        <v>2409</v>
      </c>
      <c r="C82" s="5" t="s">
        <v>2136</v>
      </c>
      <c r="D82" s="7">
        <v>218</v>
      </c>
      <c r="E82" s="8" t="s">
        <v>765</v>
      </c>
    </row>
    <row r="83" spans="1:8" ht="13.15" customHeight="1" x14ac:dyDescent="0.2">
      <c r="A83" s="5" t="s">
        <v>746</v>
      </c>
      <c r="B83" s="6" t="s">
        <v>770</v>
      </c>
      <c r="C83" s="5" t="s">
        <v>2516</v>
      </c>
      <c r="D83" s="7">
        <v>424</v>
      </c>
      <c r="E83" s="8" t="s">
        <v>765</v>
      </c>
      <c r="H83" s="9"/>
    </row>
    <row r="84" spans="1:8" ht="13.15" customHeight="1" x14ac:dyDescent="0.2">
      <c r="A84" s="5" t="s">
        <v>746</v>
      </c>
      <c r="B84" s="110">
        <v>203</v>
      </c>
      <c r="C84" s="5" t="s">
        <v>3737</v>
      </c>
      <c r="D84" s="7">
        <v>297</v>
      </c>
      <c r="E84" s="8" t="s">
        <v>750</v>
      </c>
    </row>
    <row r="85" spans="1:8" ht="13.15" customHeight="1" x14ac:dyDescent="0.2">
      <c r="A85" s="5" t="s">
        <v>746</v>
      </c>
      <c r="B85" s="110">
        <v>204</v>
      </c>
      <c r="C85" s="5" t="s">
        <v>2136</v>
      </c>
      <c r="D85" s="7">
        <v>265</v>
      </c>
      <c r="E85" s="8" t="s">
        <v>765</v>
      </c>
    </row>
    <row r="86" spans="1:8" ht="13.15" customHeight="1" x14ac:dyDescent="0.2">
      <c r="A86" s="5" t="s">
        <v>746</v>
      </c>
      <c r="B86" s="110">
        <v>205</v>
      </c>
      <c r="C86" s="5" t="s">
        <v>2136</v>
      </c>
      <c r="D86" s="7">
        <v>264</v>
      </c>
      <c r="E86" s="8" t="s">
        <v>765</v>
      </c>
    </row>
    <row r="87" spans="1:8" ht="13.15" customHeight="1" x14ac:dyDescent="0.2">
      <c r="A87" s="5" t="s">
        <v>746</v>
      </c>
      <c r="B87" s="110">
        <v>206</v>
      </c>
      <c r="C87" s="5" t="s">
        <v>3009</v>
      </c>
      <c r="D87" s="7">
        <v>265</v>
      </c>
      <c r="E87" s="8" t="s">
        <v>765</v>
      </c>
    </row>
    <row r="88" spans="1:8" ht="13.15" customHeight="1" x14ac:dyDescent="0.2">
      <c r="A88" s="5" t="s">
        <v>746</v>
      </c>
      <c r="B88" s="110">
        <v>207</v>
      </c>
      <c r="C88" s="5" t="s">
        <v>771</v>
      </c>
      <c r="D88" s="7">
        <v>384</v>
      </c>
      <c r="E88" s="8" t="s">
        <v>765</v>
      </c>
    </row>
    <row r="89" spans="1:8" ht="13.15" customHeight="1" x14ac:dyDescent="0.2">
      <c r="A89" s="5" t="s">
        <v>746</v>
      </c>
      <c r="B89" s="6" t="s">
        <v>2427</v>
      </c>
      <c r="C89" s="5" t="s">
        <v>772</v>
      </c>
      <c r="D89" s="7">
        <v>488</v>
      </c>
      <c r="E89" s="8" t="s">
        <v>765</v>
      </c>
    </row>
    <row r="90" spans="1:8" ht="13.15" customHeight="1" x14ac:dyDescent="0.2">
      <c r="A90" s="5" t="s">
        <v>746</v>
      </c>
      <c r="B90" s="6" t="s">
        <v>3504</v>
      </c>
      <c r="C90" s="5" t="s">
        <v>773</v>
      </c>
      <c r="D90" s="7">
        <v>293</v>
      </c>
      <c r="E90" s="8" t="s">
        <v>765</v>
      </c>
    </row>
    <row r="91" spans="1:8" ht="13.15" customHeight="1" x14ac:dyDescent="0.2">
      <c r="A91" s="5" t="s">
        <v>746</v>
      </c>
      <c r="B91" s="110">
        <v>209</v>
      </c>
      <c r="C91" s="5" t="s">
        <v>744</v>
      </c>
      <c r="D91" s="7">
        <v>62</v>
      </c>
      <c r="E91" s="8" t="s">
        <v>765</v>
      </c>
    </row>
    <row r="92" spans="1:8" ht="13.15" customHeight="1" x14ac:dyDescent="0.2">
      <c r="A92" s="5" t="s">
        <v>746</v>
      </c>
      <c r="B92" s="6">
        <v>210</v>
      </c>
      <c r="C92" s="5" t="s">
        <v>2136</v>
      </c>
      <c r="D92" s="7">
        <v>104</v>
      </c>
      <c r="E92" s="8" t="s">
        <v>765</v>
      </c>
    </row>
    <row r="93" spans="1:8" ht="13.15" customHeight="1" x14ac:dyDescent="0.2">
      <c r="A93" s="5" t="s">
        <v>746</v>
      </c>
      <c r="B93" s="6" t="s">
        <v>2433</v>
      </c>
      <c r="C93" s="5" t="s">
        <v>3737</v>
      </c>
      <c r="D93" s="7">
        <v>140</v>
      </c>
      <c r="E93" s="8">
        <v>123000</v>
      </c>
    </row>
    <row r="94" spans="1:8" ht="13.15" customHeight="1" x14ac:dyDescent="0.2">
      <c r="A94" s="5" t="s">
        <v>746</v>
      </c>
      <c r="B94" s="6" t="s">
        <v>2436</v>
      </c>
      <c r="C94" s="5" t="s">
        <v>2171</v>
      </c>
      <c r="D94" s="7">
        <v>50</v>
      </c>
      <c r="E94" s="8">
        <v>123000</v>
      </c>
    </row>
    <row r="95" spans="1:8" ht="13.15" customHeight="1" x14ac:dyDescent="0.2">
      <c r="A95" s="5" t="s">
        <v>746</v>
      </c>
      <c r="B95" s="110">
        <v>212</v>
      </c>
      <c r="C95" s="5" t="s">
        <v>3005</v>
      </c>
      <c r="D95" s="7">
        <v>1847</v>
      </c>
      <c r="E95" s="8" t="s">
        <v>765</v>
      </c>
    </row>
    <row r="96" spans="1:8" ht="13.15" customHeight="1" x14ac:dyDescent="0.2">
      <c r="A96" s="5" t="s">
        <v>746</v>
      </c>
      <c r="B96" s="110">
        <v>214</v>
      </c>
      <c r="C96" s="5" t="s">
        <v>774</v>
      </c>
      <c r="D96" s="7">
        <v>250</v>
      </c>
      <c r="E96" s="8" t="s">
        <v>765</v>
      </c>
    </row>
    <row r="97" spans="1:5" ht="13.15" customHeight="1" x14ac:dyDescent="0.2">
      <c r="A97" s="5" t="s">
        <v>746</v>
      </c>
      <c r="B97" s="110">
        <v>215</v>
      </c>
      <c r="C97" s="5" t="s">
        <v>766</v>
      </c>
      <c r="D97" s="7">
        <v>171</v>
      </c>
      <c r="E97" s="8" t="s">
        <v>765</v>
      </c>
    </row>
    <row r="98" spans="1:5" ht="13.15" customHeight="1" x14ac:dyDescent="0.2">
      <c r="A98" s="5" t="s">
        <v>746</v>
      </c>
      <c r="B98" s="110">
        <v>216</v>
      </c>
      <c r="C98" s="5" t="s">
        <v>775</v>
      </c>
      <c r="D98" s="7">
        <v>1208</v>
      </c>
      <c r="E98" s="8" t="s">
        <v>765</v>
      </c>
    </row>
    <row r="99" spans="1:5" ht="13.15" customHeight="1" x14ac:dyDescent="0.2">
      <c r="A99" s="5" t="s">
        <v>746</v>
      </c>
      <c r="B99" s="110">
        <v>217</v>
      </c>
      <c r="C99" s="5" t="s">
        <v>2136</v>
      </c>
      <c r="D99" s="7">
        <v>200</v>
      </c>
      <c r="E99" s="8" t="s">
        <v>765</v>
      </c>
    </row>
    <row r="100" spans="1:5" ht="13.15" customHeight="1" x14ac:dyDescent="0.2">
      <c r="A100" s="5" t="s">
        <v>746</v>
      </c>
      <c r="B100" s="110">
        <v>218</v>
      </c>
      <c r="C100" s="5" t="s">
        <v>2314</v>
      </c>
      <c r="D100" s="7">
        <v>364</v>
      </c>
      <c r="E100" s="8" t="s">
        <v>765</v>
      </c>
    </row>
    <row r="101" spans="1:5" ht="13.15" customHeight="1" x14ac:dyDescent="0.2">
      <c r="A101" s="5" t="s">
        <v>746</v>
      </c>
      <c r="B101" s="110">
        <v>219</v>
      </c>
      <c r="C101" s="5" t="s">
        <v>2364</v>
      </c>
      <c r="D101" s="7">
        <v>77</v>
      </c>
      <c r="E101" s="8">
        <v>123000</v>
      </c>
    </row>
    <row r="102" spans="1:5" ht="13.15" customHeight="1" x14ac:dyDescent="0.2">
      <c r="A102" s="5" t="s">
        <v>746</v>
      </c>
      <c r="B102" s="110">
        <v>220</v>
      </c>
      <c r="C102" s="5" t="s">
        <v>2156</v>
      </c>
      <c r="D102" s="7">
        <v>161</v>
      </c>
      <c r="E102" s="8">
        <v>123000</v>
      </c>
    </row>
    <row r="103" spans="1:5" ht="13.15" customHeight="1" x14ac:dyDescent="0.2">
      <c r="A103" s="5" t="s">
        <v>746</v>
      </c>
      <c r="B103" s="110">
        <v>221</v>
      </c>
      <c r="C103" s="5" t="s">
        <v>2311</v>
      </c>
      <c r="D103" s="7">
        <v>99</v>
      </c>
      <c r="E103" s="8">
        <v>123000</v>
      </c>
    </row>
    <row r="104" spans="1:5" ht="13.15" customHeight="1" x14ac:dyDescent="0.2">
      <c r="A104" s="5" t="s">
        <v>746</v>
      </c>
      <c r="B104" s="110">
        <v>222</v>
      </c>
      <c r="C104" s="5" t="s">
        <v>907</v>
      </c>
      <c r="D104" s="7">
        <v>0</v>
      </c>
      <c r="E104" s="8" t="s">
        <v>3045</v>
      </c>
    </row>
    <row r="105" spans="1:5" ht="13.15" customHeight="1" x14ac:dyDescent="0.2">
      <c r="A105" s="5" t="s">
        <v>746</v>
      </c>
      <c r="B105" s="110">
        <v>223</v>
      </c>
      <c r="C105" s="5" t="s">
        <v>2338</v>
      </c>
      <c r="D105" s="7">
        <v>161</v>
      </c>
      <c r="E105" s="8" t="s">
        <v>765</v>
      </c>
    </row>
    <row r="106" spans="1:5" ht="13.15" customHeight="1" x14ac:dyDescent="0.2">
      <c r="A106" s="5" t="s">
        <v>746</v>
      </c>
      <c r="B106" s="6" t="s">
        <v>960</v>
      </c>
      <c r="C106" s="5" t="s">
        <v>2136</v>
      </c>
      <c r="D106" s="7">
        <v>117</v>
      </c>
      <c r="E106" s="8" t="s">
        <v>765</v>
      </c>
    </row>
    <row r="107" spans="1:5" ht="13.15" customHeight="1" x14ac:dyDescent="0.2">
      <c r="A107" s="5" t="s">
        <v>746</v>
      </c>
      <c r="B107" s="6" t="s">
        <v>961</v>
      </c>
      <c r="C107" s="5" t="s">
        <v>2136</v>
      </c>
      <c r="D107" s="7">
        <v>176</v>
      </c>
      <c r="E107" s="8" t="s">
        <v>765</v>
      </c>
    </row>
    <row r="108" spans="1:5" ht="13.15" customHeight="1" x14ac:dyDescent="0.2">
      <c r="A108" s="5" t="s">
        <v>746</v>
      </c>
      <c r="B108" s="6" t="s">
        <v>962</v>
      </c>
      <c r="C108" s="5" t="s">
        <v>2136</v>
      </c>
      <c r="D108" s="7">
        <v>136</v>
      </c>
      <c r="E108" s="8" t="s">
        <v>765</v>
      </c>
    </row>
    <row r="109" spans="1:5" ht="13.15" customHeight="1" x14ac:dyDescent="0.2">
      <c r="A109" s="5" t="s">
        <v>746</v>
      </c>
      <c r="B109" s="6" t="s">
        <v>963</v>
      </c>
      <c r="C109" s="5" t="s">
        <v>2134</v>
      </c>
      <c r="D109" s="7">
        <v>429</v>
      </c>
      <c r="E109" s="8" t="s">
        <v>765</v>
      </c>
    </row>
    <row r="110" spans="1:5" ht="13.15" customHeight="1" x14ac:dyDescent="0.2">
      <c r="A110" s="5" t="s">
        <v>746</v>
      </c>
      <c r="B110" s="6" t="s">
        <v>964</v>
      </c>
      <c r="C110" s="5" t="s">
        <v>2136</v>
      </c>
      <c r="D110" s="7">
        <v>110</v>
      </c>
      <c r="E110" s="8" t="s">
        <v>765</v>
      </c>
    </row>
    <row r="111" spans="1:5" ht="13.15" customHeight="1" x14ac:dyDescent="0.2">
      <c r="A111" s="5" t="s">
        <v>746</v>
      </c>
      <c r="B111" s="110">
        <v>224</v>
      </c>
      <c r="C111" s="5" t="s">
        <v>2516</v>
      </c>
      <c r="D111" s="7">
        <v>134</v>
      </c>
      <c r="E111" s="8" t="s">
        <v>750</v>
      </c>
    </row>
    <row r="112" spans="1:5" ht="13.15" customHeight="1" x14ac:dyDescent="0.2">
      <c r="A112" s="5" t="s">
        <v>746</v>
      </c>
      <c r="B112" s="6" t="s">
        <v>3524</v>
      </c>
      <c r="C112" s="5" t="s">
        <v>776</v>
      </c>
      <c r="D112" s="7">
        <v>85</v>
      </c>
      <c r="E112" s="8" t="s">
        <v>750</v>
      </c>
    </row>
    <row r="113" spans="1:8" ht="13.15" customHeight="1" x14ac:dyDescent="0.2">
      <c r="A113" s="5" t="s">
        <v>746</v>
      </c>
      <c r="B113" s="110">
        <v>225</v>
      </c>
      <c r="C113" s="5" t="s">
        <v>777</v>
      </c>
      <c r="D113" s="7">
        <v>420</v>
      </c>
      <c r="E113" s="8" t="s">
        <v>750</v>
      </c>
    </row>
    <row r="114" spans="1:8" ht="13.15" customHeight="1" x14ac:dyDescent="0.2">
      <c r="A114" s="5" t="s">
        <v>746</v>
      </c>
      <c r="B114" s="110">
        <v>226</v>
      </c>
      <c r="C114" s="5" t="s">
        <v>777</v>
      </c>
      <c r="D114" s="7">
        <v>315</v>
      </c>
      <c r="E114" s="8" t="s">
        <v>750</v>
      </c>
    </row>
    <row r="115" spans="1:8" ht="13.15" customHeight="1" x14ac:dyDescent="0.2">
      <c r="A115" s="5" t="s">
        <v>746</v>
      </c>
      <c r="B115" s="6" t="s">
        <v>2486</v>
      </c>
      <c r="C115" s="5" t="s">
        <v>2277</v>
      </c>
      <c r="D115" s="7">
        <v>26</v>
      </c>
      <c r="E115" s="8" t="s">
        <v>750</v>
      </c>
    </row>
    <row r="116" spans="1:8" ht="13.15" customHeight="1" x14ac:dyDescent="0.2">
      <c r="A116" s="5" t="s">
        <v>746</v>
      </c>
      <c r="B116" s="110">
        <v>227</v>
      </c>
      <c r="C116" s="5" t="s">
        <v>778</v>
      </c>
      <c r="D116" s="7">
        <v>315</v>
      </c>
      <c r="E116" s="8" t="s">
        <v>750</v>
      </c>
    </row>
    <row r="117" spans="1:8" ht="13.15" customHeight="1" x14ac:dyDescent="0.2">
      <c r="A117" s="5" t="s">
        <v>746</v>
      </c>
      <c r="B117" s="6" t="s">
        <v>2488</v>
      </c>
      <c r="C117" s="5" t="s">
        <v>2277</v>
      </c>
      <c r="D117" s="7">
        <v>26</v>
      </c>
      <c r="E117" s="8" t="s">
        <v>750</v>
      </c>
    </row>
    <row r="118" spans="1:8" ht="13.15" customHeight="1" x14ac:dyDescent="0.2">
      <c r="A118" s="5" t="s">
        <v>746</v>
      </c>
      <c r="B118" s="110">
        <v>228</v>
      </c>
      <c r="C118" s="5" t="s">
        <v>778</v>
      </c>
      <c r="D118" s="7">
        <v>321</v>
      </c>
      <c r="E118" s="8" t="s">
        <v>750</v>
      </c>
      <c r="H118" s="9"/>
    </row>
    <row r="119" spans="1:8" ht="13.15" customHeight="1" x14ac:dyDescent="0.2">
      <c r="A119" s="5" t="s">
        <v>746</v>
      </c>
      <c r="B119" s="6" t="s">
        <v>3532</v>
      </c>
      <c r="C119" s="5" t="s">
        <v>2277</v>
      </c>
      <c r="D119" s="7">
        <v>26</v>
      </c>
      <c r="E119" s="8" t="s">
        <v>750</v>
      </c>
      <c r="H119" s="9"/>
    </row>
    <row r="120" spans="1:8" ht="13.15" customHeight="1" x14ac:dyDescent="0.2">
      <c r="A120" s="5" t="s">
        <v>746</v>
      </c>
      <c r="B120" s="110">
        <v>229</v>
      </c>
      <c r="C120" s="5" t="s">
        <v>2299</v>
      </c>
      <c r="D120" s="7">
        <v>37</v>
      </c>
      <c r="E120" s="8">
        <v>121000</v>
      </c>
      <c r="H120" s="9"/>
    </row>
    <row r="121" spans="1:8" ht="13.15" customHeight="1" x14ac:dyDescent="0.2">
      <c r="A121" s="5" t="s">
        <v>746</v>
      </c>
      <c r="B121" s="6" t="s">
        <v>2495</v>
      </c>
      <c r="C121" s="5" t="s">
        <v>2299</v>
      </c>
      <c r="D121" s="7">
        <v>65</v>
      </c>
      <c r="E121" s="8">
        <v>121000</v>
      </c>
      <c r="H121" s="9"/>
    </row>
    <row r="122" spans="1:8" ht="13.15" customHeight="1" x14ac:dyDescent="0.2">
      <c r="A122" s="5" t="s">
        <v>746</v>
      </c>
      <c r="B122" s="110">
        <v>230</v>
      </c>
      <c r="C122" s="5" t="s">
        <v>779</v>
      </c>
      <c r="D122" s="7">
        <v>129</v>
      </c>
      <c r="E122" s="8" t="s">
        <v>750</v>
      </c>
    </row>
    <row r="123" spans="1:8" ht="13.15" customHeight="1" x14ac:dyDescent="0.2">
      <c r="A123" s="5" t="s">
        <v>746</v>
      </c>
      <c r="B123" s="110">
        <v>232</v>
      </c>
      <c r="C123" s="5" t="s">
        <v>2338</v>
      </c>
      <c r="D123" s="7">
        <v>363</v>
      </c>
      <c r="E123" s="8" t="s">
        <v>750</v>
      </c>
    </row>
    <row r="124" spans="1:8" ht="13.15" customHeight="1" x14ac:dyDescent="0.2">
      <c r="A124" s="5" t="s">
        <v>746</v>
      </c>
      <c r="B124" s="110">
        <v>233</v>
      </c>
      <c r="C124" s="5" t="s">
        <v>2311</v>
      </c>
      <c r="D124" s="7">
        <v>1778</v>
      </c>
      <c r="E124" s="8">
        <v>121000</v>
      </c>
    </row>
    <row r="125" spans="1:8" ht="13.15" customHeight="1" x14ac:dyDescent="0.2">
      <c r="A125" s="5" t="s">
        <v>746</v>
      </c>
      <c r="B125" s="110">
        <v>234</v>
      </c>
      <c r="C125" s="5" t="s">
        <v>3017</v>
      </c>
      <c r="D125" s="7">
        <v>252</v>
      </c>
      <c r="E125" s="8" t="s">
        <v>750</v>
      </c>
    </row>
    <row r="126" spans="1:8" ht="13.15" customHeight="1" x14ac:dyDescent="0.2">
      <c r="A126" s="5" t="s">
        <v>746</v>
      </c>
      <c r="B126" s="110">
        <v>235</v>
      </c>
      <c r="C126" s="5" t="s">
        <v>2136</v>
      </c>
      <c r="D126" s="7">
        <v>209</v>
      </c>
      <c r="E126" s="8" t="s">
        <v>750</v>
      </c>
    </row>
    <row r="127" spans="1:8" ht="13.15" customHeight="1" x14ac:dyDescent="0.2">
      <c r="A127" s="5" t="s">
        <v>746</v>
      </c>
      <c r="B127" s="110">
        <v>236</v>
      </c>
      <c r="C127" s="5" t="s">
        <v>2136</v>
      </c>
      <c r="D127" s="7">
        <v>178</v>
      </c>
      <c r="E127" s="8" t="s">
        <v>750</v>
      </c>
    </row>
    <row r="128" spans="1:8" ht="13.15" customHeight="1" x14ac:dyDescent="0.2">
      <c r="A128" s="5" t="s">
        <v>746</v>
      </c>
      <c r="B128" s="110">
        <v>237</v>
      </c>
      <c r="C128" s="5" t="s">
        <v>2136</v>
      </c>
      <c r="D128" s="7">
        <v>183</v>
      </c>
      <c r="E128" s="8" t="s">
        <v>750</v>
      </c>
    </row>
    <row r="129" spans="1:8" ht="13.15" customHeight="1" x14ac:dyDescent="0.2">
      <c r="A129" s="5" t="s">
        <v>746</v>
      </c>
      <c r="B129" s="110">
        <v>238</v>
      </c>
      <c r="C129" s="5" t="s">
        <v>2136</v>
      </c>
      <c r="D129" s="7">
        <v>183</v>
      </c>
      <c r="E129" s="8" t="s">
        <v>750</v>
      </c>
    </row>
    <row r="130" spans="1:8" ht="13.15" customHeight="1" x14ac:dyDescent="0.2">
      <c r="A130" s="5" t="s">
        <v>746</v>
      </c>
      <c r="B130" s="110">
        <v>239</v>
      </c>
      <c r="C130" s="5" t="s">
        <v>2136</v>
      </c>
      <c r="D130" s="7">
        <v>183</v>
      </c>
      <c r="E130" s="8" t="s">
        <v>750</v>
      </c>
    </row>
    <row r="131" spans="1:8" ht="13.15" customHeight="1" x14ac:dyDescent="0.2">
      <c r="A131" s="5" t="s">
        <v>746</v>
      </c>
      <c r="B131" s="110">
        <v>240</v>
      </c>
      <c r="C131" s="5" t="s">
        <v>2136</v>
      </c>
      <c r="D131" s="7">
        <v>183</v>
      </c>
      <c r="E131" s="8" t="s">
        <v>750</v>
      </c>
    </row>
    <row r="132" spans="1:8" ht="13.15" customHeight="1" x14ac:dyDescent="0.2">
      <c r="A132" s="5" t="s">
        <v>746</v>
      </c>
      <c r="B132" s="110">
        <v>241</v>
      </c>
      <c r="C132" s="5" t="s">
        <v>2136</v>
      </c>
      <c r="D132" s="7">
        <v>183</v>
      </c>
      <c r="E132" s="8" t="s">
        <v>750</v>
      </c>
    </row>
    <row r="133" spans="1:8" ht="13.15" customHeight="1" x14ac:dyDescent="0.2">
      <c r="A133" s="5" t="s">
        <v>746</v>
      </c>
      <c r="B133" s="110">
        <v>242</v>
      </c>
      <c r="C133" s="5" t="s">
        <v>2136</v>
      </c>
      <c r="D133" s="7">
        <v>183</v>
      </c>
      <c r="E133" s="8" t="s">
        <v>750</v>
      </c>
    </row>
    <row r="134" spans="1:8" ht="13.15" customHeight="1" x14ac:dyDescent="0.2">
      <c r="A134" s="5" t="s">
        <v>746</v>
      </c>
      <c r="B134" s="110">
        <v>243</v>
      </c>
      <c r="C134" s="5" t="s">
        <v>2136</v>
      </c>
      <c r="D134" s="7">
        <v>183</v>
      </c>
      <c r="E134" s="8" t="s">
        <v>750</v>
      </c>
    </row>
    <row r="135" spans="1:8" ht="13.15" customHeight="1" x14ac:dyDescent="0.2">
      <c r="A135" s="5" t="s">
        <v>746</v>
      </c>
      <c r="B135" s="110">
        <v>244</v>
      </c>
      <c r="C135" s="5" t="s">
        <v>2136</v>
      </c>
      <c r="D135" s="7">
        <v>183</v>
      </c>
      <c r="E135" s="8" t="s">
        <v>750</v>
      </c>
    </row>
    <row r="136" spans="1:8" ht="13.15" customHeight="1" x14ac:dyDescent="0.2">
      <c r="A136" s="5" t="s">
        <v>746</v>
      </c>
      <c r="B136" s="110">
        <v>245</v>
      </c>
      <c r="C136" s="5" t="s">
        <v>2136</v>
      </c>
      <c r="D136" s="7">
        <v>183</v>
      </c>
      <c r="E136" s="8" t="s">
        <v>750</v>
      </c>
    </row>
    <row r="137" spans="1:8" ht="13.15" customHeight="1" x14ac:dyDescent="0.2">
      <c r="A137" s="5" t="s">
        <v>746</v>
      </c>
      <c r="B137" s="110">
        <v>246</v>
      </c>
      <c r="C137" s="5" t="s">
        <v>2136</v>
      </c>
      <c r="D137" s="7">
        <v>183</v>
      </c>
      <c r="E137" s="8" t="s">
        <v>750</v>
      </c>
    </row>
    <row r="138" spans="1:8" ht="13.15" customHeight="1" x14ac:dyDescent="0.2">
      <c r="A138" s="5" t="s">
        <v>746</v>
      </c>
      <c r="B138" s="110">
        <v>247</v>
      </c>
      <c r="C138" s="5" t="s">
        <v>2136</v>
      </c>
      <c r="D138" s="7">
        <v>183</v>
      </c>
      <c r="E138" s="8" t="s">
        <v>750</v>
      </c>
    </row>
    <row r="139" spans="1:8" ht="13.15" customHeight="1" x14ac:dyDescent="0.2">
      <c r="A139" s="5" t="s">
        <v>746</v>
      </c>
      <c r="B139" s="110">
        <v>248</v>
      </c>
      <c r="C139" s="5" t="s">
        <v>2136</v>
      </c>
      <c r="D139" s="7">
        <v>183</v>
      </c>
      <c r="E139" s="8" t="s">
        <v>750</v>
      </c>
    </row>
    <row r="140" spans="1:8" ht="13.15" customHeight="1" x14ac:dyDescent="0.2">
      <c r="A140" s="5" t="s">
        <v>746</v>
      </c>
      <c r="B140" s="110">
        <v>249</v>
      </c>
      <c r="C140" s="5" t="s">
        <v>2136</v>
      </c>
      <c r="D140" s="7">
        <v>183</v>
      </c>
      <c r="E140" s="8" t="s">
        <v>750</v>
      </c>
    </row>
    <row r="141" spans="1:8" ht="13.15" customHeight="1" x14ac:dyDescent="0.2">
      <c r="A141" s="5" t="s">
        <v>746</v>
      </c>
      <c r="B141" s="110">
        <v>250</v>
      </c>
      <c r="C141" s="5" t="s">
        <v>2136</v>
      </c>
      <c r="D141" s="7">
        <v>183</v>
      </c>
      <c r="E141" s="8" t="s">
        <v>750</v>
      </c>
      <c r="H141" s="9"/>
    </row>
    <row r="142" spans="1:8" ht="13.15" customHeight="1" x14ac:dyDescent="0.2">
      <c r="A142" s="5" t="s">
        <v>746</v>
      </c>
      <c r="B142" s="110">
        <v>251</v>
      </c>
      <c r="C142" s="5" t="s">
        <v>2364</v>
      </c>
      <c r="D142" s="7">
        <v>160</v>
      </c>
      <c r="E142" s="8">
        <v>121000</v>
      </c>
    </row>
    <row r="143" spans="1:8" ht="13.15" customHeight="1" x14ac:dyDescent="0.2">
      <c r="A143" s="5" t="s">
        <v>746</v>
      </c>
      <c r="B143" s="110">
        <v>252</v>
      </c>
      <c r="C143" s="5" t="s">
        <v>2156</v>
      </c>
      <c r="D143" s="7">
        <v>113</v>
      </c>
      <c r="E143" s="8">
        <v>121000</v>
      </c>
      <c r="H143" s="9"/>
    </row>
    <row r="144" spans="1:8" ht="13.15" customHeight="1" x14ac:dyDescent="0.2">
      <c r="A144" s="5" t="s">
        <v>746</v>
      </c>
      <c r="B144" s="110">
        <v>253</v>
      </c>
      <c r="C144" s="5" t="s">
        <v>2136</v>
      </c>
      <c r="D144" s="7">
        <v>185</v>
      </c>
      <c r="E144" s="8" t="s">
        <v>750</v>
      </c>
    </row>
    <row r="145" spans="1:8" ht="13.15" customHeight="1" x14ac:dyDescent="0.2">
      <c r="A145" s="5" t="s">
        <v>746</v>
      </c>
      <c r="B145" s="110">
        <v>254</v>
      </c>
      <c r="C145" s="5" t="s">
        <v>2136</v>
      </c>
      <c r="D145" s="7">
        <v>185</v>
      </c>
      <c r="E145" s="8" t="s">
        <v>750</v>
      </c>
      <c r="H145" s="9"/>
    </row>
    <row r="146" spans="1:8" ht="13.15" customHeight="1" x14ac:dyDescent="0.2">
      <c r="A146" s="5" t="s">
        <v>746</v>
      </c>
      <c r="B146" s="110">
        <v>255</v>
      </c>
      <c r="C146" s="5" t="s">
        <v>4170</v>
      </c>
      <c r="D146" s="7">
        <v>1088</v>
      </c>
      <c r="E146" s="8" t="s">
        <v>750</v>
      </c>
    </row>
    <row r="147" spans="1:8" ht="13.15" customHeight="1" x14ac:dyDescent="0.2">
      <c r="A147" s="5" t="s">
        <v>746</v>
      </c>
      <c r="B147" s="110">
        <v>256</v>
      </c>
      <c r="C147" s="5" t="s">
        <v>2143</v>
      </c>
      <c r="D147" s="7">
        <v>211</v>
      </c>
      <c r="E147" s="8" t="s">
        <v>750</v>
      </c>
      <c r="H147" s="9"/>
    </row>
    <row r="148" spans="1:8" ht="13.15" customHeight="1" x14ac:dyDescent="0.2">
      <c r="A148" s="5" t="s">
        <v>746</v>
      </c>
      <c r="B148" s="110">
        <v>257</v>
      </c>
      <c r="C148" s="5" t="s">
        <v>2367</v>
      </c>
      <c r="D148" s="7">
        <v>140</v>
      </c>
      <c r="E148" s="8">
        <v>352000</v>
      </c>
    </row>
    <row r="149" spans="1:8" ht="13.15" customHeight="1" x14ac:dyDescent="0.2">
      <c r="A149" s="5" t="s">
        <v>746</v>
      </c>
      <c r="B149" s="110">
        <v>258</v>
      </c>
      <c r="C149" s="5" t="s">
        <v>2171</v>
      </c>
      <c r="D149" s="7">
        <v>148</v>
      </c>
      <c r="E149" s="8">
        <v>121000</v>
      </c>
      <c r="H149" s="9"/>
    </row>
    <row r="150" spans="1:8" ht="13.15" customHeight="1" x14ac:dyDescent="0.2">
      <c r="A150" s="5" t="s">
        <v>746</v>
      </c>
      <c r="B150" s="110">
        <v>259</v>
      </c>
      <c r="C150" s="5" t="s">
        <v>4246</v>
      </c>
      <c r="D150" s="7">
        <v>2771</v>
      </c>
      <c r="E150" s="8" t="s">
        <v>750</v>
      </c>
    </row>
    <row r="151" spans="1:8" ht="13.15" customHeight="1" x14ac:dyDescent="0.2">
      <c r="A151" s="5" t="s">
        <v>746</v>
      </c>
      <c r="B151" s="110">
        <v>260</v>
      </c>
      <c r="C151" s="5" t="s">
        <v>2171</v>
      </c>
      <c r="D151" s="7">
        <v>56</v>
      </c>
      <c r="E151" s="8" t="s">
        <v>2318</v>
      </c>
      <c r="H151" s="9"/>
    </row>
    <row r="152" spans="1:8" ht="13.15" customHeight="1" x14ac:dyDescent="0.2">
      <c r="A152" s="5" t="s">
        <v>746</v>
      </c>
      <c r="B152" s="110">
        <v>261</v>
      </c>
      <c r="C152" s="5" t="s">
        <v>2311</v>
      </c>
      <c r="D152" s="7">
        <v>997</v>
      </c>
      <c r="E152" s="8">
        <v>121000</v>
      </c>
    </row>
    <row r="153" spans="1:8" ht="13.15" customHeight="1" x14ac:dyDescent="0.2">
      <c r="A153" s="5" t="s">
        <v>746</v>
      </c>
      <c r="B153" s="110">
        <v>262</v>
      </c>
      <c r="C153" s="5" t="s">
        <v>2364</v>
      </c>
      <c r="D153" s="7">
        <v>174</v>
      </c>
      <c r="E153" s="8">
        <v>121000</v>
      </c>
      <c r="H153" s="9"/>
    </row>
    <row r="154" spans="1:8" ht="13.15" customHeight="1" x14ac:dyDescent="0.2">
      <c r="A154" s="5" t="s">
        <v>746</v>
      </c>
      <c r="B154" s="110">
        <v>263</v>
      </c>
      <c r="C154" s="5" t="s">
        <v>2156</v>
      </c>
      <c r="D154" s="7">
        <v>124</v>
      </c>
      <c r="E154" s="8">
        <v>121000</v>
      </c>
      <c r="H154" s="9"/>
    </row>
    <row r="155" spans="1:8" ht="13.15" customHeight="1" x14ac:dyDescent="0.2">
      <c r="A155" s="5" t="s">
        <v>746</v>
      </c>
      <c r="B155" s="110">
        <v>264</v>
      </c>
      <c r="C155" s="5" t="s">
        <v>780</v>
      </c>
      <c r="D155" s="7">
        <v>318</v>
      </c>
      <c r="E155" s="8" t="s">
        <v>750</v>
      </c>
    </row>
    <row r="156" spans="1:8" ht="13.15" customHeight="1" x14ac:dyDescent="0.2">
      <c r="A156" s="5" t="s">
        <v>746</v>
      </c>
      <c r="B156" s="110">
        <v>265</v>
      </c>
      <c r="C156" s="5" t="s">
        <v>2136</v>
      </c>
      <c r="D156" s="7">
        <v>185</v>
      </c>
      <c r="E156" s="8" t="s">
        <v>750</v>
      </c>
    </row>
    <row r="157" spans="1:8" ht="13.15" customHeight="1" x14ac:dyDescent="0.2">
      <c r="A157" s="5" t="s">
        <v>746</v>
      </c>
      <c r="B157" s="110">
        <v>266</v>
      </c>
      <c r="C157" s="5" t="s">
        <v>2136</v>
      </c>
      <c r="D157" s="7">
        <v>185</v>
      </c>
      <c r="E157" s="8" t="s">
        <v>750</v>
      </c>
      <c r="H157" s="9"/>
    </row>
    <row r="158" spans="1:8" ht="13.15" customHeight="1" x14ac:dyDescent="0.2">
      <c r="A158" s="5" t="s">
        <v>746</v>
      </c>
      <c r="B158" s="110">
        <v>267</v>
      </c>
      <c r="C158" s="5" t="s">
        <v>2171</v>
      </c>
      <c r="D158" s="7">
        <v>43</v>
      </c>
      <c r="E158" s="8" t="s">
        <v>2285</v>
      </c>
    </row>
    <row r="159" spans="1:8" ht="13.15" customHeight="1" x14ac:dyDescent="0.2">
      <c r="A159" s="5" t="s">
        <v>746</v>
      </c>
      <c r="B159" s="6" t="s">
        <v>4206</v>
      </c>
      <c r="C159" s="5" t="s">
        <v>3704</v>
      </c>
      <c r="D159" s="7">
        <v>94</v>
      </c>
      <c r="E159" s="8" t="s">
        <v>750</v>
      </c>
      <c r="H159" s="9"/>
    </row>
    <row r="160" spans="1:8" ht="13.15" customHeight="1" x14ac:dyDescent="0.2">
      <c r="A160" s="5" t="s">
        <v>746</v>
      </c>
      <c r="B160" s="6" t="s">
        <v>781</v>
      </c>
      <c r="C160" s="5" t="s">
        <v>3704</v>
      </c>
      <c r="D160" s="7">
        <v>142</v>
      </c>
      <c r="E160" s="8" t="s">
        <v>750</v>
      </c>
    </row>
    <row r="161" spans="1:8" ht="13.15" customHeight="1" x14ac:dyDescent="0.2">
      <c r="A161" s="5" t="s">
        <v>746</v>
      </c>
      <c r="B161" s="110">
        <v>269</v>
      </c>
      <c r="C161" s="5" t="s">
        <v>2136</v>
      </c>
      <c r="D161" s="7">
        <v>183</v>
      </c>
      <c r="E161" s="8" t="s">
        <v>750</v>
      </c>
      <c r="H161" s="9"/>
    </row>
    <row r="162" spans="1:8" ht="13.15" customHeight="1" x14ac:dyDescent="0.2">
      <c r="A162" s="5" t="s">
        <v>746</v>
      </c>
      <c r="B162" s="110">
        <v>270</v>
      </c>
      <c r="C162" s="5" t="s">
        <v>2136</v>
      </c>
      <c r="D162" s="7">
        <v>183</v>
      </c>
      <c r="E162" s="8" t="s">
        <v>750</v>
      </c>
      <c r="H162" s="9"/>
    </row>
    <row r="163" spans="1:8" ht="13.15" customHeight="1" x14ac:dyDescent="0.2">
      <c r="A163" s="5" t="s">
        <v>746</v>
      </c>
      <c r="B163" s="110">
        <v>271</v>
      </c>
      <c r="C163" s="5" t="s">
        <v>2136</v>
      </c>
      <c r="D163" s="7">
        <v>183</v>
      </c>
      <c r="E163" s="8" t="s">
        <v>750</v>
      </c>
    </row>
    <row r="164" spans="1:8" ht="13.15" customHeight="1" x14ac:dyDescent="0.2">
      <c r="A164" s="5" t="s">
        <v>746</v>
      </c>
      <c r="B164" s="110">
        <v>272</v>
      </c>
      <c r="C164" s="5" t="s">
        <v>2136</v>
      </c>
      <c r="D164" s="7">
        <v>183</v>
      </c>
      <c r="E164" s="8" t="s">
        <v>750</v>
      </c>
    </row>
    <row r="165" spans="1:8" ht="13.15" customHeight="1" x14ac:dyDescent="0.2">
      <c r="A165" s="5" t="s">
        <v>746</v>
      </c>
      <c r="B165" s="110">
        <v>273</v>
      </c>
      <c r="C165" s="5" t="s">
        <v>2136</v>
      </c>
      <c r="D165" s="7">
        <v>183</v>
      </c>
      <c r="E165" s="8" t="s">
        <v>750</v>
      </c>
      <c r="H165" s="9"/>
    </row>
    <row r="166" spans="1:8" ht="13.15" customHeight="1" x14ac:dyDescent="0.2">
      <c r="A166" s="5" t="s">
        <v>746</v>
      </c>
      <c r="B166" s="110">
        <v>274</v>
      </c>
      <c r="C166" s="5" t="s">
        <v>2136</v>
      </c>
      <c r="D166" s="7">
        <v>183</v>
      </c>
      <c r="E166" s="8" t="s">
        <v>750</v>
      </c>
    </row>
    <row r="167" spans="1:8" ht="13.15" customHeight="1" x14ac:dyDescent="0.2">
      <c r="A167" s="5" t="s">
        <v>746</v>
      </c>
      <c r="B167" s="110">
        <v>275</v>
      </c>
      <c r="C167" s="5" t="s">
        <v>2136</v>
      </c>
      <c r="D167" s="7">
        <v>182</v>
      </c>
      <c r="E167" s="8" t="s">
        <v>750</v>
      </c>
      <c r="H167" s="9"/>
    </row>
    <row r="168" spans="1:8" ht="13.15" customHeight="1" x14ac:dyDescent="0.2">
      <c r="A168" s="5" t="s">
        <v>746</v>
      </c>
      <c r="B168" s="110">
        <v>276</v>
      </c>
      <c r="C168" s="5" t="s">
        <v>2136</v>
      </c>
      <c r="D168" s="7">
        <v>183</v>
      </c>
      <c r="E168" s="8" t="s">
        <v>750</v>
      </c>
    </row>
    <row r="169" spans="1:8" ht="13.15" customHeight="1" x14ac:dyDescent="0.2">
      <c r="A169" s="5" t="s">
        <v>746</v>
      </c>
      <c r="B169" s="110">
        <v>277</v>
      </c>
      <c r="C169" s="5" t="s">
        <v>2136</v>
      </c>
      <c r="D169" s="7">
        <v>184</v>
      </c>
      <c r="E169" s="8" t="s">
        <v>750</v>
      </c>
      <c r="H169" s="9"/>
    </row>
    <row r="170" spans="1:8" ht="13.15" customHeight="1" x14ac:dyDescent="0.2">
      <c r="A170" s="5" t="s">
        <v>746</v>
      </c>
      <c r="B170" s="110">
        <v>278</v>
      </c>
      <c r="C170" s="5" t="s">
        <v>782</v>
      </c>
      <c r="D170" s="7">
        <v>939</v>
      </c>
      <c r="E170" s="8" t="s">
        <v>750</v>
      </c>
    </row>
    <row r="171" spans="1:8" ht="13.15" customHeight="1" x14ac:dyDescent="0.2">
      <c r="A171" s="5" t="s">
        <v>746</v>
      </c>
      <c r="B171" s="6" t="s">
        <v>783</v>
      </c>
      <c r="C171" s="5" t="s">
        <v>2305</v>
      </c>
      <c r="D171" s="7">
        <v>385</v>
      </c>
      <c r="E171" s="8" t="s">
        <v>750</v>
      </c>
      <c r="H171" s="9"/>
    </row>
    <row r="172" spans="1:8" ht="13.15" customHeight="1" x14ac:dyDescent="0.2">
      <c r="A172" s="5" t="s">
        <v>746</v>
      </c>
      <c r="B172" s="110">
        <v>279</v>
      </c>
      <c r="C172" s="5" t="s">
        <v>2136</v>
      </c>
      <c r="D172" s="7">
        <v>157</v>
      </c>
      <c r="E172" s="8" t="s">
        <v>750</v>
      </c>
    </row>
    <row r="173" spans="1:8" ht="13.15" customHeight="1" x14ac:dyDescent="0.2">
      <c r="A173" s="5" t="s">
        <v>746</v>
      </c>
      <c r="B173" s="110">
        <v>280</v>
      </c>
      <c r="C173" s="5" t="s">
        <v>2136</v>
      </c>
      <c r="D173" s="7">
        <v>153</v>
      </c>
      <c r="E173" s="8" t="s">
        <v>750</v>
      </c>
      <c r="H173" s="9"/>
    </row>
    <row r="174" spans="1:8" ht="13.15" customHeight="1" x14ac:dyDescent="0.2">
      <c r="A174" s="5" t="s">
        <v>746</v>
      </c>
      <c r="B174" s="110">
        <v>281</v>
      </c>
      <c r="C174" s="5" t="s">
        <v>2136</v>
      </c>
      <c r="D174" s="7">
        <v>96</v>
      </c>
      <c r="E174" s="8" t="s">
        <v>750</v>
      </c>
    </row>
    <row r="175" spans="1:8" ht="13.15" customHeight="1" x14ac:dyDescent="0.2">
      <c r="A175" s="5" t="s">
        <v>746</v>
      </c>
      <c r="B175" s="110">
        <v>282</v>
      </c>
      <c r="C175" s="5" t="s">
        <v>2136</v>
      </c>
      <c r="D175" s="7">
        <v>99</v>
      </c>
      <c r="E175" s="8" t="s">
        <v>2285</v>
      </c>
      <c r="H175" s="9"/>
    </row>
    <row r="176" spans="1:8" ht="13.15" customHeight="1" x14ac:dyDescent="0.2">
      <c r="A176" s="5" t="s">
        <v>746</v>
      </c>
      <c r="B176" s="110">
        <v>283</v>
      </c>
      <c r="C176" s="5" t="s">
        <v>2134</v>
      </c>
      <c r="D176" s="7">
        <v>718</v>
      </c>
      <c r="E176" s="8" t="s">
        <v>750</v>
      </c>
    </row>
    <row r="177" spans="1:8" ht="13.15" customHeight="1" x14ac:dyDescent="0.2">
      <c r="A177" s="5" t="s">
        <v>746</v>
      </c>
      <c r="B177" s="110">
        <v>284</v>
      </c>
      <c r="C177" s="5" t="s">
        <v>907</v>
      </c>
      <c r="D177" s="7">
        <v>0</v>
      </c>
      <c r="E177" s="8" t="s">
        <v>3045</v>
      </c>
      <c r="H177" s="9"/>
    </row>
    <row r="178" spans="1:8" ht="13.15" customHeight="1" x14ac:dyDescent="0.2">
      <c r="A178" s="5" t="s">
        <v>746</v>
      </c>
      <c r="B178" s="110">
        <v>285</v>
      </c>
      <c r="C178" s="5" t="s">
        <v>2277</v>
      </c>
      <c r="D178" s="7">
        <v>31</v>
      </c>
      <c r="E178" s="8" t="s">
        <v>2285</v>
      </c>
    </row>
    <row r="179" spans="1:8" ht="13.15" customHeight="1" x14ac:dyDescent="0.2">
      <c r="A179" s="5" t="s">
        <v>746</v>
      </c>
      <c r="B179" s="110">
        <v>286</v>
      </c>
      <c r="C179" s="5" t="s">
        <v>2136</v>
      </c>
      <c r="D179" s="7">
        <v>504</v>
      </c>
      <c r="E179" s="8" t="s">
        <v>750</v>
      </c>
      <c r="H179" s="9"/>
    </row>
    <row r="180" spans="1:8" ht="13.15" customHeight="1" x14ac:dyDescent="0.2">
      <c r="A180" s="5" t="s">
        <v>746</v>
      </c>
      <c r="B180" s="110">
        <v>287</v>
      </c>
      <c r="C180" s="5" t="s">
        <v>2136</v>
      </c>
      <c r="D180" s="7">
        <v>184</v>
      </c>
      <c r="E180" s="8" t="s">
        <v>750</v>
      </c>
    </row>
    <row r="181" spans="1:8" ht="13.15" customHeight="1" x14ac:dyDescent="0.2">
      <c r="A181" s="5" t="s">
        <v>746</v>
      </c>
      <c r="B181" s="110">
        <v>288</v>
      </c>
      <c r="C181" s="5" t="s">
        <v>2136</v>
      </c>
      <c r="D181" s="7">
        <v>371</v>
      </c>
      <c r="E181" s="8" t="s">
        <v>750</v>
      </c>
      <c r="H181" s="9"/>
    </row>
    <row r="182" spans="1:8" ht="13.15" customHeight="1" x14ac:dyDescent="0.2">
      <c r="A182" s="5" t="s">
        <v>746</v>
      </c>
      <c r="B182" s="110">
        <v>289</v>
      </c>
      <c r="C182" s="5" t="s">
        <v>2314</v>
      </c>
      <c r="D182" s="7">
        <v>194</v>
      </c>
      <c r="E182" s="8" t="s">
        <v>750</v>
      </c>
    </row>
    <row r="183" spans="1:8" ht="13.15" customHeight="1" x14ac:dyDescent="0.2">
      <c r="A183" s="5" t="s">
        <v>746</v>
      </c>
      <c r="B183" s="110">
        <v>290</v>
      </c>
      <c r="C183" s="5" t="s">
        <v>2277</v>
      </c>
      <c r="D183" s="7">
        <v>35</v>
      </c>
      <c r="E183" s="8" t="s">
        <v>750</v>
      </c>
      <c r="H183" s="9"/>
    </row>
    <row r="184" spans="1:8" ht="13.15" customHeight="1" x14ac:dyDescent="0.2">
      <c r="A184" s="5" t="s">
        <v>746</v>
      </c>
      <c r="B184" s="6">
        <v>291</v>
      </c>
      <c r="C184" s="5" t="s">
        <v>2136</v>
      </c>
      <c r="D184" s="7">
        <v>253</v>
      </c>
      <c r="E184" s="8">
        <v>121000</v>
      </c>
      <c r="H184" s="9"/>
    </row>
    <row r="185" spans="1:8" x14ac:dyDescent="0.2">
      <c r="A185" s="5" t="s">
        <v>746</v>
      </c>
      <c r="B185" s="6" t="s">
        <v>2533</v>
      </c>
      <c r="C185" s="5" t="s">
        <v>2160</v>
      </c>
      <c r="D185" s="7">
        <v>228</v>
      </c>
      <c r="E185" s="8">
        <v>121000</v>
      </c>
    </row>
    <row r="186" spans="1:8" x14ac:dyDescent="0.2">
      <c r="A186" s="5" t="s">
        <v>746</v>
      </c>
      <c r="B186" s="6" t="s">
        <v>2534</v>
      </c>
      <c r="C186" s="5" t="s">
        <v>2160</v>
      </c>
      <c r="D186" s="7">
        <v>269</v>
      </c>
      <c r="E186" s="8">
        <v>121000</v>
      </c>
    </row>
    <row r="187" spans="1:8" x14ac:dyDescent="0.2">
      <c r="A187" s="5" t="s">
        <v>746</v>
      </c>
      <c r="B187" s="6" t="s">
        <v>2535</v>
      </c>
      <c r="C187" s="5" t="s">
        <v>2160</v>
      </c>
      <c r="D187" s="7">
        <v>226</v>
      </c>
      <c r="E187" s="8">
        <v>121000</v>
      </c>
    </row>
    <row r="188" spans="1:8" x14ac:dyDescent="0.2">
      <c r="A188" s="5" t="s">
        <v>746</v>
      </c>
      <c r="B188" s="6" t="s">
        <v>2536</v>
      </c>
      <c r="C188" s="5" t="s">
        <v>2160</v>
      </c>
      <c r="D188" s="7">
        <v>183</v>
      </c>
      <c r="E188" s="8">
        <v>121000</v>
      </c>
    </row>
    <row r="189" spans="1:8" x14ac:dyDescent="0.2">
      <c r="A189" s="5" t="s">
        <v>746</v>
      </c>
      <c r="B189" s="6" t="s">
        <v>2537</v>
      </c>
      <c r="C189" s="5" t="s">
        <v>2160</v>
      </c>
      <c r="D189" s="7">
        <v>784</v>
      </c>
      <c r="E189" s="8">
        <v>121000</v>
      </c>
    </row>
    <row r="190" spans="1:8" x14ac:dyDescent="0.2">
      <c r="B190" s="6" t="s">
        <v>2530</v>
      </c>
      <c r="C190" s="5" t="s">
        <v>2393</v>
      </c>
      <c r="D190" s="7">
        <v>81</v>
      </c>
    </row>
    <row r="191" spans="1:8" ht="13.5" thickBot="1" x14ac:dyDescent="0.25">
      <c r="A191" s="30"/>
      <c r="B191" s="31"/>
      <c r="C191" s="33" t="s">
        <v>2401</v>
      </c>
      <c r="D191" s="36">
        <f>SUM(D72:D190)</f>
        <v>52841</v>
      </c>
      <c r="E191" s="35"/>
      <c r="F191" s="30"/>
    </row>
    <row r="192" spans="1:8" x14ac:dyDescent="0.2">
      <c r="C192" s="10" t="s">
        <v>4191</v>
      </c>
      <c r="D192" s="11">
        <f>SUM(D191,D70)</f>
        <v>101709</v>
      </c>
      <c r="E192" s="12"/>
    </row>
    <row r="193" spans="3:4" x14ac:dyDescent="0.2">
      <c r="C193" s="10" t="s">
        <v>4259</v>
      </c>
      <c r="D193" s="11">
        <f>SUM(D191:E191,D70:E70)</f>
        <v>101709</v>
      </c>
    </row>
  </sheetData>
  <phoneticPr fontId="0" type="noConversion"/>
  <printOptions gridLines="1"/>
  <pageMargins left="1.25" right="0.5" top="1.01" bottom="0.94" header="0.5" footer="0.5"/>
  <pageSetup fitToHeight="5" orientation="portrait" r:id="rId1"/>
  <headerFooter alignWithMargins="0">
    <oddHeader>&amp;LAttachment E&amp;CCREIGHTON UNIVERSITY
AHMANSON SCHOOL OF LAW
BUILDING S.F.</oddHeader>
    <oddFooter>Page &amp;P&amp;R&amp;A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0"/>
  <dimension ref="A1:J176"/>
  <sheetViews>
    <sheetView workbookViewId="0"/>
  </sheetViews>
  <sheetFormatPr defaultRowHeight="12.75" x14ac:dyDescent="0.2"/>
  <cols>
    <col min="1" max="1" width="12.7109375" style="5" customWidth="1"/>
    <col min="2" max="2" width="9.7109375" style="6" customWidth="1"/>
    <col min="3" max="3" width="21.7109375" style="5" customWidth="1"/>
    <col min="4" max="4" width="11.7109375" style="7" customWidth="1"/>
    <col min="5" max="5" width="9.7109375" style="8" customWidth="1"/>
    <col min="6" max="6" width="30.7109375" style="5" customWidth="1"/>
    <col min="7" max="7" width="1.7109375" style="5" customWidth="1"/>
    <col min="8" max="8" width="16.7109375" style="5" customWidth="1"/>
    <col min="9" max="9" width="4.7109375" style="5" customWidth="1"/>
    <col min="10" max="10" width="8.7109375" style="5" customWidth="1"/>
  </cols>
  <sheetData>
    <row r="1" spans="1:6" x14ac:dyDescent="0.2">
      <c r="A1" s="10" t="s">
        <v>2119</v>
      </c>
      <c r="B1" s="14" t="s">
        <v>2120</v>
      </c>
      <c r="C1" s="10" t="s">
        <v>2121</v>
      </c>
      <c r="D1" s="11" t="s">
        <v>2122</v>
      </c>
      <c r="E1" s="12" t="s">
        <v>2123</v>
      </c>
      <c r="F1" s="5" t="s">
        <v>2126</v>
      </c>
    </row>
    <row r="2" spans="1:6" ht="13.15" customHeight="1" x14ac:dyDescent="0.2">
      <c r="A2" s="5" t="s">
        <v>784</v>
      </c>
      <c r="B2" s="6" t="s">
        <v>2128</v>
      </c>
      <c r="C2" s="5" t="s">
        <v>2299</v>
      </c>
      <c r="D2" s="7">
        <v>114</v>
      </c>
      <c r="E2" s="8">
        <v>223000</v>
      </c>
    </row>
    <row r="3" spans="1:6" ht="13.15" customHeight="1" x14ac:dyDescent="0.2">
      <c r="A3" s="5" t="s">
        <v>784</v>
      </c>
      <c r="B3" s="6" t="s">
        <v>3731</v>
      </c>
      <c r="C3" s="5" t="s">
        <v>2874</v>
      </c>
      <c r="D3" s="7">
        <v>140</v>
      </c>
      <c r="E3" s="8">
        <v>223000</v>
      </c>
    </row>
    <row r="4" spans="1:6" ht="13.15" customHeight="1" x14ac:dyDescent="0.2">
      <c r="A4" s="5" t="s">
        <v>784</v>
      </c>
      <c r="B4" s="6" t="s">
        <v>2133</v>
      </c>
      <c r="C4" s="5" t="s">
        <v>2299</v>
      </c>
      <c r="D4" s="7">
        <v>163</v>
      </c>
      <c r="E4" s="8">
        <v>223000</v>
      </c>
    </row>
    <row r="5" spans="1:6" ht="13.15" customHeight="1" x14ac:dyDescent="0.2">
      <c r="A5" s="5" t="s">
        <v>784</v>
      </c>
      <c r="B5" s="6" t="s">
        <v>3889</v>
      </c>
      <c r="C5" s="5" t="s">
        <v>785</v>
      </c>
      <c r="D5" s="7">
        <v>361</v>
      </c>
      <c r="E5" s="8">
        <v>223000</v>
      </c>
    </row>
    <row r="6" spans="1:6" ht="13.15" customHeight="1" x14ac:dyDescent="0.2">
      <c r="A6" s="5" t="s">
        <v>784</v>
      </c>
      <c r="B6" s="6" t="s">
        <v>3875</v>
      </c>
      <c r="C6" s="5" t="s">
        <v>786</v>
      </c>
      <c r="D6" s="7">
        <v>213</v>
      </c>
      <c r="E6" s="8">
        <v>223000</v>
      </c>
    </row>
    <row r="7" spans="1:6" ht="13.15" customHeight="1" x14ac:dyDescent="0.2">
      <c r="A7" s="5" t="s">
        <v>784</v>
      </c>
      <c r="B7" s="6" t="s">
        <v>787</v>
      </c>
      <c r="C7" s="5" t="s">
        <v>2171</v>
      </c>
      <c r="D7" s="7">
        <v>85</v>
      </c>
      <c r="E7" s="8">
        <v>223000</v>
      </c>
    </row>
    <row r="8" spans="1:6" ht="13.15" customHeight="1" x14ac:dyDescent="0.2">
      <c r="A8" s="5" t="s">
        <v>784</v>
      </c>
      <c r="B8" s="6" t="s">
        <v>2135</v>
      </c>
      <c r="C8" s="5" t="s">
        <v>3697</v>
      </c>
      <c r="D8" s="7">
        <v>273</v>
      </c>
      <c r="E8" s="8">
        <v>223000</v>
      </c>
    </row>
    <row r="9" spans="1:6" ht="13.15" customHeight="1" x14ac:dyDescent="0.2">
      <c r="A9" s="5" t="s">
        <v>784</v>
      </c>
      <c r="B9" s="6" t="s">
        <v>2138</v>
      </c>
      <c r="C9" s="5" t="s">
        <v>2311</v>
      </c>
      <c r="D9" s="7">
        <v>98</v>
      </c>
      <c r="E9" s="8">
        <v>223000</v>
      </c>
    </row>
    <row r="10" spans="1:6" ht="13.15" customHeight="1" x14ac:dyDescent="0.2">
      <c r="A10" s="5" t="s">
        <v>784</v>
      </c>
      <c r="B10" s="6" t="s">
        <v>2139</v>
      </c>
      <c r="C10" s="5" t="s">
        <v>2593</v>
      </c>
      <c r="D10" s="7">
        <v>728</v>
      </c>
      <c r="E10" s="8">
        <v>223000</v>
      </c>
    </row>
    <row r="11" spans="1:6" ht="13.15" customHeight="1" x14ac:dyDescent="0.2">
      <c r="A11" s="5" t="s">
        <v>784</v>
      </c>
      <c r="B11" s="6" t="s">
        <v>3826</v>
      </c>
      <c r="C11" s="5" t="s">
        <v>4202</v>
      </c>
      <c r="D11" s="7">
        <v>56</v>
      </c>
      <c r="E11" s="8">
        <v>223000</v>
      </c>
    </row>
    <row r="12" spans="1:6" ht="13.15" customHeight="1" x14ac:dyDescent="0.2">
      <c r="A12" s="5" t="s">
        <v>784</v>
      </c>
      <c r="B12" s="6" t="s">
        <v>2142</v>
      </c>
      <c r="C12" s="5" t="s">
        <v>2299</v>
      </c>
      <c r="D12" s="7">
        <v>51</v>
      </c>
      <c r="E12" s="8">
        <v>223000</v>
      </c>
    </row>
    <row r="13" spans="1:6" ht="13.15" customHeight="1" x14ac:dyDescent="0.2">
      <c r="A13" s="5" t="s">
        <v>784</v>
      </c>
      <c r="B13" s="6" t="s">
        <v>2144</v>
      </c>
      <c r="C13" s="5" t="s">
        <v>2145</v>
      </c>
      <c r="D13" s="7">
        <v>285</v>
      </c>
      <c r="E13" s="8">
        <v>223000</v>
      </c>
    </row>
    <row r="14" spans="1:6" ht="13.15" customHeight="1" x14ac:dyDescent="0.2">
      <c r="A14" s="5" t="s">
        <v>784</v>
      </c>
      <c r="B14" s="6" t="s">
        <v>2146</v>
      </c>
      <c r="C14" s="5" t="s">
        <v>2316</v>
      </c>
      <c r="D14" s="7">
        <v>345</v>
      </c>
      <c r="E14" s="8">
        <v>223000</v>
      </c>
    </row>
    <row r="15" spans="1:6" ht="13.15" customHeight="1" x14ac:dyDescent="0.2">
      <c r="A15" s="5" t="s">
        <v>784</v>
      </c>
      <c r="B15" s="6" t="s">
        <v>3827</v>
      </c>
      <c r="C15" s="5" t="s">
        <v>2367</v>
      </c>
      <c r="D15" s="7">
        <v>21</v>
      </c>
      <c r="E15" s="8">
        <v>352000</v>
      </c>
    </row>
    <row r="16" spans="1:6" ht="13.15" customHeight="1" x14ac:dyDescent="0.2">
      <c r="A16" s="5" t="s">
        <v>784</v>
      </c>
      <c r="B16" s="6" t="s">
        <v>2147</v>
      </c>
      <c r="C16" s="5" t="s">
        <v>2516</v>
      </c>
      <c r="D16" s="7">
        <v>325</v>
      </c>
      <c r="E16" s="8">
        <v>223000</v>
      </c>
    </row>
    <row r="17" spans="1:8" ht="13.15" customHeight="1" x14ac:dyDescent="0.2">
      <c r="A17" s="5" t="s">
        <v>784</v>
      </c>
      <c r="B17" s="6" t="s">
        <v>2149</v>
      </c>
      <c r="C17" s="5" t="s">
        <v>788</v>
      </c>
      <c r="D17" s="7">
        <v>39</v>
      </c>
      <c r="E17" s="8">
        <v>223000</v>
      </c>
    </row>
    <row r="18" spans="1:8" ht="13.15" customHeight="1" x14ac:dyDescent="0.2">
      <c r="A18" s="5" t="s">
        <v>784</v>
      </c>
      <c r="B18" s="6" t="s">
        <v>2150</v>
      </c>
      <c r="C18" s="5" t="s">
        <v>2311</v>
      </c>
      <c r="D18" s="7">
        <v>208</v>
      </c>
      <c r="E18" s="8">
        <v>223000</v>
      </c>
    </row>
    <row r="19" spans="1:8" ht="13.15" customHeight="1" x14ac:dyDescent="0.2">
      <c r="A19" s="5" t="s">
        <v>784</v>
      </c>
      <c r="B19" s="6" t="s">
        <v>2152</v>
      </c>
      <c r="C19" s="5" t="s">
        <v>789</v>
      </c>
      <c r="D19" s="7">
        <v>521</v>
      </c>
      <c r="E19" s="8">
        <v>223000</v>
      </c>
    </row>
    <row r="20" spans="1:8" ht="13.15" customHeight="1" x14ac:dyDescent="0.2">
      <c r="A20" s="5" t="s">
        <v>784</v>
      </c>
      <c r="B20" s="6" t="s">
        <v>2155</v>
      </c>
      <c r="C20" s="5" t="s">
        <v>2311</v>
      </c>
      <c r="D20" s="7">
        <v>709</v>
      </c>
      <c r="E20" s="8">
        <v>223000</v>
      </c>
    </row>
    <row r="21" spans="1:8" ht="13.15" customHeight="1" x14ac:dyDescent="0.2">
      <c r="A21" s="5" t="s">
        <v>784</v>
      </c>
      <c r="B21" s="6" t="s">
        <v>2159</v>
      </c>
      <c r="C21" s="5" t="s">
        <v>2700</v>
      </c>
      <c r="D21" s="7">
        <v>779</v>
      </c>
      <c r="E21" s="8">
        <v>223000</v>
      </c>
    </row>
    <row r="22" spans="1:8" ht="13.15" customHeight="1" x14ac:dyDescent="0.2">
      <c r="A22" s="5" t="s">
        <v>784</v>
      </c>
      <c r="B22" s="6" t="s">
        <v>3879</v>
      </c>
      <c r="C22" s="5" t="s">
        <v>2700</v>
      </c>
      <c r="D22" s="7">
        <v>163</v>
      </c>
      <c r="E22" s="8">
        <v>223000</v>
      </c>
      <c r="H22" s="9"/>
    </row>
    <row r="23" spans="1:8" ht="13.15" customHeight="1" x14ac:dyDescent="0.2">
      <c r="A23" s="5" t="s">
        <v>784</v>
      </c>
      <c r="B23" s="6" t="s">
        <v>2161</v>
      </c>
      <c r="C23" s="5" t="s">
        <v>790</v>
      </c>
      <c r="D23" s="7">
        <v>334</v>
      </c>
      <c r="E23" s="8">
        <v>223000</v>
      </c>
    </row>
    <row r="24" spans="1:8" ht="13.15" customHeight="1" x14ac:dyDescent="0.2">
      <c r="A24" s="5" t="s">
        <v>784</v>
      </c>
      <c r="B24" s="6" t="s">
        <v>2173</v>
      </c>
      <c r="C24" s="5" t="s">
        <v>2136</v>
      </c>
      <c r="D24" s="7">
        <v>110</v>
      </c>
      <c r="E24" s="8">
        <v>223000</v>
      </c>
    </row>
    <row r="25" spans="1:8" ht="13.15" customHeight="1" x14ac:dyDescent="0.2">
      <c r="A25" s="5" t="s">
        <v>784</v>
      </c>
      <c r="B25" s="6" t="s">
        <v>2271</v>
      </c>
      <c r="C25" s="5" t="s">
        <v>2311</v>
      </c>
      <c r="D25" s="7">
        <v>133</v>
      </c>
      <c r="E25" s="8">
        <v>223000</v>
      </c>
    </row>
    <row r="26" spans="1:8" ht="13.15" customHeight="1" x14ac:dyDescent="0.2">
      <c r="A26" s="5" t="s">
        <v>784</v>
      </c>
      <c r="B26" s="6" t="s">
        <v>2280</v>
      </c>
      <c r="C26" s="5" t="s">
        <v>2136</v>
      </c>
      <c r="D26" s="7">
        <v>117</v>
      </c>
      <c r="E26" s="8">
        <v>223000</v>
      </c>
    </row>
    <row r="27" spans="1:8" ht="13.15" customHeight="1" x14ac:dyDescent="0.2">
      <c r="A27" s="5" t="s">
        <v>784</v>
      </c>
      <c r="B27" s="6" t="s">
        <v>2282</v>
      </c>
      <c r="C27" s="5" t="s">
        <v>791</v>
      </c>
      <c r="D27" s="7">
        <v>38</v>
      </c>
      <c r="E27" s="8">
        <v>223000</v>
      </c>
    </row>
    <row r="28" spans="1:8" ht="13.15" customHeight="1" x14ac:dyDescent="0.2">
      <c r="A28" s="5" t="s">
        <v>784</v>
      </c>
      <c r="B28" s="6" t="s">
        <v>2293</v>
      </c>
      <c r="C28" s="5" t="s">
        <v>791</v>
      </c>
      <c r="D28" s="7">
        <v>38</v>
      </c>
      <c r="E28" s="8">
        <v>223000</v>
      </c>
    </row>
    <row r="29" spans="1:8" ht="13.15" customHeight="1" x14ac:dyDescent="0.2">
      <c r="A29" s="5" t="s">
        <v>784</v>
      </c>
      <c r="B29" s="6" t="s">
        <v>2296</v>
      </c>
      <c r="C29" s="5" t="s">
        <v>791</v>
      </c>
      <c r="D29" s="7">
        <v>38</v>
      </c>
      <c r="E29" s="8">
        <v>223000</v>
      </c>
    </row>
    <row r="30" spans="1:8" ht="13.15" customHeight="1" x14ac:dyDescent="0.2">
      <c r="A30" s="5" t="s">
        <v>784</v>
      </c>
      <c r="B30" s="6" t="s">
        <v>2298</v>
      </c>
      <c r="C30" s="5" t="s">
        <v>2299</v>
      </c>
      <c r="D30" s="7">
        <v>45</v>
      </c>
      <c r="E30" s="8">
        <v>223000</v>
      </c>
    </row>
    <row r="31" spans="1:8" ht="13.15" customHeight="1" x14ac:dyDescent="0.2">
      <c r="A31" s="5" t="s">
        <v>784</v>
      </c>
      <c r="B31" s="6" t="s">
        <v>4228</v>
      </c>
      <c r="C31" s="5" t="s">
        <v>792</v>
      </c>
      <c r="D31" s="7">
        <v>399</v>
      </c>
      <c r="E31" s="8">
        <v>223000</v>
      </c>
    </row>
    <row r="32" spans="1:8" ht="13.15" customHeight="1" x14ac:dyDescent="0.2">
      <c r="A32" s="5" t="s">
        <v>784</v>
      </c>
      <c r="B32" s="6" t="s">
        <v>2300</v>
      </c>
      <c r="C32" s="5" t="s">
        <v>793</v>
      </c>
      <c r="D32" s="7">
        <v>79</v>
      </c>
      <c r="E32" s="8">
        <v>223000</v>
      </c>
    </row>
    <row r="33" spans="1:5" ht="13.15" customHeight="1" x14ac:dyDescent="0.2">
      <c r="A33" s="5" t="s">
        <v>784</v>
      </c>
      <c r="B33" s="6" t="s">
        <v>2301</v>
      </c>
      <c r="C33" s="5" t="s">
        <v>794</v>
      </c>
      <c r="D33" s="7">
        <v>316</v>
      </c>
      <c r="E33" s="8">
        <v>223000</v>
      </c>
    </row>
    <row r="34" spans="1:5" ht="13.15" customHeight="1" x14ac:dyDescent="0.2">
      <c r="A34" s="5" t="s">
        <v>784</v>
      </c>
      <c r="B34" s="6" t="s">
        <v>2304</v>
      </c>
      <c r="C34" s="5" t="s">
        <v>2299</v>
      </c>
      <c r="D34" s="7">
        <v>37</v>
      </c>
      <c r="E34" s="8">
        <v>223000</v>
      </c>
    </row>
    <row r="35" spans="1:5" ht="13.15" customHeight="1" x14ac:dyDescent="0.2">
      <c r="A35" s="5" t="s">
        <v>784</v>
      </c>
      <c r="B35" s="6" t="s">
        <v>2307</v>
      </c>
      <c r="C35" s="5" t="s">
        <v>792</v>
      </c>
      <c r="D35" s="7">
        <v>381</v>
      </c>
      <c r="E35" s="8">
        <v>223000</v>
      </c>
    </row>
    <row r="36" spans="1:5" ht="13.15" customHeight="1" x14ac:dyDescent="0.2">
      <c r="A36" s="5" t="s">
        <v>784</v>
      </c>
      <c r="B36" s="6" t="s">
        <v>2310</v>
      </c>
      <c r="C36" s="5" t="s">
        <v>791</v>
      </c>
      <c r="D36" s="7">
        <v>45</v>
      </c>
      <c r="E36" s="8">
        <v>223000</v>
      </c>
    </row>
    <row r="37" spans="1:5" ht="13.15" customHeight="1" x14ac:dyDescent="0.2">
      <c r="A37" s="5" t="s">
        <v>784</v>
      </c>
      <c r="B37" s="6" t="s">
        <v>2313</v>
      </c>
      <c r="C37" s="5" t="s">
        <v>791</v>
      </c>
      <c r="D37" s="7">
        <v>38</v>
      </c>
      <c r="E37" s="8">
        <v>223000</v>
      </c>
    </row>
    <row r="38" spans="1:5" ht="13.15" customHeight="1" x14ac:dyDescent="0.2">
      <c r="A38" s="5" t="s">
        <v>784</v>
      </c>
      <c r="B38" s="6" t="s">
        <v>2320</v>
      </c>
      <c r="C38" s="5" t="s">
        <v>791</v>
      </c>
      <c r="D38" s="7">
        <v>38</v>
      </c>
      <c r="E38" s="8">
        <v>223000</v>
      </c>
    </row>
    <row r="39" spans="1:5" ht="13.15" customHeight="1" x14ac:dyDescent="0.2">
      <c r="A39" s="5" t="s">
        <v>784</v>
      </c>
      <c r="B39" s="6" t="s">
        <v>2323</v>
      </c>
      <c r="C39" s="5" t="s">
        <v>2311</v>
      </c>
      <c r="D39" s="7">
        <v>366</v>
      </c>
      <c r="E39" s="8">
        <v>223000</v>
      </c>
    </row>
    <row r="40" spans="1:5" ht="13.15" customHeight="1" x14ac:dyDescent="0.2">
      <c r="A40" s="5" t="s">
        <v>784</v>
      </c>
      <c r="B40" s="6" t="s">
        <v>2328</v>
      </c>
      <c r="C40" s="5" t="s">
        <v>2136</v>
      </c>
      <c r="D40" s="7">
        <v>141</v>
      </c>
      <c r="E40" s="8">
        <v>223000</v>
      </c>
    </row>
    <row r="41" spans="1:5" ht="13.15" customHeight="1" x14ac:dyDescent="0.2">
      <c r="A41" s="5" t="s">
        <v>784</v>
      </c>
      <c r="B41" s="6" t="s">
        <v>2823</v>
      </c>
      <c r="C41" s="5" t="s">
        <v>792</v>
      </c>
      <c r="D41" s="7">
        <v>72</v>
      </c>
      <c r="E41" s="8">
        <v>223000</v>
      </c>
    </row>
    <row r="42" spans="1:5" ht="13.15" customHeight="1" x14ac:dyDescent="0.2">
      <c r="A42" s="5" t="s">
        <v>784</v>
      </c>
      <c r="B42" s="6" t="s">
        <v>2330</v>
      </c>
      <c r="C42" s="5" t="s">
        <v>2136</v>
      </c>
      <c r="D42" s="7">
        <v>126</v>
      </c>
      <c r="E42" s="8">
        <v>223000</v>
      </c>
    </row>
    <row r="43" spans="1:5" ht="13.15" customHeight="1" x14ac:dyDescent="0.2">
      <c r="A43" s="5" t="s">
        <v>784</v>
      </c>
      <c r="B43" s="6" t="s">
        <v>2331</v>
      </c>
      <c r="C43" s="5" t="s">
        <v>792</v>
      </c>
      <c r="D43" s="7">
        <v>70</v>
      </c>
      <c r="E43" s="8">
        <v>223000</v>
      </c>
    </row>
    <row r="44" spans="1:5" ht="13.15" customHeight="1" x14ac:dyDescent="0.2">
      <c r="A44" s="5" t="s">
        <v>784</v>
      </c>
      <c r="B44" s="6" t="s">
        <v>2334</v>
      </c>
      <c r="C44" s="5" t="s">
        <v>2311</v>
      </c>
      <c r="D44" s="7">
        <v>271</v>
      </c>
      <c r="E44" s="8">
        <v>223000</v>
      </c>
    </row>
    <row r="45" spans="1:5" ht="13.15" customHeight="1" x14ac:dyDescent="0.2">
      <c r="A45" s="5" t="s">
        <v>784</v>
      </c>
      <c r="B45" s="6" t="s">
        <v>2337</v>
      </c>
      <c r="C45" s="5" t="s">
        <v>795</v>
      </c>
      <c r="D45" s="7">
        <v>73</v>
      </c>
      <c r="E45" s="8">
        <v>223000</v>
      </c>
    </row>
    <row r="46" spans="1:5" ht="13.15" customHeight="1" x14ac:dyDescent="0.2">
      <c r="A46" s="5" t="s">
        <v>784</v>
      </c>
      <c r="B46" s="6" t="s">
        <v>2343</v>
      </c>
      <c r="C46" s="5" t="s">
        <v>795</v>
      </c>
      <c r="D46" s="7">
        <v>70</v>
      </c>
      <c r="E46" s="8">
        <v>223000</v>
      </c>
    </row>
    <row r="47" spans="1:5" ht="13.15" customHeight="1" x14ac:dyDescent="0.2">
      <c r="A47" s="5" t="s">
        <v>784</v>
      </c>
      <c r="B47" s="6" t="s">
        <v>2345</v>
      </c>
      <c r="C47" s="5" t="s">
        <v>2311</v>
      </c>
      <c r="D47" s="7">
        <v>101</v>
      </c>
      <c r="E47" s="8">
        <v>223000</v>
      </c>
    </row>
    <row r="48" spans="1:5" ht="13.15" customHeight="1" x14ac:dyDescent="0.2">
      <c r="A48" s="5" t="s">
        <v>784</v>
      </c>
      <c r="B48" s="6" t="s">
        <v>2349</v>
      </c>
      <c r="C48" s="5" t="s">
        <v>796</v>
      </c>
      <c r="D48" s="7">
        <v>82</v>
      </c>
      <c r="E48" s="8">
        <v>223000</v>
      </c>
    </row>
    <row r="49" spans="1:5" ht="13.15" customHeight="1" x14ac:dyDescent="0.2">
      <c r="A49" s="5" t="s">
        <v>784</v>
      </c>
      <c r="B49" s="6" t="s">
        <v>2354</v>
      </c>
      <c r="C49" s="5" t="s">
        <v>796</v>
      </c>
      <c r="D49" s="7">
        <v>82</v>
      </c>
      <c r="E49" s="8">
        <v>223000</v>
      </c>
    </row>
    <row r="50" spans="1:5" ht="13.15" customHeight="1" x14ac:dyDescent="0.2">
      <c r="A50" s="5" t="s">
        <v>784</v>
      </c>
      <c r="B50" s="6" t="s">
        <v>2361</v>
      </c>
      <c r="C50" s="5" t="s">
        <v>797</v>
      </c>
      <c r="D50" s="7">
        <v>95</v>
      </c>
      <c r="E50" s="8">
        <v>223000</v>
      </c>
    </row>
    <row r="51" spans="1:5" ht="13.15" customHeight="1" x14ac:dyDescent="0.2">
      <c r="A51" s="5" t="s">
        <v>784</v>
      </c>
      <c r="B51" s="6" t="s">
        <v>2363</v>
      </c>
      <c r="C51" s="5" t="s">
        <v>2311</v>
      </c>
      <c r="D51" s="7">
        <v>140</v>
      </c>
      <c r="E51" s="8">
        <v>223000</v>
      </c>
    </row>
    <row r="52" spans="1:5" ht="13.15" customHeight="1" x14ac:dyDescent="0.2">
      <c r="A52" s="5" t="s">
        <v>784</v>
      </c>
      <c r="B52" s="6" t="s">
        <v>2366</v>
      </c>
      <c r="C52" s="5" t="s">
        <v>4477</v>
      </c>
      <c r="D52" s="7">
        <v>69</v>
      </c>
      <c r="E52" s="8">
        <v>351100</v>
      </c>
    </row>
    <row r="53" spans="1:5" ht="13.15" customHeight="1" x14ac:dyDescent="0.2">
      <c r="A53" s="5" t="s">
        <v>784</v>
      </c>
      <c r="B53" s="6" t="s">
        <v>2368</v>
      </c>
      <c r="C53" s="5" t="s">
        <v>2299</v>
      </c>
      <c r="D53" s="7">
        <v>36</v>
      </c>
      <c r="E53" s="8">
        <v>223000</v>
      </c>
    </row>
    <row r="54" spans="1:5" ht="13.15" customHeight="1" x14ac:dyDescent="0.2">
      <c r="A54" s="5" t="s">
        <v>784</v>
      </c>
      <c r="B54" s="6" t="s">
        <v>2369</v>
      </c>
      <c r="C54" s="5" t="s">
        <v>798</v>
      </c>
      <c r="D54" s="7">
        <v>177</v>
      </c>
      <c r="E54" s="8">
        <v>223000</v>
      </c>
    </row>
    <row r="55" spans="1:5" ht="13.15" customHeight="1" x14ac:dyDescent="0.2">
      <c r="A55" s="5" t="s">
        <v>784</v>
      </c>
      <c r="B55" s="6" t="s">
        <v>3456</v>
      </c>
      <c r="C55" s="5" t="s">
        <v>799</v>
      </c>
      <c r="D55" s="7">
        <v>213</v>
      </c>
      <c r="E55" s="8">
        <v>223000</v>
      </c>
    </row>
    <row r="56" spans="1:5" ht="13.15" customHeight="1" x14ac:dyDescent="0.2">
      <c r="A56" s="5" t="s">
        <v>784</v>
      </c>
      <c r="B56" s="6" t="s">
        <v>2370</v>
      </c>
      <c r="C56" s="5" t="s">
        <v>2311</v>
      </c>
      <c r="D56" s="7">
        <v>410</v>
      </c>
      <c r="E56" s="8">
        <v>223000</v>
      </c>
    </row>
    <row r="57" spans="1:5" ht="13.15" customHeight="1" x14ac:dyDescent="0.2">
      <c r="A57" s="5" t="s">
        <v>784</v>
      </c>
      <c r="B57" s="6" t="s">
        <v>2371</v>
      </c>
      <c r="C57" s="5" t="s">
        <v>800</v>
      </c>
      <c r="D57" s="7">
        <v>778</v>
      </c>
      <c r="E57" s="8">
        <v>223000</v>
      </c>
    </row>
    <row r="58" spans="1:5" ht="13.15" customHeight="1" x14ac:dyDescent="0.2">
      <c r="A58" s="5" t="s">
        <v>784</v>
      </c>
      <c r="B58" s="6" t="s">
        <v>4312</v>
      </c>
      <c r="C58" s="5" t="s">
        <v>801</v>
      </c>
      <c r="D58" s="7">
        <v>76</v>
      </c>
      <c r="E58" s="8">
        <v>223000</v>
      </c>
    </row>
    <row r="59" spans="1:5" ht="13.15" customHeight="1" x14ac:dyDescent="0.2">
      <c r="A59" s="5" t="s">
        <v>784</v>
      </c>
      <c r="B59" s="6" t="s">
        <v>4313</v>
      </c>
      <c r="C59" s="5" t="s">
        <v>2275</v>
      </c>
      <c r="D59" s="7">
        <v>107</v>
      </c>
      <c r="E59" s="8">
        <v>223000</v>
      </c>
    </row>
    <row r="60" spans="1:5" ht="13.15" customHeight="1" x14ac:dyDescent="0.2">
      <c r="A60" s="5" t="s">
        <v>784</v>
      </c>
      <c r="B60" s="6" t="s">
        <v>2372</v>
      </c>
      <c r="C60" s="5" t="s">
        <v>802</v>
      </c>
      <c r="D60" s="7">
        <v>925</v>
      </c>
      <c r="E60" s="8">
        <v>223000</v>
      </c>
    </row>
    <row r="61" spans="1:5" ht="13.15" customHeight="1" x14ac:dyDescent="0.2">
      <c r="A61" s="5" t="s">
        <v>784</v>
      </c>
      <c r="B61" s="6" t="s">
        <v>2375</v>
      </c>
      <c r="C61" s="5" t="s">
        <v>803</v>
      </c>
      <c r="D61" s="7">
        <v>338</v>
      </c>
      <c r="E61" s="8">
        <v>223000</v>
      </c>
    </row>
    <row r="62" spans="1:5" ht="13.15" customHeight="1" x14ac:dyDescent="0.2">
      <c r="A62" s="5" t="s">
        <v>784</v>
      </c>
      <c r="B62" s="6" t="s">
        <v>2376</v>
      </c>
      <c r="C62" s="5" t="s">
        <v>2311</v>
      </c>
      <c r="D62" s="7">
        <v>49</v>
      </c>
      <c r="E62" s="8">
        <v>223000</v>
      </c>
    </row>
    <row r="63" spans="1:5" ht="13.15" customHeight="1" x14ac:dyDescent="0.2">
      <c r="A63" s="5" t="s">
        <v>784</v>
      </c>
      <c r="B63" s="6" t="s">
        <v>2377</v>
      </c>
      <c r="C63" s="5" t="s">
        <v>2311</v>
      </c>
      <c r="D63" s="7">
        <v>175</v>
      </c>
      <c r="E63" s="8">
        <v>223000</v>
      </c>
    </row>
    <row r="64" spans="1:5" ht="13.15" customHeight="1" x14ac:dyDescent="0.2">
      <c r="A64" s="5" t="s">
        <v>784</v>
      </c>
      <c r="B64" s="6" t="s">
        <v>2378</v>
      </c>
      <c r="C64" s="5" t="s">
        <v>3398</v>
      </c>
      <c r="D64" s="7">
        <v>2258</v>
      </c>
      <c r="E64" s="8">
        <v>351100</v>
      </c>
    </row>
    <row r="65" spans="1:5" ht="13.15" customHeight="1" x14ac:dyDescent="0.2">
      <c r="A65" s="5" t="s">
        <v>784</v>
      </c>
      <c r="B65" s="6" t="s">
        <v>2379</v>
      </c>
      <c r="C65" s="5" t="s">
        <v>3401</v>
      </c>
      <c r="D65" s="7">
        <v>695</v>
      </c>
      <c r="E65" s="8">
        <v>351100</v>
      </c>
    </row>
    <row r="66" spans="1:5" ht="13.15" customHeight="1" x14ac:dyDescent="0.2">
      <c r="A66" s="5" t="s">
        <v>784</v>
      </c>
      <c r="B66" s="6" t="s">
        <v>3464</v>
      </c>
      <c r="C66" s="5" t="s">
        <v>2171</v>
      </c>
      <c r="D66" s="7">
        <v>80</v>
      </c>
      <c r="E66" s="8">
        <v>351100</v>
      </c>
    </row>
    <row r="67" spans="1:5" ht="13.15" customHeight="1" x14ac:dyDescent="0.2">
      <c r="A67" s="5" t="s">
        <v>784</v>
      </c>
      <c r="B67" s="6" t="s">
        <v>3466</v>
      </c>
      <c r="C67" s="5" t="s">
        <v>2171</v>
      </c>
      <c r="D67" s="7">
        <v>115</v>
      </c>
      <c r="E67" s="8">
        <v>351100</v>
      </c>
    </row>
    <row r="68" spans="1:5" ht="13.15" customHeight="1" x14ac:dyDescent="0.2">
      <c r="C68" s="10" t="s">
        <v>2401</v>
      </c>
      <c r="D68" s="11">
        <f>SUM(D2:D67)</f>
        <v>16053</v>
      </c>
      <c r="E68" s="12"/>
    </row>
    <row r="69" spans="1:5" ht="13.15" customHeight="1" x14ac:dyDescent="0.2"/>
    <row r="70" spans="1:5" ht="13.15" customHeight="1" x14ac:dyDescent="0.2">
      <c r="A70" s="5" t="s">
        <v>784</v>
      </c>
      <c r="B70" s="6" t="s">
        <v>2402</v>
      </c>
      <c r="C70" s="5" t="s">
        <v>2299</v>
      </c>
      <c r="D70" s="7">
        <v>91</v>
      </c>
      <c r="E70" s="8">
        <v>223000</v>
      </c>
    </row>
    <row r="71" spans="1:5" ht="13.15" customHeight="1" x14ac:dyDescent="0.2">
      <c r="A71" s="5" t="s">
        <v>784</v>
      </c>
      <c r="B71" s="6" t="s">
        <v>2405</v>
      </c>
      <c r="C71" s="5" t="s">
        <v>2384</v>
      </c>
      <c r="D71" s="7">
        <v>4288</v>
      </c>
      <c r="E71" s="8">
        <v>223000</v>
      </c>
    </row>
    <row r="72" spans="1:5" ht="13.15" customHeight="1" x14ac:dyDescent="0.2">
      <c r="A72" s="5" t="s">
        <v>784</v>
      </c>
      <c r="B72" s="6" t="s">
        <v>2407</v>
      </c>
      <c r="C72" s="5" t="s">
        <v>2874</v>
      </c>
      <c r="D72" s="7">
        <v>78</v>
      </c>
      <c r="E72" s="8">
        <v>223000</v>
      </c>
    </row>
    <row r="73" spans="1:5" ht="13.15" customHeight="1" x14ac:dyDescent="0.2">
      <c r="A73" s="5" t="s">
        <v>784</v>
      </c>
      <c r="B73" s="6" t="s">
        <v>2408</v>
      </c>
      <c r="C73" s="5" t="s">
        <v>2874</v>
      </c>
      <c r="D73" s="7">
        <v>60</v>
      </c>
      <c r="E73" s="8">
        <v>223000</v>
      </c>
    </row>
    <row r="74" spans="1:5" ht="13.15" customHeight="1" x14ac:dyDescent="0.2">
      <c r="A74" s="5" t="s">
        <v>784</v>
      </c>
      <c r="B74" s="6" t="s">
        <v>2409</v>
      </c>
      <c r="C74" s="5" t="s">
        <v>804</v>
      </c>
      <c r="D74" s="7">
        <v>3561</v>
      </c>
      <c r="E74" s="8">
        <v>223000</v>
      </c>
    </row>
    <row r="75" spans="1:5" ht="13.15" customHeight="1" x14ac:dyDescent="0.2">
      <c r="A75" s="5" t="s">
        <v>784</v>
      </c>
      <c r="B75" s="6" t="s">
        <v>2410</v>
      </c>
      <c r="C75" s="5" t="s">
        <v>805</v>
      </c>
      <c r="D75" s="7">
        <v>40</v>
      </c>
      <c r="E75" s="8">
        <v>223000</v>
      </c>
    </row>
    <row r="76" spans="1:5" ht="13.15" customHeight="1" x14ac:dyDescent="0.2">
      <c r="A76" s="5" t="s">
        <v>784</v>
      </c>
      <c r="B76" s="6" t="s">
        <v>2413</v>
      </c>
      <c r="C76" s="5" t="s">
        <v>2143</v>
      </c>
      <c r="D76" s="7">
        <v>216</v>
      </c>
      <c r="E76" s="8">
        <v>223000</v>
      </c>
    </row>
    <row r="77" spans="1:5" ht="13.15" customHeight="1" x14ac:dyDescent="0.2">
      <c r="A77" s="5" t="s">
        <v>784</v>
      </c>
      <c r="B77" s="6" t="s">
        <v>2415</v>
      </c>
      <c r="C77" s="5" t="s">
        <v>806</v>
      </c>
      <c r="D77" s="7">
        <v>727</v>
      </c>
      <c r="E77" s="8">
        <v>223000</v>
      </c>
    </row>
    <row r="78" spans="1:5" ht="13.15" customHeight="1" x14ac:dyDescent="0.2">
      <c r="A78" s="5" t="s">
        <v>784</v>
      </c>
      <c r="B78" s="6" t="s">
        <v>2417</v>
      </c>
      <c r="C78" s="5" t="s">
        <v>806</v>
      </c>
      <c r="D78" s="7">
        <v>383</v>
      </c>
      <c r="E78" s="8">
        <v>223000</v>
      </c>
    </row>
    <row r="79" spans="1:5" ht="13.15" customHeight="1" x14ac:dyDescent="0.2">
      <c r="A79" s="5" t="s">
        <v>784</v>
      </c>
      <c r="B79" s="6" t="s">
        <v>2418</v>
      </c>
      <c r="C79" s="5" t="s">
        <v>807</v>
      </c>
      <c r="D79" s="7">
        <v>505</v>
      </c>
      <c r="E79" s="8">
        <v>223000</v>
      </c>
    </row>
    <row r="80" spans="1:5" ht="13.15" customHeight="1" x14ac:dyDescent="0.2">
      <c r="A80" s="5" t="s">
        <v>784</v>
      </c>
      <c r="B80" s="6" t="s">
        <v>2423</v>
      </c>
      <c r="C80" s="5" t="s">
        <v>2874</v>
      </c>
      <c r="D80" s="7">
        <v>60</v>
      </c>
      <c r="E80" s="8">
        <v>223000</v>
      </c>
    </row>
    <row r="81" spans="1:5" ht="13.15" customHeight="1" x14ac:dyDescent="0.2">
      <c r="A81" s="5" t="s">
        <v>784</v>
      </c>
      <c r="B81" s="6" t="s">
        <v>2424</v>
      </c>
      <c r="C81" s="5" t="s">
        <v>808</v>
      </c>
      <c r="D81" s="7">
        <v>727</v>
      </c>
      <c r="E81" s="8">
        <v>223000</v>
      </c>
    </row>
    <row r="82" spans="1:5" ht="13.15" customHeight="1" x14ac:dyDescent="0.2">
      <c r="A82" s="5" t="s">
        <v>784</v>
      </c>
      <c r="B82" s="6" t="s">
        <v>2426</v>
      </c>
      <c r="C82" s="5" t="s">
        <v>3018</v>
      </c>
      <c r="D82" s="7">
        <v>58</v>
      </c>
      <c r="E82" s="8">
        <v>223000</v>
      </c>
    </row>
    <row r="83" spans="1:5" ht="13.15" customHeight="1" x14ac:dyDescent="0.2">
      <c r="A83" s="5" t="s">
        <v>784</v>
      </c>
      <c r="B83" s="6" t="s">
        <v>2428</v>
      </c>
      <c r="C83" s="5" t="s">
        <v>2136</v>
      </c>
      <c r="D83" s="7">
        <v>385</v>
      </c>
      <c r="E83" s="8">
        <v>223000</v>
      </c>
    </row>
    <row r="84" spans="1:5" ht="13.15" customHeight="1" x14ac:dyDescent="0.2">
      <c r="A84" s="5" t="s">
        <v>784</v>
      </c>
      <c r="B84" s="6" t="s">
        <v>2429</v>
      </c>
      <c r="C84" s="5" t="s">
        <v>2279</v>
      </c>
      <c r="D84" s="7">
        <v>32</v>
      </c>
      <c r="E84" s="8">
        <v>223000</v>
      </c>
    </row>
    <row r="85" spans="1:5" ht="13.15" customHeight="1" x14ac:dyDescent="0.2">
      <c r="A85" s="5" t="s">
        <v>784</v>
      </c>
      <c r="B85" s="6" t="s">
        <v>2430</v>
      </c>
      <c r="C85" s="5" t="s">
        <v>2593</v>
      </c>
      <c r="D85" s="7">
        <v>396</v>
      </c>
      <c r="E85" s="8">
        <v>223000</v>
      </c>
    </row>
    <row r="86" spans="1:5" ht="13.15" customHeight="1" x14ac:dyDescent="0.2">
      <c r="A86" s="5" t="s">
        <v>784</v>
      </c>
      <c r="B86" s="6" t="s">
        <v>2432</v>
      </c>
      <c r="C86" s="5" t="s">
        <v>2874</v>
      </c>
      <c r="D86" s="7">
        <v>61</v>
      </c>
      <c r="E86" s="8">
        <v>223000</v>
      </c>
    </row>
    <row r="87" spans="1:5" ht="13.15" customHeight="1" x14ac:dyDescent="0.2">
      <c r="A87" s="5" t="s">
        <v>784</v>
      </c>
      <c r="B87" s="6" t="s">
        <v>2433</v>
      </c>
      <c r="C87" s="5" t="s">
        <v>809</v>
      </c>
      <c r="D87" s="7">
        <v>49</v>
      </c>
      <c r="E87" s="8">
        <v>223000</v>
      </c>
    </row>
    <row r="88" spans="1:5" ht="13.15" customHeight="1" x14ac:dyDescent="0.2">
      <c r="A88" s="5" t="s">
        <v>784</v>
      </c>
      <c r="B88" s="6" t="s">
        <v>2436</v>
      </c>
      <c r="C88" s="5" t="s">
        <v>810</v>
      </c>
      <c r="D88" s="7">
        <v>142</v>
      </c>
      <c r="E88" s="8">
        <v>223000</v>
      </c>
    </row>
    <row r="89" spans="1:5" ht="13.15" customHeight="1" x14ac:dyDescent="0.2">
      <c r="A89" s="5" t="s">
        <v>784</v>
      </c>
      <c r="B89" s="6" t="s">
        <v>4240</v>
      </c>
      <c r="C89" s="5" t="s">
        <v>810</v>
      </c>
      <c r="D89" s="7">
        <v>146</v>
      </c>
      <c r="E89" s="8">
        <v>223000</v>
      </c>
    </row>
    <row r="90" spans="1:5" ht="13.15" customHeight="1" x14ac:dyDescent="0.2">
      <c r="A90" s="5" t="s">
        <v>784</v>
      </c>
      <c r="B90" s="6" t="s">
        <v>2437</v>
      </c>
      <c r="C90" s="5" t="s">
        <v>2874</v>
      </c>
      <c r="D90" s="7">
        <v>61</v>
      </c>
      <c r="E90" s="8">
        <v>223000</v>
      </c>
    </row>
    <row r="91" spans="1:5" ht="13.15" customHeight="1" x14ac:dyDescent="0.2">
      <c r="A91" s="5" t="s">
        <v>784</v>
      </c>
      <c r="B91" s="6" t="s">
        <v>2438</v>
      </c>
      <c r="C91" s="5" t="s">
        <v>809</v>
      </c>
      <c r="D91" s="7">
        <v>115</v>
      </c>
      <c r="E91" s="8">
        <v>223000</v>
      </c>
    </row>
    <row r="92" spans="1:5" ht="13.15" customHeight="1" x14ac:dyDescent="0.2">
      <c r="A92" s="5" t="s">
        <v>784</v>
      </c>
      <c r="B92" s="6" t="s">
        <v>3514</v>
      </c>
      <c r="C92" s="5" t="s">
        <v>811</v>
      </c>
      <c r="D92" s="7">
        <v>154</v>
      </c>
      <c r="E92" s="8">
        <v>223000</v>
      </c>
    </row>
    <row r="93" spans="1:5" ht="13.15" customHeight="1" x14ac:dyDescent="0.2">
      <c r="A93" s="5" t="s">
        <v>784</v>
      </c>
      <c r="B93" s="6" t="s">
        <v>812</v>
      </c>
      <c r="C93" s="5" t="s">
        <v>810</v>
      </c>
      <c r="D93" s="7">
        <v>131</v>
      </c>
      <c r="E93" s="8">
        <v>223000</v>
      </c>
    </row>
    <row r="94" spans="1:5" ht="13.15" customHeight="1" x14ac:dyDescent="0.2">
      <c r="A94" s="5" t="s">
        <v>784</v>
      </c>
      <c r="B94" s="6" t="s">
        <v>4243</v>
      </c>
      <c r="C94" s="5" t="s">
        <v>809</v>
      </c>
      <c r="D94" s="7">
        <v>52</v>
      </c>
      <c r="E94" s="8">
        <v>223000</v>
      </c>
    </row>
    <row r="95" spans="1:5" ht="13.15" customHeight="1" x14ac:dyDescent="0.2">
      <c r="A95" s="5" t="s">
        <v>784</v>
      </c>
      <c r="B95" s="6" t="s">
        <v>2439</v>
      </c>
      <c r="C95" s="5" t="s">
        <v>2311</v>
      </c>
      <c r="D95" s="7">
        <v>410</v>
      </c>
      <c r="E95" s="8">
        <v>223000</v>
      </c>
    </row>
    <row r="96" spans="1:5" ht="13.15" customHeight="1" x14ac:dyDescent="0.2">
      <c r="A96" s="5" t="s">
        <v>784</v>
      </c>
      <c r="B96" s="6" t="s">
        <v>2440</v>
      </c>
      <c r="C96" s="5" t="s">
        <v>809</v>
      </c>
      <c r="D96" s="7">
        <v>73</v>
      </c>
      <c r="E96" s="8">
        <v>223000</v>
      </c>
    </row>
    <row r="97" spans="1:5" ht="13.15" customHeight="1" x14ac:dyDescent="0.2">
      <c r="A97" s="5" t="s">
        <v>784</v>
      </c>
      <c r="B97" s="6" t="s">
        <v>2442</v>
      </c>
      <c r="C97" s="5" t="s">
        <v>813</v>
      </c>
      <c r="D97" s="7">
        <v>727</v>
      </c>
      <c r="E97" s="8">
        <v>223000</v>
      </c>
    </row>
    <row r="98" spans="1:5" ht="13.15" customHeight="1" x14ac:dyDescent="0.2">
      <c r="A98" s="5" t="s">
        <v>784</v>
      </c>
      <c r="B98" s="6" t="s">
        <v>3517</v>
      </c>
      <c r="C98" s="5" t="s">
        <v>818</v>
      </c>
      <c r="D98" s="7">
        <v>108</v>
      </c>
      <c r="E98" s="8">
        <v>223000</v>
      </c>
    </row>
    <row r="99" spans="1:5" ht="13.15" customHeight="1" x14ac:dyDescent="0.2">
      <c r="A99" s="5" t="s">
        <v>784</v>
      </c>
      <c r="B99" s="6" t="s">
        <v>2443</v>
      </c>
      <c r="C99" s="5" t="s">
        <v>2593</v>
      </c>
      <c r="D99" s="7">
        <v>551</v>
      </c>
      <c r="E99" s="8">
        <v>223000</v>
      </c>
    </row>
    <row r="100" spans="1:5" ht="13.15" customHeight="1" x14ac:dyDescent="0.2">
      <c r="A100" s="5" t="s">
        <v>784</v>
      </c>
      <c r="B100" s="6" t="s">
        <v>2445</v>
      </c>
      <c r="C100" s="5" t="s">
        <v>810</v>
      </c>
      <c r="D100" s="7">
        <v>252</v>
      </c>
      <c r="E100" s="8">
        <v>223000</v>
      </c>
    </row>
    <row r="101" spans="1:5" ht="13.15" customHeight="1" x14ac:dyDescent="0.2">
      <c r="A101" s="5" t="s">
        <v>784</v>
      </c>
      <c r="B101" s="6" t="s">
        <v>2447</v>
      </c>
      <c r="C101" s="5" t="s">
        <v>2700</v>
      </c>
      <c r="D101" s="7">
        <v>88</v>
      </c>
      <c r="E101" s="8">
        <v>223000</v>
      </c>
    </row>
    <row r="102" spans="1:5" ht="13.15" customHeight="1" x14ac:dyDescent="0.2">
      <c r="A102" s="5" t="s">
        <v>784</v>
      </c>
      <c r="B102" s="6" t="s">
        <v>3348</v>
      </c>
      <c r="C102" s="5" t="s">
        <v>2311</v>
      </c>
      <c r="D102" s="7">
        <v>604</v>
      </c>
      <c r="E102" s="8">
        <v>223000</v>
      </c>
    </row>
    <row r="103" spans="1:5" ht="13.15" customHeight="1" x14ac:dyDescent="0.2">
      <c r="A103" s="5" t="s">
        <v>784</v>
      </c>
      <c r="B103" s="6" t="s">
        <v>2473</v>
      </c>
      <c r="C103" s="5" t="s">
        <v>819</v>
      </c>
      <c r="D103" s="7">
        <v>1330</v>
      </c>
      <c r="E103" s="8">
        <v>223000</v>
      </c>
    </row>
    <row r="104" spans="1:5" ht="13.15" customHeight="1" x14ac:dyDescent="0.2">
      <c r="A104" s="5" t="s">
        <v>784</v>
      </c>
      <c r="B104" s="6" t="s">
        <v>2478</v>
      </c>
      <c r="C104" s="5" t="s">
        <v>2279</v>
      </c>
      <c r="D104" s="7">
        <v>61</v>
      </c>
      <c r="E104" s="8">
        <v>223000</v>
      </c>
    </row>
    <row r="105" spans="1:5" ht="13.15" customHeight="1" x14ac:dyDescent="0.2">
      <c r="A105" s="5" t="s">
        <v>784</v>
      </c>
      <c r="B105" s="6" t="s">
        <v>2480</v>
      </c>
      <c r="C105" s="5" t="s">
        <v>2824</v>
      </c>
      <c r="D105" s="7">
        <v>447</v>
      </c>
      <c r="E105" s="8">
        <v>223000</v>
      </c>
    </row>
    <row r="106" spans="1:5" ht="13.15" customHeight="1" x14ac:dyDescent="0.2">
      <c r="A106" s="5" t="s">
        <v>784</v>
      </c>
      <c r="B106" s="6" t="s">
        <v>2481</v>
      </c>
      <c r="C106" s="5" t="s">
        <v>3872</v>
      </c>
      <c r="D106" s="7">
        <v>2885</v>
      </c>
      <c r="E106" s="8">
        <v>223000</v>
      </c>
    </row>
    <row r="107" spans="1:5" ht="13.15" customHeight="1" x14ac:dyDescent="0.2">
      <c r="A107" s="5" t="s">
        <v>784</v>
      </c>
      <c r="B107" s="6" t="s">
        <v>2483</v>
      </c>
      <c r="C107" s="5" t="s">
        <v>2311</v>
      </c>
      <c r="D107" s="7">
        <v>286</v>
      </c>
      <c r="E107" s="8">
        <v>223000</v>
      </c>
    </row>
    <row r="108" spans="1:5" ht="13.15" customHeight="1" x14ac:dyDescent="0.2">
      <c r="A108" s="5" t="s">
        <v>784</v>
      </c>
      <c r="B108" s="6" t="s">
        <v>2485</v>
      </c>
      <c r="C108" s="5" t="s">
        <v>820</v>
      </c>
      <c r="D108" s="7">
        <v>80</v>
      </c>
      <c r="E108" s="8">
        <v>223000</v>
      </c>
    </row>
    <row r="109" spans="1:5" ht="13.15" customHeight="1" x14ac:dyDescent="0.2">
      <c r="A109" s="5" t="s">
        <v>784</v>
      </c>
      <c r="B109" s="6" t="s">
        <v>2487</v>
      </c>
      <c r="C109" s="5" t="s">
        <v>2277</v>
      </c>
      <c r="D109" s="7">
        <v>53</v>
      </c>
      <c r="E109" s="8">
        <v>223000</v>
      </c>
    </row>
    <row r="110" spans="1:5" ht="13.15" customHeight="1" x14ac:dyDescent="0.2">
      <c r="A110" s="5" t="s">
        <v>784</v>
      </c>
      <c r="B110" s="6" t="s">
        <v>2491</v>
      </c>
      <c r="C110" s="5" t="s">
        <v>2277</v>
      </c>
      <c r="D110" s="7">
        <v>52</v>
      </c>
      <c r="E110" s="8">
        <v>223000</v>
      </c>
    </row>
    <row r="111" spans="1:5" ht="13.15" customHeight="1" x14ac:dyDescent="0.2">
      <c r="A111" s="5" t="s">
        <v>784</v>
      </c>
      <c r="B111" s="6" t="s">
        <v>2494</v>
      </c>
      <c r="C111" s="5" t="s">
        <v>2311</v>
      </c>
      <c r="D111" s="7">
        <v>382</v>
      </c>
      <c r="E111" s="8">
        <v>223000</v>
      </c>
    </row>
    <row r="112" spans="1:5" ht="13.15" customHeight="1" x14ac:dyDescent="0.2">
      <c r="A112" s="5" t="s">
        <v>784</v>
      </c>
      <c r="B112" s="6" t="s">
        <v>2496</v>
      </c>
      <c r="C112" s="5" t="s">
        <v>2136</v>
      </c>
      <c r="D112" s="7">
        <v>77</v>
      </c>
      <c r="E112" s="8">
        <v>223000</v>
      </c>
    </row>
    <row r="113" spans="1:8" ht="13.15" customHeight="1" x14ac:dyDescent="0.2">
      <c r="A113" s="5" t="s">
        <v>784</v>
      </c>
      <c r="B113" s="6" t="s">
        <v>2498</v>
      </c>
      <c r="C113" s="5" t="s">
        <v>2136</v>
      </c>
      <c r="D113" s="7">
        <v>78</v>
      </c>
      <c r="E113" s="8">
        <v>223000</v>
      </c>
    </row>
    <row r="114" spans="1:8" ht="13.15" customHeight="1" x14ac:dyDescent="0.2">
      <c r="A114" s="5" t="s">
        <v>784</v>
      </c>
      <c r="B114" s="6" t="s">
        <v>2501</v>
      </c>
      <c r="C114" s="5" t="s">
        <v>2136</v>
      </c>
      <c r="D114" s="7">
        <v>148</v>
      </c>
      <c r="E114" s="8">
        <v>223000</v>
      </c>
    </row>
    <row r="115" spans="1:8" ht="13.15" customHeight="1" x14ac:dyDescent="0.2">
      <c r="A115" s="5" t="s">
        <v>784</v>
      </c>
      <c r="B115" s="6" t="s">
        <v>2505</v>
      </c>
      <c r="C115" s="5" t="s">
        <v>2136</v>
      </c>
      <c r="D115" s="7">
        <v>132</v>
      </c>
      <c r="E115" s="8">
        <v>223000</v>
      </c>
      <c r="H115" s="9"/>
    </row>
    <row r="116" spans="1:8" ht="13.15" customHeight="1" x14ac:dyDescent="0.2">
      <c r="A116" s="5" t="s">
        <v>784</v>
      </c>
      <c r="B116" s="6" t="s">
        <v>2506</v>
      </c>
      <c r="C116" s="5" t="s">
        <v>2367</v>
      </c>
      <c r="D116" s="7">
        <v>67</v>
      </c>
      <c r="E116" s="8">
        <v>352000</v>
      </c>
    </row>
    <row r="117" spans="1:8" ht="13.15" customHeight="1" x14ac:dyDescent="0.2">
      <c r="A117" s="5" t="s">
        <v>784</v>
      </c>
      <c r="B117" s="6" t="s">
        <v>2507</v>
      </c>
      <c r="C117" s="5" t="s">
        <v>3398</v>
      </c>
      <c r="D117" s="7">
        <v>1130</v>
      </c>
      <c r="E117" s="8">
        <v>351100</v>
      </c>
    </row>
    <row r="118" spans="1:8" ht="13.15" customHeight="1" x14ac:dyDescent="0.2">
      <c r="A118" s="5" t="s">
        <v>784</v>
      </c>
      <c r="B118" s="6" t="s">
        <v>2511</v>
      </c>
      <c r="C118" s="5" t="s">
        <v>821</v>
      </c>
      <c r="D118" s="7">
        <v>299</v>
      </c>
      <c r="E118" s="8">
        <v>223000</v>
      </c>
    </row>
    <row r="119" spans="1:8" ht="13.15" customHeight="1" x14ac:dyDescent="0.2">
      <c r="A119" s="5" t="s">
        <v>784</v>
      </c>
      <c r="B119" s="6" t="s">
        <v>2515</v>
      </c>
      <c r="C119" s="5" t="s">
        <v>4666</v>
      </c>
      <c r="D119" s="7">
        <v>381</v>
      </c>
      <c r="E119" s="8">
        <v>223000</v>
      </c>
    </row>
    <row r="120" spans="1:8" ht="13.15" customHeight="1" x14ac:dyDescent="0.2">
      <c r="A120" s="5" t="s">
        <v>784</v>
      </c>
      <c r="B120" s="6" t="s">
        <v>822</v>
      </c>
      <c r="C120" s="5" t="s">
        <v>3614</v>
      </c>
      <c r="D120" s="7">
        <v>39</v>
      </c>
      <c r="E120" s="8">
        <v>223000</v>
      </c>
    </row>
    <row r="121" spans="1:8" ht="13.15" customHeight="1" x14ac:dyDescent="0.2">
      <c r="A121" s="5" t="s">
        <v>784</v>
      </c>
      <c r="B121" s="6" t="s">
        <v>823</v>
      </c>
      <c r="C121" s="5" t="s">
        <v>2277</v>
      </c>
      <c r="D121" s="7">
        <v>40</v>
      </c>
      <c r="E121" s="8">
        <v>223000</v>
      </c>
    </row>
    <row r="122" spans="1:8" ht="13.15" customHeight="1" x14ac:dyDescent="0.2">
      <c r="A122" s="5" t="s">
        <v>784</v>
      </c>
      <c r="B122" s="6" t="s">
        <v>2517</v>
      </c>
      <c r="C122" s="5" t="s">
        <v>4666</v>
      </c>
      <c r="D122" s="7">
        <v>371</v>
      </c>
      <c r="E122" s="8">
        <v>223000</v>
      </c>
    </row>
    <row r="123" spans="1:8" ht="13.15" customHeight="1" x14ac:dyDescent="0.2">
      <c r="A123" s="5" t="s">
        <v>784</v>
      </c>
      <c r="B123" s="6" t="s">
        <v>824</v>
      </c>
      <c r="C123" s="5" t="s">
        <v>3614</v>
      </c>
      <c r="D123" s="7">
        <v>39</v>
      </c>
      <c r="E123" s="8">
        <v>223000</v>
      </c>
    </row>
    <row r="124" spans="1:8" ht="13.15" customHeight="1" x14ac:dyDescent="0.2">
      <c r="A124" s="5" t="s">
        <v>784</v>
      </c>
      <c r="B124" s="6" t="s">
        <v>825</v>
      </c>
      <c r="C124" s="5" t="s">
        <v>2277</v>
      </c>
      <c r="D124" s="7">
        <v>40</v>
      </c>
      <c r="E124" s="8">
        <v>223000</v>
      </c>
    </row>
    <row r="125" spans="1:8" ht="13.15" customHeight="1" x14ac:dyDescent="0.2">
      <c r="A125" s="5" t="s">
        <v>784</v>
      </c>
      <c r="B125" s="6" t="s">
        <v>2518</v>
      </c>
      <c r="C125" s="5" t="s">
        <v>2299</v>
      </c>
      <c r="D125" s="7">
        <v>47</v>
      </c>
      <c r="E125" s="8">
        <v>223000</v>
      </c>
    </row>
    <row r="126" spans="1:8" ht="13.15" customHeight="1" x14ac:dyDescent="0.2">
      <c r="A126" s="5" t="s">
        <v>784</v>
      </c>
      <c r="B126" s="6" t="s">
        <v>2519</v>
      </c>
      <c r="C126" s="5" t="s">
        <v>3614</v>
      </c>
      <c r="D126" s="7">
        <v>57</v>
      </c>
      <c r="E126" s="8">
        <v>223000</v>
      </c>
    </row>
    <row r="127" spans="1:8" ht="13.15" customHeight="1" x14ac:dyDescent="0.2">
      <c r="A127" s="5" t="s">
        <v>784</v>
      </c>
      <c r="B127" s="6" t="s">
        <v>2520</v>
      </c>
      <c r="C127" s="5" t="s">
        <v>2311</v>
      </c>
      <c r="D127" s="7">
        <v>400</v>
      </c>
      <c r="E127" s="8">
        <v>223000</v>
      </c>
    </row>
    <row r="128" spans="1:8" ht="13.15" customHeight="1" x14ac:dyDescent="0.2">
      <c r="A128" s="5" t="s">
        <v>784</v>
      </c>
      <c r="B128" s="6" t="s">
        <v>2522</v>
      </c>
      <c r="C128" s="5" t="s">
        <v>2136</v>
      </c>
      <c r="D128" s="7">
        <v>88</v>
      </c>
      <c r="E128" s="8">
        <v>223000</v>
      </c>
    </row>
    <row r="129" spans="1:8" ht="13.15" customHeight="1" x14ac:dyDescent="0.2">
      <c r="A129" s="5" t="s">
        <v>784</v>
      </c>
      <c r="B129" s="6" t="s">
        <v>2523</v>
      </c>
      <c r="C129" s="5" t="s">
        <v>2874</v>
      </c>
      <c r="D129" s="7">
        <v>46</v>
      </c>
      <c r="E129" s="8">
        <v>223000</v>
      </c>
    </row>
    <row r="130" spans="1:8" ht="13.15" customHeight="1" x14ac:dyDescent="0.2">
      <c r="A130" s="5" t="s">
        <v>784</v>
      </c>
      <c r="B130" s="6" t="s">
        <v>2524</v>
      </c>
      <c r="C130" s="5" t="s">
        <v>2136</v>
      </c>
      <c r="D130" s="7">
        <v>90</v>
      </c>
      <c r="E130" s="8">
        <v>223000</v>
      </c>
    </row>
    <row r="131" spans="1:8" ht="13.15" customHeight="1" x14ac:dyDescent="0.2">
      <c r="A131" s="5" t="s">
        <v>784</v>
      </c>
      <c r="B131" s="6" t="s">
        <v>2525</v>
      </c>
      <c r="C131" s="5" t="s">
        <v>2136</v>
      </c>
      <c r="D131" s="7">
        <v>104</v>
      </c>
      <c r="E131" s="8">
        <v>223000</v>
      </c>
    </row>
    <row r="132" spans="1:8" ht="13.15" customHeight="1" x14ac:dyDescent="0.2">
      <c r="A132" s="5" t="s">
        <v>784</v>
      </c>
      <c r="B132" s="6" t="s">
        <v>2526</v>
      </c>
      <c r="C132" s="5" t="s">
        <v>2311</v>
      </c>
      <c r="D132" s="7">
        <v>177</v>
      </c>
      <c r="E132" s="8">
        <v>223000</v>
      </c>
    </row>
    <row r="133" spans="1:8" ht="13.15" customHeight="1" x14ac:dyDescent="0.2">
      <c r="A133" s="5" t="s">
        <v>784</v>
      </c>
      <c r="B133" s="6" t="s">
        <v>2527</v>
      </c>
      <c r="C133" s="5" t="s">
        <v>826</v>
      </c>
      <c r="D133" s="7">
        <v>2450</v>
      </c>
      <c r="E133" s="8">
        <v>223000</v>
      </c>
    </row>
    <row r="134" spans="1:8" ht="13.15" customHeight="1" x14ac:dyDescent="0.2">
      <c r="A134" s="5" t="s">
        <v>784</v>
      </c>
      <c r="B134" s="6" t="s">
        <v>2528</v>
      </c>
      <c r="C134" s="5" t="s">
        <v>2311</v>
      </c>
      <c r="D134" s="7">
        <v>76</v>
      </c>
      <c r="E134" s="8">
        <v>223000</v>
      </c>
    </row>
    <row r="135" spans="1:8" ht="13.15" customHeight="1" x14ac:dyDescent="0.2">
      <c r="A135" s="5" t="s">
        <v>784</v>
      </c>
      <c r="B135" s="6" t="s">
        <v>2529</v>
      </c>
      <c r="C135" s="5" t="s">
        <v>2874</v>
      </c>
      <c r="D135" s="7">
        <v>62</v>
      </c>
      <c r="E135" s="8">
        <v>223000</v>
      </c>
    </row>
    <row r="136" spans="1:8" ht="13.15" customHeight="1" x14ac:dyDescent="0.2">
      <c r="A136" s="5" t="s">
        <v>784</v>
      </c>
      <c r="B136" s="6" t="s">
        <v>3360</v>
      </c>
      <c r="C136" s="5" t="s">
        <v>2874</v>
      </c>
      <c r="D136" s="7">
        <v>34</v>
      </c>
      <c r="E136" s="8">
        <v>223000</v>
      </c>
    </row>
    <row r="137" spans="1:8" ht="13.15" customHeight="1" x14ac:dyDescent="0.2">
      <c r="A137" s="5" t="s">
        <v>784</v>
      </c>
      <c r="B137" s="6" t="s">
        <v>827</v>
      </c>
      <c r="C137" s="5" t="s">
        <v>2316</v>
      </c>
      <c r="D137" s="7">
        <v>240</v>
      </c>
      <c r="E137" s="8">
        <v>223000</v>
      </c>
    </row>
    <row r="138" spans="1:8" ht="13.15" customHeight="1" x14ac:dyDescent="0.2">
      <c r="A138" s="5" t="s">
        <v>784</v>
      </c>
      <c r="B138" s="6" t="s">
        <v>3361</v>
      </c>
      <c r="C138" s="5" t="s">
        <v>2145</v>
      </c>
      <c r="D138" s="7">
        <v>170</v>
      </c>
      <c r="E138" s="8">
        <v>223000</v>
      </c>
    </row>
    <row r="139" spans="1:8" ht="13.15" customHeight="1" x14ac:dyDescent="0.2">
      <c r="A139" s="5" t="s">
        <v>784</v>
      </c>
      <c r="B139" s="6" t="s">
        <v>3556</v>
      </c>
      <c r="C139" s="5" t="s">
        <v>2367</v>
      </c>
      <c r="D139" s="7">
        <v>19</v>
      </c>
      <c r="E139" s="8">
        <v>352000</v>
      </c>
    </row>
    <row r="140" spans="1:8" ht="13.15" customHeight="1" x14ac:dyDescent="0.2">
      <c r="A140" s="5" t="s">
        <v>784</v>
      </c>
      <c r="B140" s="6" t="s">
        <v>3363</v>
      </c>
      <c r="C140" s="5" t="s">
        <v>2874</v>
      </c>
      <c r="D140" s="7">
        <v>106</v>
      </c>
      <c r="E140" s="8">
        <v>223000</v>
      </c>
      <c r="H140" s="9"/>
    </row>
    <row r="141" spans="1:8" ht="13.15" customHeight="1" x14ac:dyDescent="0.2">
      <c r="A141" s="5" t="s">
        <v>784</v>
      </c>
      <c r="B141" s="6" t="s">
        <v>3365</v>
      </c>
      <c r="C141" s="5" t="s">
        <v>828</v>
      </c>
      <c r="D141" s="7">
        <v>1727</v>
      </c>
      <c r="E141" s="8">
        <v>223000</v>
      </c>
    </row>
    <row r="142" spans="1:8" ht="13.15" customHeight="1" x14ac:dyDescent="0.2">
      <c r="A142" s="5" t="s">
        <v>784</v>
      </c>
      <c r="B142" s="6" t="s">
        <v>829</v>
      </c>
      <c r="C142" s="5" t="s">
        <v>2171</v>
      </c>
      <c r="D142" s="7">
        <v>33</v>
      </c>
      <c r="E142" s="8">
        <v>223000</v>
      </c>
    </row>
    <row r="143" spans="1:8" ht="13.15" customHeight="1" x14ac:dyDescent="0.2">
      <c r="A143" s="5" t="s">
        <v>784</v>
      </c>
      <c r="B143" s="6" t="s">
        <v>830</v>
      </c>
      <c r="C143" s="5" t="s">
        <v>2171</v>
      </c>
      <c r="D143" s="7">
        <v>31</v>
      </c>
      <c r="E143" s="8">
        <v>223000</v>
      </c>
    </row>
    <row r="144" spans="1:8" ht="13.15" customHeight="1" x14ac:dyDescent="0.2">
      <c r="C144" s="10" t="s">
        <v>2401</v>
      </c>
      <c r="D144" s="11">
        <f>SUM(D70:D143)</f>
        <v>29705</v>
      </c>
      <c r="E144" s="12"/>
    </row>
    <row r="145" spans="1:5" ht="13.15" customHeight="1" x14ac:dyDescent="0.2"/>
    <row r="146" spans="1:5" ht="13.15" customHeight="1" x14ac:dyDescent="0.2">
      <c r="A146" s="5" t="s">
        <v>784</v>
      </c>
      <c r="B146" s="6" t="s">
        <v>2539</v>
      </c>
      <c r="C146" s="5" t="s">
        <v>831</v>
      </c>
      <c r="D146" s="7">
        <v>210</v>
      </c>
      <c r="E146" s="8">
        <v>223000</v>
      </c>
    </row>
    <row r="147" spans="1:5" ht="13.15" customHeight="1" x14ac:dyDescent="0.2">
      <c r="A147" s="5" t="s">
        <v>784</v>
      </c>
      <c r="B147" s="6" t="s">
        <v>2541</v>
      </c>
      <c r="C147" s="5" t="s">
        <v>832</v>
      </c>
      <c r="D147" s="7">
        <v>1112</v>
      </c>
      <c r="E147" s="8">
        <v>223000</v>
      </c>
    </row>
    <row r="148" spans="1:5" ht="13.15" customHeight="1" x14ac:dyDescent="0.2">
      <c r="A148" s="5" t="s">
        <v>784</v>
      </c>
      <c r="B148" s="6" t="s">
        <v>2545</v>
      </c>
      <c r="C148" s="5" t="s">
        <v>833</v>
      </c>
      <c r="D148" s="7">
        <v>607</v>
      </c>
      <c r="E148" s="8">
        <v>223000</v>
      </c>
    </row>
    <row r="149" spans="1:5" ht="13.15" customHeight="1" x14ac:dyDescent="0.2">
      <c r="A149" s="5" t="s">
        <v>784</v>
      </c>
      <c r="B149" s="6" t="s">
        <v>2547</v>
      </c>
      <c r="C149" s="5" t="s">
        <v>834</v>
      </c>
      <c r="D149" s="7">
        <v>727</v>
      </c>
      <c r="E149" s="8">
        <v>223000</v>
      </c>
    </row>
    <row r="150" spans="1:5" ht="13.15" customHeight="1" x14ac:dyDescent="0.2">
      <c r="A150" s="5" t="s">
        <v>784</v>
      </c>
      <c r="B150" s="6" t="s">
        <v>2549</v>
      </c>
      <c r="C150" s="5" t="s">
        <v>4666</v>
      </c>
      <c r="D150" s="7">
        <v>761</v>
      </c>
      <c r="E150" s="8">
        <v>223000</v>
      </c>
    </row>
    <row r="151" spans="1:5" ht="13.15" customHeight="1" x14ac:dyDescent="0.2">
      <c r="A151" s="5" t="s">
        <v>784</v>
      </c>
      <c r="B151" s="6" t="s">
        <v>2550</v>
      </c>
      <c r="C151" s="5" t="s">
        <v>835</v>
      </c>
      <c r="D151" s="7">
        <v>198</v>
      </c>
      <c r="E151" s="8">
        <v>223000</v>
      </c>
    </row>
    <row r="152" spans="1:5" ht="13.15" customHeight="1" x14ac:dyDescent="0.2">
      <c r="A152" s="5" t="s">
        <v>784</v>
      </c>
      <c r="B152" s="6" t="s">
        <v>3910</v>
      </c>
      <c r="C152" s="5" t="s">
        <v>836</v>
      </c>
      <c r="D152" s="7">
        <v>85</v>
      </c>
      <c r="E152" s="8">
        <v>223000</v>
      </c>
    </row>
    <row r="153" spans="1:5" ht="13.15" customHeight="1" x14ac:dyDescent="0.2">
      <c r="A153" s="5" t="s">
        <v>784</v>
      </c>
      <c r="B153" s="6" t="s">
        <v>2551</v>
      </c>
      <c r="C153" s="5" t="s">
        <v>837</v>
      </c>
      <c r="D153" s="7">
        <v>615</v>
      </c>
      <c r="E153" s="8">
        <v>223000</v>
      </c>
    </row>
    <row r="154" spans="1:5" ht="13.15" customHeight="1" x14ac:dyDescent="0.2">
      <c r="A154" s="5" t="s">
        <v>784</v>
      </c>
      <c r="B154" s="6" t="s">
        <v>2553</v>
      </c>
      <c r="C154" s="5" t="s">
        <v>2593</v>
      </c>
      <c r="D154" s="7">
        <v>557</v>
      </c>
      <c r="E154" s="8">
        <v>223000</v>
      </c>
    </row>
    <row r="155" spans="1:5" ht="13.15" customHeight="1" x14ac:dyDescent="0.2">
      <c r="A155" s="5" t="s">
        <v>784</v>
      </c>
      <c r="B155" s="6" t="s">
        <v>2557</v>
      </c>
      <c r="C155" s="5" t="s">
        <v>2277</v>
      </c>
      <c r="D155" s="7">
        <v>54</v>
      </c>
      <c r="E155" s="8">
        <v>223000</v>
      </c>
    </row>
    <row r="156" spans="1:5" ht="13.15" customHeight="1" x14ac:dyDescent="0.2">
      <c r="A156" s="5" t="s">
        <v>784</v>
      </c>
      <c r="B156" s="6" t="s">
        <v>2560</v>
      </c>
      <c r="C156" s="5" t="s">
        <v>2277</v>
      </c>
      <c r="D156" s="7">
        <v>54</v>
      </c>
      <c r="E156" s="8">
        <v>223000</v>
      </c>
    </row>
    <row r="157" spans="1:5" ht="13.15" customHeight="1" x14ac:dyDescent="0.2">
      <c r="A157" s="5" t="s">
        <v>784</v>
      </c>
      <c r="B157" s="6" t="s">
        <v>2562</v>
      </c>
      <c r="C157" s="5" t="s">
        <v>838</v>
      </c>
      <c r="D157" s="7">
        <v>52</v>
      </c>
      <c r="E157" s="8">
        <v>223000</v>
      </c>
    </row>
    <row r="158" spans="1:5" ht="13.15" customHeight="1" x14ac:dyDescent="0.2">
      <c r="A158" s="5" t="s">
        <v>784</v>
      </c>
      <c r="B158" s="6" t="s">
        <v>2564</v>
      </c>
      <c r="C158" s="5" t="s">
        <v>839</v>
      </c>
      <c r="D158" s="7">
        <v>1005</v>
      </c>
      <c r="E158" s="8">
        <v>223000</v>
      </c>
    </row>
    <row r="159" spans="1:5" ht="13.15" customHeight="1" x14ac:dyDescent="0.2">
      <c r="A159" s="5" t="s">
        <v>784</v>
      </c>
      <c r="B159" s="6" t="s">
        <v>2566</v>
      </c>
      <c r="C159" s="5" t="s">
        <v>2311</v>
      </c>
      <c r="D159" s="7">
        <v>1197</v>
      </c>
      <c r="E159" s="8">
        <v>223000</v>
      </c>
    </row>
    <row r="160" spans="1:5" ht="13.15" customHeight="1" x14ac:dyDescent="0.2">
      <c r="A160" s="5" t="s">
        <v>784</v>
      </c>
      <c r="B160" s="6" t="s">
        <v>2569</v>
      </c>
      <c r="C160" s="5" t="s">
        <v>2299</v>
      </c>
      <c r="D160" s="7">
        <v>25</v>
      </c>
      <c r="E160" s="8">
        <v>223000</v>
      </c>
    </row>
    <row r="161" spans="1:6" ht="13.15" customHeight="1" x14ac:dyDescent="0.2">
      <c r="A161" s="5" t="s">
        <v>784</v>
      </c>
      <c r="B161" s="6" t="s">
        <v>2570</v>
      </c>
      <c r="C161" s="5" t="s">
        <v>840</v>
      </c>
      <c r="D161" s="7">
        <v>491</v>
      </c>
      <c r="E161" s="8">
        <v>223000</v>
      </c>
    </row>
    <row r="162" spans="1:6" ht="13.15" customHeight="1" x14ac:dyDescent="0.2">
      <c r="A162" s="5" t="s">
        <v>784</v>
      </c>
      <c r="B162" s="6" t="s">
        <v>2572</v>
      </c>
      <c r="C162" s="5" t="s">
        <v>841</v>
      </c>
      <c r="D162" s="7">
        <v>103</v>
      </c>
      <c r="E162" s="8">
        <v>223000</v>
      </c>
    </row>
    <row r="163" spans="1:6" ht="13.15" customHeight="1" x14ac:dyDescent="0.2">
      <c r="A163" s="5" t="s">
        <v>784</v>
      </c>
      <c r="B163" s="6" t="s">
        <v>2573</v>
      </c>
      <c r="C163" s="5" t="s">
        <v>835</v>
      </c>
      <c r="D163" s="7">
        <v>250</v>
      </c>
      <c r="E163" s="8">
        <v>223000</v>
      </c>
    </row>
    <row r="164" spans="1:6" ht="13.15" customHeight="1" x14ac:dyDescent="0.2">
      <c r="A164" s="5" t="s">
        <v>784</v>
      </c>
      <c r="B164" s="6" t="s">
        <v>2575</v>
      </c>
      <c r="C164" s="5" t="s">
        <v>842</v>
      </c>
      <c r="D164" s="7">
        <v>911</v>
      </c>
      <c r="E164" s="8">
        <v>223000</v>
      </c>
    </row>
    <row r="165" spans="1:6" ht="13.15" customHeight="1" x14ac:dyDescent="0.2">
      <c r="A165" s="5" t="s">
        <v>784</v>
      </c>
      <c r="B165" s="6" t="s">
        <v>2576</v>
      </c>
      <c r="C165" s="5" t="s">
        <v>843</v>
      </c>
      <c r="D165" s="7">
        <v>95</v>
      </c>
      <c r="E165" s="8">
        <v>223000</v>
      </c>
    </row>
    <row r="166" spans="1:6" ht="13.15" customHeight="1" x14ac:dyDescent="0.2">
      <c r="A166" s="5" t="s">
        <v>784</v>
      </c>
      <c r="B166" s="6" t="s">
        <v>2577</v>
      </c>
      <c r="C166" s="5" t="s">
        <v>835</v>
      </c>
      <c r="D166" s="7">
        <v>167</v>
      </c>
      <c r="E166" s="8">
        <v>223000</v>
      </c>
    </row>
    <row r="167" spans="1:6" ht="13.15" customHeight="1" x14ac:dyDescent="0.2">
      <c r="A167" s="5" t="s">
        <v>784</v>
      </c>
      <c r="B167" s="6" t="s">
        <v>2579</v>
      </c>
      <c r="C167" s="5" t="s">
        <v>2311</v>
      </c>
      <c r="D167" s="7">
        <v>133</v>
      </c>
      <c r="E167" s="8">
        <v>223000</v>
      </c>
    </row>
    <row r="168" spans="1:6" ht="13.15" customHeight="1" x14ac:dyDescent="0.2">
      <c r="A168" s="5" t="s">
        <v>784</v>
      </c>
      <c r="B168" s="6" t="s">
        <v>2581</v>
      </c>
      <c r="C168" s="5" t="s">
        <v>844</v>
      </c>
      <c r="D168" s="7">
        <v>135</v>
      </c>
      <c r="E168" s="8">
        <v>223000</v>
      </c>
    </row>
    <row r="169" spans="1:6" ht="13.15" customHeight="1" x14ac:dyDescent="0.2">
      <c r="A169" s="5" t="s">
        <v>784</v>
      </c>
      <c r="B169" s="6" t="s">
        <v>2584</v>
      </c>
      <c r="C169" s="5" t="s">
        <v>845</v>
      </c>
      <c r="D169" s="7">
        <v>728</v>
      </c>
      <c r="E169" s="8">
        <v>223000</v>
      </c>
    </row>
    <row r="170" spans="1:6" ht="13.15" customHeight="1" x14ac:dyDescent="0.2">
      <c r="A170" s="5" t="s">
        <v>784</v>
      </c>
      <c r="B170" s="6" t="s">
        <v>2586</v>
      </c>
      <c r="C170" s="5" t="s">
        <v>846</v>
      </c>
      <c r="D170" s="7">
        <v>447</v>
      </c>
      <c r="E170" s="8">
        <v>223000</v>
      </c>
    </row>
    <row r="171" spans="1:6" ht="13.15" customHeight="1" x14ac:dyDescent="0.2">
      <c r="A171" s="5" t="s">
        <v>784</v>
      </c>
      <c r="B171" s="6" t="s">
        <v>2589</v>
      </c>
      <c r="C171" s="5" t="s">
        <v>835</v>
      </c>
      <c r="D171" s="7">
        <v>136</v>
      </c>
      <c r="E171" s="8">
        <v>223000</v>
      </c>
    </row>
    <row r="172" spans="1:6" ht="13.15" customHeight="1" x14ac:dyDescent="0.2">
      <c r="A172" s="5" t="s">
        <v>784</v>
      </c>
      <c r="B172" s="6" t="s">
        <v>2590</v>
      </c>
      <c r="C172" s="5" t="s">
        <v>847</v>
      </c>
      <c r="D172" s="7">
        <v>262</v>
      </c>
      <c r="E172" s="8">
        <v>223000</v>
      </c>
    </row>
    <row r="173" spans="1:6" ht="13.15" customHeight="1" x14ac:dyDescent="0.2">
      <c r="A173" s="5" t="s">
        <v>784</v>
      </c>
      <c r="B173" s="6" t="s">
        <v>2591</v>
      </c>
      <c r="C173" s="5" t="s">
        <v>848</v>
      </c>
      <c r="D173" s="7">
        <v>235</v>
      </c>
      <c r="E173" s="8">
        <v>223000</v>
      </c>
    </row>
    <row r="174" spans="1:6" ht="13.15" customHeight="1" thickBot="1" x14ac:dyDescent="0.25">
      <c r="A174" s="30"/>
      <c r="B174" s="31"/>
      <c r="C174" s="33" t="s">
        <v>2401</v>
      </c>
      <c r="D174" s="36">
        <f>SUM(D146:D173)</f>
        <v>11352</v>
      </c>
      <c r="E174" s="35"/>
      <c r="F174" s="30"/>
    </row>
    <row r="175" spans="1:6" ht="13.15" customHeight="1" x14ac:dyDescent="0.2">
      <c r="C175" s="10" t="s">
        <v>4191</v>
      </c>
      <c r="D175" s="11">
        <f>SUM(D174,D144,D68)</f>
        <v>57110</v>
      </c>
      <c r="E175" s="12"/>
    </row>
    <row r="176" spans="1:6" x14ac:dyDescent="0.2">
      <c r="C176" s="10" t="s">
        <v>4259</v>
      </c>
      <c r="D176" s="11">
        <f>SUM(D174:E174,D144:E144,D68:E68)</f>
        <v>57110</v>
      </c>
    </row>
  </sheetData>
  <phoneticPr fontId="0" type="noConversion"/>
  <printOptions gridLines="1"/>
  <pageMargins left="1.25" right="0.5" top="1.01" bottom="0.94" header="0.5" footer="0.5"/>
  <pageSetup fitToHeight="5" orientation="portrait" r:id="rId1"/>
  <headerFooter alignWithMargins="0">
    <oddHeader>&amp;LAttachment E&amp;CCREIGHTON UNIVERSITY 
&amp;A SQ. FT.</oddHeader>
    <oddFooter>Page &amp;P&amp;R&amp;A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1">
    <pageSetUpPr fitToPage="1"/>
  </sheetPr>
  <dimension ref="A1:J135"/>
  <sheetViews>
    <sheetView topLeftCell="A22" workbookViewId="0"/>
  </sheetViews>
  <sheetFormatPr defaultRowHeight="12.75" x14ac:dyDescent="0.2"/>
  <cols>
    <col min="1" max="1" width="12.7109375" style="5" customWidth="1"/>
    <col min="2" max="2" width="9.7109375" style="6" customWidth="1"/>
    <col min="3" max="3" width="21.7109375" style="5" customWidth="1"/>
    <col min="4" max="4" width="11.7109375" style="6" customWidth="1"/>
    <col min="5" max="5" width="9.7109375" style="8" customWidth="1"/>
    <col min="6" max="6" width="30.7109375" style="5" customWidth="1"/>
    <col min="7" max="7" width="1.7109375" style="5" customWidth="1"/>
    <col min="8" max="8" width="16.7109375" style="5" customWidth="1"/>
    <col min="9" max="9" width="4.7109375" style="5" customWidth="1"/>
    <col min="10" max="10" width="8.7109375" style="5" customWidth="1"/>
  </cols>
  <sheetData>
    <row r="1" spans="1:6" x14ac:dyDescent="0.2">
      <c r="A1" s="10" t="s">
        <v>2119</v>
      </c>
      <c r="B1" s="14" t="s">
        <v>2120</v>
      </c>
      <c r="C1" s="10" t="s">
        <v>2121</v>
      </c>
      <c r="D1" s="14" t="s">
        <v>2122</v>
      </c>
      <c r="E1" s="12" t="s">
        <v>2123</v>
      </c>
      <c r="F1" s="5" t="s">
        <v>2126</v>
      </c>
    </row>
    <row r="2" spans="1:6" ht="13.15" customHeight="1" x14ac:dyDescent="0.2">
      <c r="A2" s="5" t="s">
        <v>849</v>
      </c>
      <c r="B2" s="6" t="s">
        <v>2842</v>
      </c>
      <c r="C2" s="5" t="s">
        <v>2160</v>
      </c>
      <c r="D2" s="6">
        <v>79</v>
      </c>
      <c r="E2" s="8">
        <v>330100</v>
      </c>
    </row>
    <row r="3" spans="1:6" ht="13.15" customHeight="1" x14ac:dyDescent="0.2">
      <c r="A3" s="5" t="s">
        <v>849</v>
      </c>
      <c r="B3" s="6" t="s">
        <v>2844</v>
      </c>
      <c r="C3" s="5" t="s">
        <v>2311</v>
      </c>
      <c r="D3" s="6">
        <v>383</v>
      </c>
      <c r="E3" s="8">
        <v>330100</v>
      </c>
    </row>
    <row r="4" spans="1:6" ht="13.15" customHeight="1" x14ac:dyDescent="0.2">
      <c r="A4" s="5" t="s">
        <v>849</v>
      </c>
      <c r="B4" s="6" t="s">
        <v>2846</v>
      </c>
      <c r="C4" s="5" t="s">
        <v>2367</v>
      </c>
      <c r="D4" s="6">
        <v>47</v>
      </c>
      <c r="E4" s="8">
        <v>352000</v>
      </c>
    </row>
    <row r="5" spans="1:6" ht="13.15" customHeight="1" x14ac:dyDescent="0.2">
      <c r="A5" s="5" t="s">
        <v>849</v>
      </c>
      <c r="B5" s="6" t="s">
        <v>2850</v>
      </c>
      <c r="C5" s="5" t="s">
        <v>2156</v>
      </c>
      <c r="D5" s="6">
        <v>161</v>
      </c>
      <c r="E5" s="8">
        <v>330100</v>
      </c>
    </row>
    <row r="6" spans="1:6" ht="13.15" customHeight="1" x14ac:dyDescent="0.2">
      <c r="A6" s="5" t="s">
        <v>849</v>
      </c>
      <c r="B6" s="6" t="s">
        <v>2852</v>
      </c>
      <c r="C6" s="5" t="s">
        <v>2364</v>
      </c>
      <c r="D6" s="6">
        <v>138</v>
      </c>
      <c r="E6" s="8">
        <v>330100</v>
      </c>
    </row>
    <row r="7" spans="1:6" ht="13.15" customHeight="1" x14ac:dyDescent="0.2">
      <c r="A7" s="5" t="s">
        <v>849</v>
      </c>
      <c r="B7" s="6" t="s">
        <v>2855</v>
      </c>
      <c r="C7" s="5" t="s">
        <v>2136</v>
      </c>
      <c r="D7" s="6">
        <v>347</v>
      </c>
      <c r="E7" s="8">
        <v>330100</v>
      </c>
    </row>
    <row r="8" spans="1:6" ht="13.15" customHeight="1" x14ac:dyDescent="0.2">
      <c r="A8" s="5" t="s">
        <v>849</v>
      </c>
      <c r="B8" s="6" t="s">
        <v>3646</v>
      </c>
      <c r="C8" s="5" t="s">
        <v>2136</v>
      </c>
      <c r="D8" s="6">
        <v>180</v>
      </c>
      <c r="E8" s="8">
        <v>330100</v>
      </c>
    </row>
    <row r="9" spans="1:6" ht="13.15" customHeight="1" x14ac:dyDescent="0.2">
      <c r="A9" s="5" t="s">
        <v>849</v>
      </c>
      <c r="B9" s="6" t="s">
        <v>2857</v>
      </c>
      <c r="C9" s="5" t="s">
        <v>2136</v>
      </c>
      <c r="D9" s="6">
        <v>180</v>
      </c>
      <c r="E9" s="65" t="s">
        <v>2503</v>
      </c>
    </row>
    <row r="10" spans="1:6" ht="13.15" customHeight="1" x14ac:dyDescent="0.2">
      <c r="A10" s="5" t="s">
        <v>849</v>
      </c>
      <c r="B10" s="6" t="s">
        <v>732</v>
      </c>
      <c r="C10" s="5" t="s">
        <v>2136</v>
      </c>
      <c r="D10" s="6">
        <v>120</v>
      </c>
      <c r="E10" s="8">
        <v>330100</v>
      </c>
    </row>
    <row r="11" spans="1:6" ht="13.15" customHeight="1" x14ac:dyDescent="0.2">
      <c r="A11" s="5" t="s">
        <v>849</v>
      </c>
      <c r="B11" s="6" t="s">
        <v>2863</v>
      </c>
      <c r="C11" s="5" t="s">
        <v>2136</v>
      </c>
      <c r="D11" s="6">
        <v>356</v>
      </c>
      <c r="E11" s="65" t="s">
        <v>2503</v>
      </c>
    </row>
    <row r="12" spans="1:6" ht="13.15" customHeight="1" x14ac:dyDescent="0.2">
      <c r="A12" s="5" t="s">
        <v>849</v>
      </c>
      <c r="B12" s="6" t="s">
        <v>2869</v>
      </c>
      <c r="C12" s="5" t="s">
        <v>4255</v>
      </c>
      <c r="D12" s="6">
        <v>88</v>
      </c>
      <c r="E12" s="8">
        <v>351100</v>
      </c>
    </row>
    <row r="13" spans="1:6" ht="13.15" customHeight="1" x14ac:dyDescent="0.2">
      <c r="A13" s="5" t="s">
        <v>849</v>
      </c>
      <c r="B13" s="6" t="s">
        <v>2871</v>
      </c>
      <c r="C13" s="5" t="s">
        <v>2160</v>
      </c>
      <c r="D13" s="6">
        <v>142</v>
      </c>
      <c r="E13" s="8">
        <v>330100</v>
      </c>
    </row>
    <row r="14" spans="1:6" ht="13.15" customHeight="1" x14ac:dyDescent="0.2">
      <c r="A14" s="5" t="s">
        <v>849</v>
      </c>
      <c r="B14" s="6" t="s">
        <v>2875</v>
      </c>
      <c r="C14" s="5" t="s">
        <v>2311</v>
      </c>
      <c r="D14" s="6">
        <v>420</v>
      </c>
      <c r="E14" s="8">
        <v>330100</v>
      </c>
    </row>
    <row r="15" spans="1:6" ht="13.15" customHeight="1" x14ac:dyDescent="0.2">
      <c r="A15" s="5" t="s">
        <v>849</v>
      </c>
      <c r="B15" s="6" t="s">
        <v>4281</v>
      </c>
      <c r="C15" s="5" t="s">
        <v>2136</v>
      </c>
      <c r="D15" s="6">
        <v>295</v>
      </c>
      <c r="E15" s="8">
        <v>330100</v>
      </c>
    </row>
    <row r="16" spans="1:6" ht="13.15" customHeight="1" x14ac:dyDescent="0.2">
      <c r="A16" s="5" t="s">
        <v>849</v>
      </c>
      <c r="B16" s="6" t="s">
        <v>2878</v>
      </c>
      <c r="C16" s="5" t="s">
        <v>2294</v>
      </c>
      <c r="D16" s="6">
        <v>391</v>
      </c>
      <c r="E16" s="8">
        <v>330100</v>
      </c>
    </row>
    <row r="17" spans="1:5" ht="13.15" customHeight="1" x14ac:dyDescent="0.2">
      <c r="A17" s="5" t="s">
        <v>849</v>
      </c>
      <c r="B17" s="6" t="s">
        <v>2881</v>
      </c>
      <c r="C17" s="5" t="s">
        <v>2136</v>
      </c>
      <c r="D17" s="6">
        <v>984</v>
      </c>
      <c r="E17" s="8">
        <v>330100</v>
      </c>
    </row>
    <row r="18" spans="1:5" ht="13.15" customHeight="1" x14ac:dyDescent="0.2">
      <c r="A18" s="5" t="s">
        <v>849</v>
      </c>
      <c r="B18" s="6" t="s">
        <v>2882</v>
      </c>
      <c r="C18" s="5" t="s">
        <v>2134</v>
      </c>
      <c r="D18" s="6">
        <v>216</v>
      </c>
      <c r="E18" s="8">
        <v>330100</v>
      </c>
    </row>
    <row r="19" spans="1:5" ht="13.15" customHeight="1" x14ac:dyDescent="0.2">
      <c r="A19" s="5" t="s">
        <v>849</v>
      </c>
      <c r="B19" s="6" t="s">
        <v>2883</v>
      </c>
      <c r="C19" s="5" t="s">
        <v>2934</v>
      </c>
      <c r="D19" s="6">
        <v>257</v>
      </c>
      <c r="E19" s="8">
        <v>351100</v>
      </c>
    </row>
    <row r="20" spans="1:5" ht="13.15" customHeight="1" x14ac:dyDescent="0.2">
      <c r="A20" s="5" t="s">
        <v>849</v>
      </c>
      <c r="B20" s="6" t="s">
        <v>2884</v>
      </c>
      <c r="C20" s="5" t="s">
        <v>2171</v>
      </c>
      <c r="D20" s="6">
        <v>931</v>
      </c>
      <c r="E20" s="8">
        <v>330100</v>
      </c>
    </row>
    <row r="21" spans="1:5" ht="13.15" customHeight="1" x14ac:dyDescent="0.2">
      <c r="A21" s="5" t="s">
        <v>849</v>
      </c>
      <c r="B21" s="6" t="s">
        <v>2117</v>
      </c>
      <c r="C21" s="5" t="s">
        <v>2393</v>
      </c>
      <c r="D21" s="6">
        <v>40</v>
      </c>
      <c r="E21" s="8" t="s">
        <v>2158</v>
      </c>
    </row>
    <row r="22" spans="1:5" ht="13.15" customHeight="1" x14ac:dyDescent="0.2">
      <c r="C22" s="10" t="s">
        <v>4190</v>
      </c>
      <c r="D22" s="14">
        <f>SUM(D2:D21)</f>
        <v>5755</v>
      </c>
      <c r="E22" s="12"/>
    </row>
    <row r="23" spans="1:5" ht="13.15" customHeight="1" x14ac:dyDescent="0.2"/>
    <row r="24" spans="1:5" ht="13.15" customHeight="1" x14ac:dyDescent="0.2">
      <c r="A24" s="5" t="s">
        <v>849</v>
      </c>
      <c r="B24" s="6">
        <v>100</v>
      </c>
      <c r="C24" s="5" t="s">
        <v>2299</v>
      </c>
      <c r="D24" s="6">
        <v>61</v>
      </c>
      <c r="E24" s="8">
        <v>330100</v>
      </c>
    </row>
    <row r="25" spans="1:5" ht="13.15" customHeight="1" x14ac:dyDescent="0.2">
      <c r="A25" s="5" t="s">
        <v>849</v>
      </c>
      <c r="B25" s="6">
        <v>101</v>
      </c>
      <c r="C25" s="5" t="s">
        <v>2338</v>
      </c>
      <c r="D25" s="6">
        <v>511</v>
      </c>
      <c r="E25" s="8">
        <v>330100</v>
      </c>
    </row>
    <row r="26" spans="1:5" ht="13.15" customHeight="1" x14ac:dyDescent="0.2">
      <c r="A26" s="5" t="s">
        <v>849</v>
      </c>
      <c r="B26" s="6">
        <v>102</v>
      </c>
      <c r="C26" s="5" t="s">
        <v>2311</v>
      </c>
      <c r="D26" s="6">
        <v>101</v>
      </c>
      <c r="E26" s="8">
        <v>330100</v>
      </c>
    </row>
    <row r="27" spans="1:5" ht="13.15" customHeight="1" x14ac:dyDescent="0.2">
      <c r="A27" s="5" t="s">
        <v>849</v>
      </c>
      <c r="B27" s="6">
        <v>103</v>
      </c>
      <c r="C27" s="5" t="s">
        <v>3737</v>
      </c>
      <c r="D27" s="6">
        <v>143</v>
      </c>
      <c r="E27" s="8">
        <v>330100</v>
      </c>
    </row>
    <row r="28" spans="1:5" ht="13.15" customHeight="1" x14ac:dyDescent="0.2">
      <c r="A28" s="5" t="s">
        <v>849</v>
      </c>
      <c r="B28" s="6">
        <v>104</v>
      </c>
      <c r="C28" s="5" t="s">
        <v>2364</v>
      </c>
      <c r="D28" s="6">
        <v>159</v>
      </c>
      <c r="E28" s="8">
        <v>330100</v>
      </c>
    </row>
    <row r="29" spans="1:5" ht="13.15" customHeight="1" x14ac:dyDescent="0.2">
      <c r="A29" s="5" t="s">
        <v>849</v>
      </c>
      <c r="B29" s="6">
        <v>105</v>
      </c>
      <c r="C29" s="5" t="s">
        <v>2367</v>
      </c>
      <c r="D29" s="6">
        <v>40</v>
      </c>
      <c r="E29" s="8">
        <v>352000</v>
      </c>
    </row>
    <row r="30" spans="1:5" ht="13.15" customHeight="1" x14ac:dyDescent="0.2">
      <c r="A30" s="5" t="s">
        <v>849</v>
      </c>
      <c r="B30" s="6">
        <v>106</v>
      </c>
      <c r="C30" s="5" t="s">
        <v>2156</v>
      </c>
      <c r="D30" s="6">
        <v>160</v>
      </c>
      <c r="E30" s="8">
        <v>330100</v>
      </c>
    </row>
    <row r="31" spans="1:5" ht="13.15" customHeight="1" x14ac:dyDescent="0.2">
      <c r="A31" s="5" t="s">
        <v>849</v>
      </c>
      <c r="B31" s="6">
        <v>107</v>
      </c>
      <c r="C31" s="5" t="s">
        <v>2136</v>
      </c>
      <c r="D31" s="6">
        <v>131</v>
      </c>
      <c r="E31" s="8">
        <v>330100</v>
      </c>
    </row>
    <row r="32" spans="1:5" ht="13.15" customHeight="1" x14ac:dyDescent="0.2">
      <c r="A32" s="5" t="s">
        <v>849</v>
      </c>
      <c r="B32" s="6">
        <v>108</v>
      </c>
      <c r="C32" s="5" t="s">
        <v>2136</v>
      </c>
      <c r="D32" s="6">
        <v>131</v>
      </c>
      <c r="E32" s="8">
        <v>330100</v>
      </c>
    </row>
    <row r="33" spans="1:5" ht="13.15" customHeight="1" x14ac:dyDescent="0.2">
      <c r="A33" s="5" t="s">
        <v>849</v>
      </c>
      <c r="B33" s="6">
        <v>109</v>
      </c>
      <c r="C33" s="5" t="s">
        <v>2136</v>
      </c>
      <c r="D33" s="6">
        <v>131</v>
      </c>
      <c r="E33" s="8">
        <v>330100</v>
      </c>
    </row>
    <row r="34" spans="1:5" ht="13.15" customHeight="1" x14ac:dyDescent="0.2">
      <c r="A34" s="5" t="s">
        <v>849</v>
      </c>
      <c r="B34" s="6">
        <v>110</v>
      </c>
      <c r="C34" s="5" t="s">
        <v>2136</v>
      </c>
      <c r="D34" s="6">
        <v>140</v>
      </c>
      <c r="E34" s="8">
        <v>330100</v>
      </c>
    </row>
    <row r="35" spans="1:5" ht="13.15" customHeight="1" x14ac:dyDescent="0.2">
      <c r="A35" s="5" t="s">
        <v>849</v>
      </c>
      <c r="B35" s="6">
        <v>111</v>
      </c>
      <c r="C35" s="5" t="s">
        <v>2160</v>
      </c>
      <c r="D35" s="6">
        <v>192</v>
      </c>
      <c r="E35" s="8">
        <v>330100</v>
      </c>
    </row>
    <row r="36" spans="1:5" ht="13.15" customHeight="1" x14ac:dyDescent="0.2">
      <c r="A36" s="5" t="s">
        <v>849</v>
      </c>
      <c r="B36" s="6">
        <v>112</v>
      </c>
      <c r="C36" s="5" t="s">
        <v>2136</v>
      </c>
      <c r="D36" s="6">
        <v>740</v>
      </c>
      <c r="E36" s="8">
        <v>330100</v>
      </c>
    </row>
    <row r="37" spans="1:5" ht="13.15" customHeight="1" x14ac:dyDescent="0.2">
      <c r="A37" s="5" t="s">
        <v>849</v>
      </c>
      <c r="B37" s="6">
        <v>114</v>
      </c>
      <c r="C37" s="5" t="s">
        <v>2136</v>
      </c>
      <c r="D37" s="6">
        <v>156</v>
      </c>
      <c r="E37" s="8">
        <v>330100</v>
      </c>
    </row>
    <row r="38" spans="1:5" ht="13.15" customHeight="1" x14ac:dyDescent="0.2">
      <c r="A38" s="5" t="s">
        <v>849</v>
      </c>
      <c r="B38" s="6" t="s">
        <v>2174</v>
      </c>
      <c r="C38" s="5" t="s">
        <v>4702</v>
      </c>
      <c r="D38" s="6">
        <v>44</v>
      </c>
      <c r="E38" s="8">
        <v>330100</v>
      </c>
    </row>
    <row r="39" spans="1:5" ht="13.15" customHeight="1" x14ac:dyDescent="0.2">
      <c r="A39" s="5" t="s">
        <v>849</v>
      </c>
      <c r="B39" s="6">
        <v>115</v>
      </c>
      <c r="C39" s="5" t="s">
        <v>2136</v>
      </c>
      <c r="D39" s="6">
        <v>103</v>
      </c>
      <c r="E39" s="8">
        <v>330100</v>
      </c>
    </row>
    <row r="40" spans="1:5" ht="13.15" customHeight="1" x14ac:dyDescent="0.2">
      <c r="A40" s="5" t="s">
        <v>849</v>
      </c>
      <c r="B40" s="6">
        <v>116</v>
      </c>
      <c r="C40" s="5" t="s">
        <v>2136</v>
      </c>
      <c r="D40" s="6">
        <v>131</v>
      </c>
      <c r="E40" s="8">
        <v>330100</v>
      </c>
    </row>
    <row r="41" spans="1:5" ht="13.15" customHeight="1" x14ac:dyDescent="0.2">
      <c r="A41" s="5" t="s">
        <v>849</v>
      </c>
      <c r="B41" s="6">
        <v>117</v>
      </c>
      <c r="C41" s="5" t="s">
        <v>2136</v>
      </c>
      <c r="D41" s="6">
        <v>123</v>
      </c>
      <c r="E41" s="8">
        <v>330100</v>
      </c>
    </row>
    <row r="42" spans="1:5" ht="13.15" customHeight="1" x14ac:dyDescent="0.2">
      <c r="A42" s="5" t="s">
        <v>849</v>
      </c>
      <c r="B42" s="6">
        <v>118</v>
      </c>
      <c r="C42" s="5" t="s">
        <v>2136</v>
      </c>
      <c r="D42" s="6">
        <v>405</v>
      </c>
      <c r="E42" s="8">
        <v>330100</v>
      </c>
    </row>
    <row r="43" spans="1:5" ht="13.15" customHeight="1" x14ac:dyDescent="0.2">
      <c r="A43" s="5" t="s">
        <v>849</v>
      </c>
      <c r="B43" s="6" t="s">
        <v>2295</v>
      </c>
      <c r="C43" s="5" t="s">
        <v>4702</v>
      </c>
      <c r="D43" s="6">
        <v>39</v>
      </c>
      <c r="E43" s="8">
        <v>330100</v>
      </c>
    </row>
    <row r="44" spans="1:5" ht="13.15" customHeight="1" x14ac:dyDescent="0.2">
      <c r="A44" s="5" t="s">
        <v>849</v>
      </c>
      <c r="B44" s="6">
        <v>119</v>
      </c>
      <c r="C44" s="5" t="s">
        <v>2311</v>
      </c>
      <c r="D44" s="6">
        <v>67</v>
      </c>
      <c r="E44" s="8">
        <v>330100</v>
      </c>
    </row>
    <row r="45" spans="1:5" ht="13.15" customHeight="1" x14ac:dyDescent="0.2">
      <c r="A45" s="5" t="s">
        <v>849</v>
      </c>
      <c r="B45" s="6">
        <v>120</v>
      </c>
      <c r="C45" s="5" t="s">
        <v>2136</v>
      </c>
      <c r="D45" s="6">
        <v>123</v>
      </c>
      <c r="E45" s="8">
        <v>330100</v>
      </c>
    </row>
    <row r="46" spans="1:5" ht="13.15" customHeight="1" x14ac:dyDescent="0.2">
      <c r="A46" s="5" t="s">
        <v>849</v>
      </c>
      <c r="B46" s="6">
        <v>121</v>
      </c>
      <c r="C46" s="5" t="s">
        <v>2136</v>
      </c>
      <c r="D46" s="6">
        <v>123</v>
      </c>
      <c r="E46" s="8">
        <v>330100</v>
      </c>
    </row>
    <row r="47" spans="1:5" ht="13.15" customHeight="1" x14ac:dyDescent="0.2">
      <c r="A47" s="5" t="s">
        <v>849</v>
      </c>
      <c r="B47" s="6">
        <v>122</v>
      </c>
      <c r="C47" s="5" t="s">
        <v>2299</v>
      </c>
      <c r="D47" s="6">
        <v>16</v>
      </c>
      <c r="E47" s="8">
        <v>330100</v>
      </c>
    </row>
    <row r="48" spans="1:5" ht="13.15" customHeight="1" x14ac:dyDescent="0.2">
      <c r="A48" s="5" t="s">
        <v>849</v>
      </c>
      <c r="B48" s="6">
        <v>123</v>
      </c>
      <c r="C48" s="5" t="s">
        <v>2136</v>
      </c>
      <c r="D48" s="6">
        <v>118</v>
      </c>
      <c r="E48" s="65" t="s">
        <v>2500</v>
      </c>
    </row>
    <row r="49" spans="1:6" ht="13.15" customHeight="1" x14ac:dyDescent="0.2">
      <c r="A49" s="5" t="s">
        <v>849</v>
      </c>
      <c r="B49" s="6">
        <v>124</v>
      </c>
      <c r="C49" s="5" t="s">
        <v>2136</v>
      </c>
      <c r="D49" s="6">
        <v>112</v>
      </c>
      <c r="E49" s="65" t="s">
        <v>2500</v>
      </c>
    </row>
    <row r="50" spans="1:6" ht="13.15" customHeight="1" x14ac:dyDescent="0.2">
      <c r="A50" s="5" t="s">
        <v>849</v>
      </c>
      <c r="B50" s="6">
        <v>125</v>
      </c>
      <c r="C50" s="5" t="s">
        <v>2136</v>
      </c>
      <c r="D50" s="6">
        <v>179</v>
      </c>
      <c r="E50" s="65" t="s">
        <v>2500</v>
      </c>
    </row>
    <row r="51" spans="1:6" ht="13.15" customHeight="1" x14ac:dyDescent="0.2">
      <c r="A51" s="5" t="s">
        <v>849</v>
      </c>
      <c r="B51" s="6">
        <v>126</v>
      </c>
      <c r="C51" s="5" t="s">
        <v>2136</v>
      </c>
      <c r="D51" s="6">
        <v>169</v>
      </c>
      <c r="E51" s="65" t="s">
        <v>2500</v>
      </c>
    </row>
    <row r="52" spans="1:6" ht="13.15" customHeight="1" x14ac:dyDescent="0.2">
      <c r="A52" s="5" t="s">
        <v>849</v>
      </c>
      <c r="B52" s="6">
        <v>127</v>
      </c>
      <c r="C52" s="5" t="s">
        <v>2118</v>
      </c>
      <c r="D52" s="6">
        <v>100</v>
      </c>
      <c r="E52" s="8">
        <v>330100</v>
      </c>
    </row>
    <row r="53" spans="1:6" ht="13.15" customHeight="1" x14ac:dyDescent="0.2">
      <c r="A53" s="5" t="s">
        <v>849</v>
      </c>
      <c r="B53" s="6">
        <v>128</v>
      </c>
      <c r="C53" s="5" t="s">
        <v>2134</v>
      </c>
      <c r="D53" s="6">
        <v>303</v>
      </c>
      <c r="E53" s="8">
        <v>330100</v>
      </c>
    </row>
    <row r="54" spans="1:6" ht="13.15" customHeight="1" x14ac:dyDescent="0.2">
      <c r="A54" s="5" t="s">
        <v>849</v>
      </c>
      <c r="B54" s="6">
        <v>129</v>
      </c>
      <c r="C54" s="5" t="s">
        <v>2136</v>
      </c>
      <c r="D54" s="6">
        <v>455</v>
      </c>
      <c r="E54" s="8">
        <v>330100</v>
      </c>
    </row>
    <row r="55" spans="1:6" ht="13.15" customHeight="1" x14ac:dyDescent="0.2">
      <c r="A55" s="5" t="s">
        <v>849</v>
      </c>
      <c r="B55" s="6">
        <v>130</v>
      </c>
      <c r="C55" s="5" t="s">
        <v>2160</v>
      </c>
      <c r="D55" s="6">
        <v>129</v>
      </c>
      <c r="E55" s="8">
        <v>330100</v>
      </c>
    </row>
    <row r="56" spans="1:6" ht="13.15" customHeight="1" x14ac:dyDescent="0.2">
      <c r="A56" s="5" t="s">
        <v>849</v>
      </c>
      <c r="B56" s="6" t="s">
        <v>2117</v>
      </c>
      <c r="C56" s="5" t="s">
        <v>2393</v>
      </c>
      <c r="D56" s="6">
        <v>40</v>
      </c>
      <c r="E56" s="8" t="s">
        <v>2158</v>
      </c>
    </row>
    <row r="57" spans="1:6" ht="13.15" customHeight="1" thickBot="1" x14ac:dyDescent="0.25">
      <c r="A57" s="30"/>
      <c r="B57" s="31"/>
      <c r="C57" s="33" t="s">
        <v>4190</v>
      </c>
      <c r="D57" s="34">
        <f>SUM(D24:D56)</f>
        <v>5575</v>
      </c>
      <c r="E57" s="35"/>
      <c r="F57" s="30"/>
    </row>
    <row r="58" spans="1:6" ht="13.15" customHeight="1" x14ac:dyDescent="0.2">
      <c r="C58" s="10" t="s">
        <v>4191</v>
      </c>
      <c r="D58" s="14">
        <v>12978</v>
      </c>
      <c r="E58" s="12"/>
    </row>
    <row r="59" spans="1:6" ht="13.15" customHeight="1" x14ac:dyDescent="0.2">
      <c r="C59" s="10" t="s">
        <v>2801</v>
      </c>
      <c r="D59" s="14">
        <f>SUM(D57:E57,D22:E22)</f>
        <v>11330</v>
      </c>
    </row>
    <row r="60" spans="1:6" ht="13.15" customHeight="1" x14ac:dyDescent="0.2"/>
    <row r="61" spans="1:6" ht="13.15" customHeight="1" x14ac:dyDescent="0.2"/>
    <row r="62" spans="1:6" ht="13.15" customHeight="1" x14ac:dyDescent="0.2"/>
    <row r="63" spans="1:6" ht="13.15" customHeight="1" x14ac:dyDescent="0.2"/>
    <row r="64" spans="1:6" ht="13.15" customHeight="1" x14ac:dyDescent="0.2"/>
    <row r="65" ht="13.15" customHeight="1" x14ac:dyDescent="0.2"/>
    <row r="66" ht="13.15" customHeight="1" x14ac:dyDescent="0.2"/>
    <row r="67" ht="13.15" customHeight="1" x14ac:dyDescent="0.2"/>
    <row r="68" ht="13.15" customHeight="1" x14ac:dyDescent="0.2"/>
    <row r="69" ht="13.15" customHeight="1" x14ac:dyDescent="0.2"/>
    <row r="70" ht="13.15" customHeight="1" x14ac:dyDescent="0.2"/>
    <row r="71" ht="13.15" customHeight="1" x14ac:dyDescent="0.2"/>
    <row r="72" ht="13.15" customHeight="1" x14ac:dyDescent="0.2"/>
    <row r="73" ht="13.15" customHeight="1" x14ac:dyDescent="0.2"/>
    <row r="74" ht="13.15" customHeight="1" x14ac:dyDescent="0.2"/>
    <row r="75" ht="13.15" customHeight="1" x14ac:dyDescent="0.2"/>
    <row r="76" ht="13.15" customHeight="1" x14ac:dyDescent="0.2"/>
    <row r="77" ht="13.15" customHeight="1" x14ac:dyDescent="0.2"/>
    <row r="78" ht="13.15" customHeight="1" x14ac:dyDescent="0.2"/>
    <row r="79" ht="13.15" customHeight="1" x14ac:dyDescent="0.2"/>
    <row r="80" ht="13.15" customHeight="1" x14ac:dyDescent="0.2"/>
    <row r="81" ht="13.15" customHeight="1" x14ac:dyDescent="0.2"/>
    <row r="82" ht="13.15" customHeight="1" x14ac:dyDescent="0.2"/>
    <row r="83" ht="13.15" customHeight="1" x14ac:dyDescent="0.2"/>
    <row r="84" ht="13.15" customHeight="1" x14ac:dyDescent="0.2"/>
    <row r="85" ht="13.15" customHeight="1" x14ac:dyDescent="0.2"/>
    <row r="86" ht="13.15" customHeight="1" x14ac:dyDescent="0.2"/>
    <row r="87" ht="13.15" customHeight="1" x14ac:dyDescent="0.2"/>
    <row r="88" ht="13.15" customHeight="1" x14ac:dyDescent="0.2"/>
    <row r="89" ht="13.15" customHeight="1" x14ac:dyDescent="0.2"/>
    <row r="90" ht="13.15" customHeight="1" x14ac:dyDescent="0.2"/>
    <row r="91" ht="13.15" customHeight="1" x14ac:dyDescent="0.2"/>
    <row r="92" ht="13.15" customHeight="1" x14ac:dyDescent="0.2"/>
    <row r="93" ht="13.15" customHeight="1" x14ac:dyDescent="0.2"/>
    <row r="94" ht="13.15" customHeight="1" x14ac:dyDescent="0.2"/>
    <row r="95" ht="13.15" customHeight="1" x14ac:dyDescent="0.2"/>
    <row r="96" ht="13.15" customHeight="1" x14ac:dyDescent="0.2"/>
    <row r="97" spans="8:8" ht="13.15" customHeight="1" x14ac:dyDescent="0.2"/>
    <row r="98" spans="8:8" ht="13.15" customHeight="1" x14ac:dyDescent="0.2"/>
    <row r="99" spans="8:8" ht="13.15" customHeight="1" x14ac:dyDescent="0.2"/>
    <row r="100" spans="8:8" ht="13.15" customHeight="1" x14ac:dyDescent="0.2"/>
    <row r="101" spans="8:8" ht="13.15" customHeight="1" x14ac:dyDescent="0.2">
      <c r="H101" s="9"/>
    </row>
    <row r="102" spans="8:8" ht="13.15" customHeight="1" x14ac:dyDescent="0.2"/>
    <row r="103" spans="8:8" ht="13.15" customHeight="1" x14ac:dyDescent="0.2"/>
    <row r="104" spans="8:8" ht="13.15" customHeight="1" x14ac:dyDescent="0.2"/>
    <row r="105" spans="8:8" ht="13.15" customHeight="1" x14ac:dyDescent="0.2"/>
    <row r="106" spans="8:8" ht="13.15" customHeight="1" x14ac:dyDescent="0.2"/>
    <row r="107" spans="8:8" ht="13.15" customHeight="1" x14ac:dyDescent="0.2"/>
    <row r="108" spans="8:8" ht="13.15" customHeight="1" x14ac:dyDescent="0.2"/>
    <row r="109" spans="8:8" ht="13.15" customHeight="1" x14ac:dyDescent="0.2"/>
    <row r="110" spans="8:8" ht="13.15" customHeight="1" x14ac:dyDescent="0.2"/>
    <row r="111" spans="8:8" ht="13.15" customHeight="1" x14ac:dyDescent="0.2"/>
    <row r="112" spans="8:8" ht="13.15" customHeight="1" x14ac:dyDescent="0.2"/>
    <row r="113" ht="13.15" customHeight="1" x14ac:dyDescent="0.2"/>
    <row r="114" ht="13.15" customHeight="1" x14ac:dyDescent="0.2"/>
    <row r="115" ht="13.15" customHeight="1" x14ac:dyDescent="0.2"/>
    <row r="116" ht="13.15" customHeight="1" x14ac:dyDescent="0.2"/>
    <row r="117" ht="13.15" customHeight="1" x14ac:dyDescent="0.2"/>
    <row r="118" ht="13.15" customHeight="1" x14ac:dyDescent="0.2"/>
    <row r="119" ht="13.15" customHeight="1" x14ac:dyDescent="0.2"/>
    <row r="120" ht="13.15" customHeight="1" x14ac:dyDescent="0.2"/>
    <row r="121" ht="13.15" customHeight="1" x14ac:dyDescent="0.2"/>
    <row r="122" ht="13.15" customHeight="1" x14ac:dyDescent="0.2"/>
    <row r="123" ht="13.15" customHeight="1" x14ac:dyDescent="0.2"/>
    <row r="124" ht="13.15" customHeight="1" x14ac:dyDescent="0.2"/>
    <row r="125" ht="13.15" customHeight="1" x14ac:dyDescent="0.2"/>
    <row r="126" ht="13.15" customHeight="1" x14ac:dyDescent="0.2"/>
    <row r="127" ht="13.15" customHeight="1" x14ac:dyDescent="0.2"/>
    <row r="128" ht="13.15" customHeight="1" x14ac:dyDescent="0.2"/>
    <row r="129" ht="13.15" customHeight="1" x14ac:dyDescent="0.2"/>
    <row r="130" ht="13.15" customHeight="1" x14ac:dyDescent="0.2"/>
    <row r="131" ht="13.15" customHeight="1" x14ac:dyDescent="0.2"/>
    <row r="132" ht="13.15" customHeight="1" x14ac:dyDescent="0.2"/>
    <row r="133" ht="13.15" customHeight="1" x14ac:dyDescent="0.2"/>
    <row r="134" ht="13.15" customHeight="1" x14ac:dyDescent="0.2"/>
    <row r="135" ht="13.15" customHeight="1" x14ac:dyDescent="0.2"/>
  </sheetData>
  <phoneticPr fontId="0" type="noConversion"/>
  <printOptions gridLines="1"/>
  <pageMargins left="1.25" right="0.5" top="1.01" bottom="0.94" header="0.5" footer="0.5"/>
  <pageSetup fitToHeight="5" orientation="portrait" r:id="rId1"/>
  <headerFooter alignWithMargins="0">
    <oddHeader>&amp;LAttachment E&amp;CCREIGHTON UNIVERSITY 
&amp;A SQ. FT.</oddHeader>
    <oddFooter>Page &amp;P&amp;R&amp;A</oddFoot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2">
    <pageSetUpPr fitToPage="1"/>
  </sheetPr>
  <dimension ref="A1:L64"/>
  <sheetViews>
    <sheetView topLeftCell="A46" workbookViewId="0"/>
  </sheetViews>
  <sheetFormatPr defaultRowHeight="12.75" x14ac:dyDescent="0.2"/>
  <cols>
    <col min="1" max="1" width="12.7109375" style="5" customWidth="1"/>
    <col min="2" max="2" width="9.7109375" style="6" customWidth="1"/>
    <col min="3" max="3" width="21.7109375" style="5" customWidth="1"/>
    <col min="4" max="4" width="11.7109375" style="7" customWidth="1"/>
    <col min="5" max="5" width="9.7109375" style="7" customWidth="1"/>
    <col min="6" max="7" width="7.7109375" style="7" customWidth="1"/>
    <col min="8" max="8" width="30.7109375" style="5" customWidth="1"/>
    <col min="9" max="9" width="1.7109375" style="5" customWidth="1"/>
    <col min="10" max="10" width="16.7109375" style="5" customWidth="1"/>
    <col min="11" max="11" width="4.7109375" style="5" customWidth="1"/>
    <col min="12" max="12" width="8.7109375" style="5" customWidth="1"/>
  </cols>
  <sheetData>
    <row r="1" spans="1:10" x14ac:dyDescent="0.2">
      <c r="A1" s="10" t="s">
        <v>2119</v>
      </c>
      <c r="B1" s="14" t="s">
        <v>2120</v>
      </c>
      <c r="C1" s="10" t="s">
        <v>2121</v>
      </c>
      <c r="D1" s="11" t="s">
        <v>2122</v>
      </c>
      <c r="E1" s="11" t="s">
        <v>2123</v>
      </c>
      <c r="F1" s="11" t="s">
        <v>2124</v>
      </c>
      <c r="G1" s="11" t="s">
        <v>2125</v>
      </c>
      <c r="H1" s="5" t="s">
        <v>2126</v>
      </c>
    </row>
    <row r="2" spans="1:10" ht="13.15" customHeight="1" x14ac:dyDescent="0.2">
      <c r="A2" s="5" t="s">
        <v>850</v>
      </c>
      <c r="B2" s="6" t="s">
        <v>2128</v>
      </c>
      <c r="C2" s="5" t="s">
        <v>851</v>
      </c>
      <c r="D2" s="7">
        <v>336</v>
      </c>
      <c r="E2" s="67">
        <v>101200</v>
      </c>
    </row>
    <row r="3" spans="1:10" ht="13.15" customHeight="1" x14ac:dyDescent="0.2">
      <c r="A3" s="5" t="s">
        <v>850</v>
      </c>
      <c r="B3" s="6" t="s">
        <v>2133</v>
      </c>
      <c r="C3" s="5" t="s">
        <v>2934</v>
      </c>
      <c r="D3" s="7">
        <v>129</v>
      </c>
      <c r="E3" s="67" t="s">
        <v>711</v>
      </c>
      <c r="G3" s="7">
        <v>129</v>
      </c>
      <c r="J3" s="9"/>
    </row>
    <row r="4" spans="1:10" ht="13.15" customHeight="1" x14ac:dyDescent="0.2">
      <c r="A4" s="5" t="s">
        <v>850</v>
      </c>
      <c r="B4" s="6" t="s">
        <v>2135</v>
      </c>
      <c r="C4" s="5" t="s">
        <v>2279</v>
      </c>
      <c r="D4" s="7">
        <v>8</v>
      </c>
      <c r="E4" s="67" t="s">
        <v>711</v>
      </c>
      <c r="J4" s="9"/>
    </row>
    <row r="5" spans="1:10" ht="13.15" customHeight="1" x14ac:dyDescent="0.2">
      <c r="A5" s="5" t="s">
        <v>850</v>
      </c>
      <c r="B5" s="6" t="s">
        <v>2138</v>
      </c>
      <c r="C5" s="5" t="s">
        <v>2279</v>
      </c>
      <c r="D5" s="7">
        <v>10</v>
      </c>
      <c r="E5" s="67" t="s">
        <v>711</v>
      </c>
      <c r="J5" s="9"/>
    </row>
    <row r="6" spans="1:10" ht="13.15" customHeight="1" x14ac:dyDescent="0.2">
      <c r="A6" s="5" t="s">
        <v>850</v>
      </c>
      <c r="B6" s="6" t="s">
        <v>2139</v>
      </c>
      <c r="C6" s="5" t="s">
        <v>3984</v>
      </c>
      <c r="D6" s="7">
        <v>57</v>
      </c>
      <c r="E6" s="67" t="s">
        <v>711</v>
      </c>
    </row>
    <row r="7" spans="1:10" ht="13.15" customHeight="1" x14ac:dyDescent="0.2">
      <c r="A7" s="5" t="s">
        <v>850</v>
      </c>
      <c r="B7" s="6" t="s">
        <v>2139</v>
      </c>
      <c r="C7" s="5" t="s">
        <v>3665</v>
      </c>
      <c r="D7" s="7">
        <v>57</v>
      </c>
      <c r="E7" s="67" t="s">
        <v>711</v>
      </c>
    </row>
    <row r="8" spans="1:10" ht="13.15" customHeight="1" x14ac:dyDescent="0.2">
      <c r="A8" s="5" t="s">
        <v>850</v>
      </c>
      <c r="B8" s="6" t="s">
        <v>2142</v>
      </c>
      <c r="C8" s="5" t="s">
        <v>3737</v>
      </c>
      <c r="D8" s="7">
        <v>51</v>
      </c>
      <c r="E8" s="67" t="s">
        <v>711</v>
      </c>
    </row>
    <row r="9" spans="1:10" ht="13.15" customHeight="1" x14ac:dyDescent="0.2">
      <c r="A9" s="5" t="s">
        <v>850</v>
      </c>
      <c r="B9" s="6" t="s">
        <v>2146</v>
      </c>
      <c r="C9" s="5" t="s">
        <v>2156</v>
      </c>
      <c r="D9" s="7">
        <v>62</v>
      </c>
      <c r="E9" s="67" t="s">
        <v>711</v>
      </c>
      <c r="F9" s="7">
        <v>62</v>
      </c>
    </row>
    <row r="10" spans="1:10" ht="13.15" customHeight="1" x14ac:dyDescent="0.2">
      <c r="A10" s="5" t="s">
        <v>850</v>
      </c>
      <c r="B10" s="6" t="s">
        <v>2147</v>
      </c>
      <c r="C10" s="5" t="s">
        <v>2364</v>
      </c>
      <c r="D10" s="7">
        <v>60</v>
      </c>
      <c r="E10" s="67" t="s">
        <v>711</v>
      </c>
      <c r="F10" s="7">
        <v>60</v>
      </c>
    </row>
    <row r="11" spans="1:10" ht="13.15" customHeight="1" x14ac:dyDescent="0.2">
      <c r="A11" s="5" t="s">
        <v>850</v>
      </c>
      <c r="B11" s="6" t="s">
        <v>2149</v>
      </c>
      <c r="C11" s="5" t="s">
        <v>2136</v>
      </c>
      <c r="D11" s="7">
        <v>151</v>
      </c>
      <c r="E11" s="67" t="s">
        <v>711</v>
      </c>
    </row>
    <row r="12" spans="1:10" ht="13.15" customHeight="1" x14ac:dyDescent="0.2">
      <c r="A12" s="5" t="s">
        <v>850</v>
      </c>
      <c r="B12" s="6" t="s">
        <v>2150</v>
      </c>
      <c r="C12" s="5" t="s">
        <v>2700</v>
      </c>
      <c r="D12" s="7">
        <v>203</v>
      </c>
      <c r="E12" s="67" t="s">
        <v>711</v>
      </c>
    </row>
    <row r="13" spans="1:10" ht="13.15" customHeight="1" x14ac:dyDescent="0.2">
      <c r="A13" s="5" t="s">
        <v>850</v>
      </c>
      <c r="B13" s="6" t="s">
        <v>2152</v>
      </c>
      <c r="C13" s="5" t="s">
        <v>4222</v>
      </c>
      <c r="D13" s="7">
        <v>241</v>
      </c>
      <c r="E13" s="67" t="s">
        <v>711</v>
      </c>
    </row>
    <row r="14" spans="1:10" ht="13.15" customHeight="1" x14ac:dyDescent="0.2">
      <c r="A14" s="5" t="s">
        <v>850</v>
      </c>
      <c r="B14" s="6" t="s">
        <v>2155</v>
      </c>
      <c r="C14" s="5" t="s">
        <v>852</v>
      </c>
      <c r="D14" s="7">
        <v>321</v>
      </c>
      <c r="E14" s="67" t="s">
        <v>711</v>
      </c>
    </row>
    <row r="15" spans="1:10" ht="13.15" customHeight="1" x14ac:dyDescent="0.2">
      <c r="A15" s="5" t="s">
        <v>850</v>
      </c>
      <c r="B15" s="6" t="s">
        <v>2159</v>
      </c>
      <c r="C15" s="5" t="s">
        <v>2692</v>
      </c>
      <c r="D15" s="7">
        <v>89</v>
      </c>
      <c r="E15" s="67" t="s">
        <v>711</v>
      </c>
    </row>
    <row r="16" spans="1:10" ht="13.15" customHeight="1" x14ac:dyDescent="0.2">
      <c r="A16" s="5" t="s">
        <v>850</v>
      </c>
      <c r="B16" s="6" t="s">
        <v>2161</v>
      </c>
      <c r="C16" s="5" t="s">
        <v>2692</v>
      </c>
      <c r="D16" s="7">
        <v>81</v>
      </c>
      <c r="E16" s="67" t="s">
        <v>711</v>
      </c>
    </row>
    <row r="17" spans="1:7" ht="13.15" customHeight="1" x14ac:dyDescent="0.2">
      <c r="A17" s="5" t="s">
        <v>850</v>
      </c>
      <c r="B17" s="6" t="s">
        <v>2173</v>
      </c>
      <c r="C17" s="5" t="s">
        <v>2311</v>
      </c>
      <c r="D17" s="7">
        <v>481</v>
      </c>
      <c r="E17" s="67" t="s">
        <v>711</v>
      </c>
      <c r="F17" s="7">
        <v>481</v>
      </c>
    </row>
    <row r="18" spans="1:7" ht="13.15" customHeight="1" x14ac:dyDescent="0.2">
      <c r="A18" s="5" t="s">
        <v>850</v>
      </c>
      <c r="B18" s="6" t="s">
        <v>2271</v>
      </c>
      <c r="C18" s="5" t="s">
        <v>2136</v>
      </c>
      <c r="D18" s="7">
        <v>100</v>
      </c>
      <c r="E18" s="67" t="s">
        <v>711</v>
      </c>
    </row>
    <row r="19" spans="1:7" ht="13.15" customHeight="1" x14ac:dyDescent="0.2">
      <c r="A19" s="5" t="s">
        <v>850</v>
      </c>
      <c r="B19" s="6" t="s">
        <v>2280</v>
      </c>
      <c r="C19" s="5" t="s">
        <v>2136</v>
      </c>
      <c r="D19" s="7">
        <v>93</v>
      </c>
      <c r="E19" s="67" t="s">
        <v>711</v>
      </c>
    </row>
    <row r="20" spans="1:7" ht="13.15" customHeight="1" x14ac:dyDescent="0.2">
      <c r="A20" s="5" t="s">
        <v>850</v>
      </c>
      <c r="B20" s="6" t="s">
        <v>2282</v>
      </c>
      <c r="C20" s="5" t="s">
        <v>2136</v>
      </c>
      <c r="D20" s="7">
        <v>93</v>
      </c>
      <c r="E20" s="67" t="s">
        <v>711</v>
      </c>
    </row>
    <row r="21" spans="1:7" ht="13.15" customHeight="1" x14ac:dyDescent="0.2">
      <c r="A21" s="5" t="s">
        <v>850</v>
      </c>
      <c r="B21" s="6" t="s">
        <v>2293</v>
      </c>
      <c r="C21" s="5" t="s">
        <v>2692</v>
      </c>
      <c r="D21" s="7">
        <v>89</v>
      </c>
      <c r="E21" s="67" t="s">
        <v>711</v>
      </c>
    </row>
    <row r="22" spans="1:7" ht="13.15" customHeight="1" x14ac:dyDescent="0.2">
      <c r="A22" s="5" t="s">
        <v>850</v>
      </c>
      <c r="B22" s="6" t="s">
        <v>2296</v>
      </c>
      <c r="C22" s="5" t="s">
        <v>2136</v>
      </c>
      <c r="D22" s="7">
        <v>93</v>
      </c>
      <c r="E22" s="67" t="s">
        <v>711</v>
      </c>
    </row>
    <row r="23" spans="1:7" ht="13.15" customHeight="1" x14ac:dyDescent="0.2">
      <c r="A23" s="5" t="s">
        <v>850</v>
      </c>
      <c r="B23" s="6" t="s">
        <v>2298</v>
      </c>
      <c r="C23" s="5" t="s">
        <v>2692</v>
      </c>
      <c r="D23" s="7">
        <v>89</v>
      </c>
      <c r="E23" s="67" t="s">
        <v>711</v>
      </c>
    </row>
    <row r="24" spans="1:7" ht="13.15" customHeight="1" x14ac:dyDescent="0.2">
      <c r="A24" s="5" t="s">
        <v>850</v>
      </c>
      <c r="B24" s="6" t="s">
        <v>2300</v>
      </c>
      <c r="C24" s="5" t="s">
        <v>2136</v>
      </c>
      <c r="D24" s="7">
        <v>93</v>
      </c>
      <c r="E24" s="67" t="s">
        <v>711</v>
      </c>
    </row>
    <row r="25" spans="1:7" ht="13.15" customHeight="1" x14ac:dyDescent="0.2">
      <c r="A25" s="5" t="s">
        <v>850</v>
      </c>
      <c r="B25" s="6" t="s">
        <v>2301</v>
      </c>
      <c r="C25" s="5" t="s">
        <v>2136</v>
      </c>
      <c r="D25" s="7">
        <v>93</v>
      </c>
      <c r="E25" s="67" t="s">
        <v>711</v>
      </c>
    </row>
    <row r="26" spans="1:7" ht="13.15" customHeight="1" x14ac:dyDescent="0.2">
      <c r="A26" s="5" t="s">
        <v>850</v>
      </c>
      <c r="B26" s="6" t="s">
        <v>2304</v>
      </c>
      <c r="C26" s="5" t="s">
        <v>2692</v>
      </c>
      <c r="D26" s="7">
        <v>89</v>
      </c>
      <c r="E26" s="67" t="s">
        <v>711</v>
      </c>
    </row>
    <row r="27" spans="1:7" ht="13.15" customHeight="1" x14ac:dyDescent="0.2">
      <c r="A27" s="5" t="s">
        <v>850</v>
      </c>
      <c r="B27" s="6" t="s">
        <v>2310</v>
      </c>
      <c r="C27" s="5" t="s">
        <v>2692</v>
      </c>
      <c r="D27" s="7">
        <v>89</v>
      </c>
      <c r="E27" s="67" t="s">
        <v>711</v>
      </c>
    </row>
    <row r="28" spans="1:7" ht="13.15" customHeight="1" x14ac:dyDescent="0.2">
      <c r="A28" s="5" t="s">
        <v>850</v>
      </c>
      <c r="B28" s="6" t="s">
        <v>2313</v>
      </c>
      <c r="C28" s="5" t="s">
        <v>2311</v>
      </c>
      <c r="D28" s="7">
        <v>52</v>
      </c>
      <c r="E28" s="67" t="s">
        <v>711</v>
      </c>
      <c r="F28" s="7">
        <v>52</v>
      </c>
    </row>
    <row r="29" spans="1:7" ht="13.15" customHeight="1" x14ac:dyDescent="0.2">
      <c r="A29" s="5" t="s">
        <v>850</v>
      </c>
      <c r="B29" s="6" t="s">
        <v>2320</v>
      </c>
      <c r="C29" s="5" t="s">
        <v>2311</v>
      </c>
      <c r="D29" s="7">
        <v>197</v>
      </c>
      <c r="E29" s="67" t="s">
        <v>711</v>
      </c>
      <c r="F29" s="7">
        <v>197</v>
      </c>
    </row>
    <row r="30" spans="1:7" ht="13.15" customHeight="1" x14ac:dyDescent="0.2">
      <c r="A30" s="5" t="s">
        <v>850</v>
      </c>
      <c r="B30" s="6" t="s">
        <v>2323</v>
      </c>
      <c r="C30" s="5" t="s">
        <v>2311</v>
      </c>
      <c r="D30" s="7">
        <v>51</v>
      </c>
      <c r="E30" s="67" t="s">
        <v>711</v>
      </c>
      <c r="F30" s="7">
        <v>51</v>
      </c>
    </row>
    <row r="31" spans="1:7" ht="13.15" customHeight="1" x14ac:dyDescent="0.2">
      <c r="C31" s="10" t="s">
        <v>2401</v>
      </c>
      <c r="D31" s="11">
        <f>SUM(D2:D30)</f>
        <v>3558</v>
      </c>
      <c r="E31" s="68"/>
      <c r="F31" s="11">
        <f>SUM(F2:F30)</f>
        <v>903</v>
      </c>
      <c r="G31" s="11">
        <f>SUM(G2:G30)</f>
        <v>129</v>
      </c>
    </row>
    <row r="32" spans="1:7" ht="13.15" customHeight="1" x14ac:dyDescent="0.2">
      <c r="E32" s="67"/>
    </row>
    <row r="33" spans="1:7" ht="13.15" customHeight="1" x14ac:dyDescent="0.2">
      <c r="A33" s="5" t="s">
        <v>850</v>
      </c>
      <c r="B33" s="6" t="s">
        <v>2402</v>
      </c>
      <c r="C33" s="5" t="s">
        <v>2277</v>
      </c>
      <c r="D33" s="16">
        <v>97</v>
      </c>
      <c r="E33" s="67" t="s">
        <v>711</v>
      </c>
      <c r="F33" s="7">
        <v>97</v>
      </c>
    </row>
    <row r="34" spans="1:7" ht="13.15" customHeight="1" x14ac:dyDescent="0.2">
      <c r="A34" s="5" t="s">
        <v>850</v>
      </c>
      <c r="B34" s="6" t="s">
        <v>2405</v>
      </c>
      <c r="C34" s="5" t="s">
        <v>2136</v>
      </c>
      <c r="D34" s="16">
        <v>226</v>
      </c>
      <c r="E34" s="67" t="s">
        <v>711</v>
      </c>
    </row>
    <row r="35" spans="1:7" ht="13.15" customHeight="1" x14ac:dyDescent="0.2">
      <c r="A35" s="5" t="s">
        <v>850</v>
      </c>
      <c r="B35" s="6" t="s">
        <v>2407</v>
      </c>
      <c r="C35" s="5" t="s">
        <v>2136</v>
      </c>
      <c r="D35" s="16">
        <v>206</v>
      </c>
      <c r="E35" s="67" t="s">
        <v>711</v>
      </c>
    </row>
    <row r="36" spans="1:7" ht="13.15" customHeight="1" x14ac:dyDescent="0.2">
      <c r="A36" s="5" t="s">
        <v>850</v>
      </c>
      <c r="B36" s="6" t="s">
        <v>2410</v>
      </c>
      <c r="C36" s="5" t="s">
        <v>2136</v>
      </c>
      <c r="D36" s="16">
        <v>195</v>
      </c>
      <c r="E36" s="67" t="s">
        <v>711</v>
      </c>
    </row>
    <row r="37" spans="1:7" ht="13.15" customHeight="1" x14ac:dyDescent="0.2">
      <c r="A37" s="5" t="s">
        <v>850</v>
      </c>
      <c r="B37" s="6" t="s">
        <v>2413</v>
      </c>
      <c r="C37" s="5" t="s">
        <v>2136</v>
      </c>
      <c r="D37" s="16">
        <v>194</v>
      </c>
      <c r="E37" s="67" t="s">
        <v>711</v>
      </c>
    </row>
    <row r="38" spans="1:7" ht="13.15" customHeight="1" x14ac:dyDescent="0.2">
      <c r="A38" s="5" t="s">
        <v>850</v>
      </c>
      <c r="B38" s="6" t="s">
        <v>2415</v>
      </c>
      <c r="C38" s="5" t="s">
        <v>2136</v>
      </c>
      <c r="D38" s="16">
        <v>192</v>
      </c>
      <c r="E38" s="67" t="s">
        <v>711</v>
      </c>
    </row>
    <row r="39" spans="1:7" ht="13.15" customHeight="1" x14ac:dyDescent="0.2">
      <c r="A39" s="5" t="s">
        <v>850</v>
      </c>
      <c r="B39" s="6" t="s">
        <v>2418</v>
      </c>
      <c r="C39" s="5" t="s">
        <v>2136</v>
      </c>
      <c r="D39" s="16">
        <v>206</v>
      </c>
      <c r="E39" s="67" t="s">
        <v>711</v>
      </c>
    </row>
    <row r="40" spans="1:7" ht="13.15" customHeight="1" x14ac:dyDescent="0.2">
      <c r="A40" s="5" t="s">
        <v>850</v>
      </c>
      <c r="B40" s="6" t="s">
        <v>2423</v>
      </c>
      <c r="C40" s="5" t="s">
        <v>2136</v>
      </c>
      <c r="D40" s="16">
        <v>128</v>
      </c>
      <c r="E40" s="67" t="s">
        <v>711</v>
      </c>
    </row>
    <row r="41" spans="1:7" ht="13.15" customHeight="1" x14ac:dyDescent="0.2">
      <c r="A41" s="5" t="s">
        <v>850</v>
      </c>
      <c r="B41" s="6" t="s">
        <v>2426</v>
      </c>
      <c r="C41" s="5" t="s">
        <v>2934</v>
      </c>
      <c r="D41" s="16">
        <v>1803</v>
      </c>
      <c r="E41" s="67" t="s">
        <v>712</v>
      </c>
      <c r="G41" s="7">
        <v>1803</v>
      </c>
    </row>
    <row r="42" spans="1:7" ht="13.15" customHeight="1" x14ac:dyDescent="0.2">
      <c r="A42" s="5" t="s">
        <v>850</v>
      </c>
      <c r="B42" s="6" t="s">
        <v>2428</v>
      </c>
      <c r="C42" s="5" t="s">
        <v>2311</v>
      </c>
      <c r="D42" s="16">
        <v>101</v>
      </c>
      <c r="E42" s="67" t="s">
        <v>711</v>
      </c>
      <c r="F42" s="7">
        <v>101</v>
      </c>
    </row>
    <row r="43" spans="1:7" ht="13.15" customHeight="1" x14ac:dyDescent="0.2">
      <c r="A43" s="5" t="s">
        <v>850</v>
      </c>
      <c r="B43" s="6" t="s">
        <v>2430</v>
      </c>
      <c r="C43" s="5" t="s">
        <v>2311</v>
      </c>
      <c r="D43" s="16">
        <v>217</v>
      </c>
      <c r="E43" s="67" t="s">
        <v>711</v>
      </c>
      <c r="F43" s="7">
        <v>217</v>
      </c>
    </row>
    <row r="44" spans="1:7" ht="13.15" customHeight="1" x14ac:dyDescent="0.2">
      <c r="A44" s="5" t="s">
        <v>850</v>
      </c>
      <c r="B44" s="6" t="s">
        <v>2432</v>
      </c>
      <c r="C44" s="5" t="s">
        <v>2311</v>
      </c>
      <c r="D44" s="16">
        <v>243</v>
      </c>
      <c r="E44" s="67" t="s">
        <v>711</v>
      </c>
      <c r="F44" s="7">
        <v>222</v>
      </c>
    </row>
    <row r="45" spans="1:7" ht="13.15" customHeight="1" x14ac:dyDescent="0.2">
      <c r="C45" s="10" t="s">
        <v>2401</v>
      </c>
      <c r="D45" s="11">
        <f>SUM(D33:D44)</f>
        <v>3808</v>
      </c>
      <c r="E45" s="68"/>
      <c r="F45" s="11">
        <f>SUM(F33:F44)</f>
        <v>637</v>
      </c>
      <c r="G45" s="11">
        <f>SUM(G33:G44)</f>
        <v>1803</v>
      </c>
    </row>
    <row r="46" spans="1:7" ht="13.15" customHeight="1" x14ac:dyDescent="0.2">
      <c r="E46" s="67"/>
    </row>
    <row r="47" spans="1:7" ht="13.15" customHeight="1" x14ac:dyDescent="0.2">
      <c r="A47" s="5" t="s">
        <v>850</v>
      </c>
      <c r="B47" s="6" t="s">
        <v>3745</v>
      </c>
      <c r="C47" s="5" t="s">
        <v>853</v>
      </c>
      <c r="D47" s="7">
        <v>2016</v>
      </c>
      <c r="E47" s="67" t="s">
        <v>711</v>
      </c>
    </row>
    <row r="48" spans="1:7" ht="13.15" customHeight="1" x14ac:dyDescent="0.2">
      <c r="A48" s="5" t="s">
        <v>850</v>
      </c>
      <c r="B48" s="6" t="s">
        <v>4251</v>
      </c>
      <c r="C48" s="5" t="s">
        <v>2299</v>
      </c>
      <c r="D48" s="7">
        <v>132</v>
      </c>
      <c r="E48" s="67" t="s">
        <v>711</v>
      </c>
      <c r="F48" s="7">
        <v>132</v>
      </c>
    </row>
    <row r="49" spans="1:8" ht="13.15" customHeight="1" x14ac:dyDescent="0.2">
      <c r="A49" s="5" t="s">
        <v>850</v>
      </c>
      <c r="B49" s="6" t="s">
        <v>3746</v>
      </c>
      <c r="C49" s="5" t="s">
        <v>2171</v>
      </c>
      <c r="D49" s="7">
        <v>47</v>
      </c>
      <c r="E49" s="67" t="s">
        <v>711</v>
      </c>
    </row>
    <row r="50" spans="1:8" ht="13.15" customHeight="1" x14ac:dyDescent="0.2">
      <c r="A50" s="5" t="s">
        <v>850</v>
      </c>
      <c r="B50" s="6" t="s">
        <v>3747</v>
      </c>
      <c r="C50" s="5" t="s">
        <v>2277</v>
      </c>
      <c r="D50" s="7">
        <v>104</v>
      </c>
      <c r="E50" s="67" t="s">
        <v>711</v>
      </c>
      <c r="F50" s="7">
        <v>104</v>
      </c>
    </row>
    <row r="51" spans="1:8" ht="13.15" customHeight="1" x14ac:dyDescent="0.2">
      <c r="A51" s="5" t="s">
        <v>850</v>
      </c>
      <c r="B51" s="6" t="s">
        <v>3758</v>
      </c>
      <c r="C51" s="5" t="s">
        <v>854</v>
      </c>
      <c r="D51" s="7">
        <v>90</v>
      </c>
      <c r="E51" s="67" t="s">
        <v>712</v>
      </c>
      <c r="G51" s="7">
        <v>90</v>
      </c>
    </row>
    <row r="52" spans="1:8" ht="13.15" customHeight="1" x14ac:dyDescent="0.2">
      <c r="A52" s="5" t="s">
        <v>850</v>
      </c>
      <c r="B52" s="6" t="s">
        <v>3759</v>
      </c>
      <c r="C52" s="5" t="s">
        <v>855</v>
      </c>
      <c r="D52" s="7">
        <v>984</v>
      </c>
      <c r="E52" s="67" t="s">
        <v>711</v>
      </c>
    </row>
    <row r="53" spans="1:8" ht="13.15" customHeight="1" x14ac:dyDescent="0.2">
      <c r="C53" s="10" t="s">
        <v>2401</v>
      </c>
      <c r="D53" s="11">
        <f>SUM(D47:D52)</f>
        <v>3373</v>
      </c>
      <c r="E53" s="68"/>
      <c r="F53" s="11">
        <f>SUM(F47:F52)</f>
        <v>236</v>
      </c>
      <c r="G53" s="11">
        <f>SUM(G47:G52)</f>
        <v>90</v>
      </c>
    </row>
    <row r="54" spans="1:8" ht="13.15" customHeight="1" x14ac:dyDescent="0.2">
      <c r="E54" s="67"/>
    </row>
    <row r="55" spans="1:8" ht="13.15" customHeight="1" x14ac:dyDescent="0.2">
      <c r="A55" s="5" t="s">
        <v>850</v>
      </c>
      <c r="B55" s="6" t="s">
        <v>2957</v>
      </c>
      <c r="C55" s="5" t="s">
        <v>2299</v>
      </c>
      <c r="D55" s="7">
        <v>116</v>
      </c>
      <c r="E55" s="67" t="s">
        <v>711</v>
      </c>
      <c r="F55" s="7">
        <v>116</v>
      </c>
    </row>
    <row r="56" spans="1:8" ht="13.15" customHeight="1" x14ac:dyDescent="0.2">
      <c r="A56" s="5" t="s">
        <v>850</v>
      </c>
      <c r="B56" s="6" t="s">
        <v>2958</v>
      </c>
      <c r="C56" s="5" t="s">
        <v>3435</v>
      </c>
      <c r="D56" s="7">
        <v>692</v>
      </c>
      <c r="E56" s="67" t="s">
        <v>711</v>
      </c>
    </row>
    <row r="57" spans="1:8" ht="13.15" customHeight="1" x14ac:dyDescent="0.2">
      <c r="A57" s="5" t="s">
        <v>850</v>
      </c>
      <c r="B57" s="6" t="s">
        <v>2959</v>
      </c>
      <c r="C57" s="5" t="s">
        <v>2136</v>
      </c>
      <c r="D57" s="7">
        <v>57</v>
      </c>
      <c r="E57" s="67" t="s">
        <v>711</v>
      </c>
    </row>
    <row r="58" spans="1:8" ht="13.15" customHeight="1" x14ac:dyDescent="0.2">
      <c r="A58" s="5" t="s">
        <v>850</v>
      </c>
      <c r="B58" s="6" t="s">
        <v>2961</v>
      </c>
      <c r="C58" s="5" t="s">
        <v>2171</v>
      </c>
      <c r="D58" s="7">
        <v>125</v>
      </c>
      <c r="E58" s="67" t="s">
        <v>711</v>
      </c>
    </row>
    <row r="59" spans="1:8" ht="13.15" customHeight="1" x14ac:dyDescent="0.2">
      <c r="A59" s="5" t="s">
        <v>850</v>
      </c>
      <c r="B59" s="6" t="s">
        <v>2962</v>
      </c>
      <c r="C59" s="5" t="s">
        <v>2171</v>
      </c>
      <c r="D59" s="7">
        <v>161</v>
      </c>
      <c r="E59" s="67" t="s">
        <v>711</v>
      </c>
    </row>
    <row r="60" spans="1:8" ht="13.15" customHeight="1" x14ac:dyDescent="0.2">
      <c r="A60" s="5" t="s">
        <v>850</v>
      </c>
      <c r="B60" s="6" t="s">
        <v>2963</v>
      </c>
      <c r="C60" s="5" t="s">
        <v>2145</v>
      </c>
      <c r="D60" s="7">
        <v>77</v>
      </c>
      <c r="E60" s="67" t="s">
        <v>711</v>
      </c>
      <c r="F60" s="7">
        <v>77</v>
      </c>
    </row>
    <row r="61" spans="1:8" ht="13.15" customHeight="1" x14ac:dyDescent="0.2">
      <c r="A61" s="5" t="s">
        <v>850</v>
      </c>
      <c r="B61" s="6" t="s">
        <v>2964</v>
      </c>
      <c r="C61" s="5" t="s">
        <v>2171</v>
      </c>
      <c r="D61" s="7">
        <v>49</v>
      </c>
      <c r="E61" s="67" t="s">
        <v>711</v>
      </c>
    </row>
    <row r="62" spans="1:8" ht="13.15" customHeight="1" thickBot="1" x14ac:dyDescent="0.25">
      <c r="A62" s="30"/>
      <c r="B62" s="31"/>
      <c r="C62" s="33" t="s">
        <v>2401</v>
      </c>
      <c r="D62" s="36">
        <f>SUM(D55:D61)</f>
        <v>1277</v>
      </c>
      <c r="E62" s="69"/>
      <c r="F62" s="36">
        <f>SUM(F55:F61)</f>
        <v>193</v>
      </c>
      <c r="G62" s="39"/>
      <c r="H62" s="30"/>
    </row>
    <row r="63" spans="1:8" x14ac:dyDescent="0.2">
      <c r="C63" s="10" t="s">
        <v>4191</v>
      </c>
      <c r="D63" s="11">
        <f>SUM(D62,D53,D45,D31)</f>
        <v>12016</v>
      </c>
      <c r="E63" s="68"/>
      <c r="F63" s="11">
        <f>SUM(F62,F53,F45,F31)</f>
        <v>1969</v>
      </c>
      <c r="G63" s="11">
        <f>SUM(G62,G53,G45,G31)</f>
        <v>2022</v>
      </c>
    </row>
    <row r="64" spans="1:8" x14ac:dyDescent="0.2">
      <c r="C64" s="10" t="s">
        <v>2801</v>
      </c>
      <c r="D64" s="11">
        <f>SUM(D62:G62,D53:G53,D45:G45,D31:G31)</f>
        <v>16007</v>
      </c>
      <c r="E64" s="67"/>
    </row>
  </sheetData>
  <phoneticPr fontId="0" type="noConversion"/>
  <printOptions gridLines="1"/>
  <pageMargins left="1.25" right="0.5" top="1.01" bottom="0.94" header="0.5" footer="0.5"/>
  <pageSetup fitToHeight="5" orientation="portrait" r:id="rId1"/>
  <headerFooter alignWithMargins="0">
    <oddHeader>&amp;LAttachment E&amp;CCREIGHTON UNIVERSITY 
&amp;A SQ. FT.</oddHeader>
    <oddFooter>Page &amp;P&amp;R&amp;A</oddFoot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"/>
  <dimension ref="A1:J638"/>
  <sheetViews>
    <sheetView workbookViewId="0"/>
  </sheetViews>
  <sheetFormatPr defaultRowHeight="12.75" x14ac:dyDescent="0.2"/>
  <cols>
    <col min="1" max="1" width="12.7109375" style="5" customWidth="1"/>
    <col min="2" max="2" width="9.7109375" style="6" customWidth="1"/>
    <col min="3" max="3" width="21.7109375" style="5" customWidth="1"/>
    <col min="4" max="4" width="11.7109375" style="7" customWidth="1"/>
    <col min="5" max="5" width="9.7109375" style="8" customWidth="1"/>
    <col min="6" max="6" width="30.7109375" style="5" customWidth="1"/>
    <col min="7" max="7" width="1.7109375" style="5" customWidth="1"/>
    <col min="8" max="8" width="16.7109375" style="5" customWidth="1"/>
    <col min="9" max="9" width="4.7109375" style="5" customWidth="1"/>
    <col min="10" max="10" width="8.7109375" style="5" customWidth="1"/>
  </cols>
  <sheetData>
    <row r="1" spans="1:6" x14ac:dyDescent="0.2">
      <c r="A1" s="1" t="s">
        <v>2119</v>
      </c>
      <c r="B1" s="2" t="s">
        <v>2120</v>
      </c>
      <c r="C1" s="1" t="s">
        <v>2121</v>
      </c>
      <c r="D1" s="3" t="s">
        <v>2122</v>
      </c>
      <c r="E1" s="4" t="s">
        <v>2123</v>
      </c>
      <c r="F1" s="1" t="s">
        <v>2126</v>
      </c>
    </row>
    <row r="2" spans="1:6" ht="13.15" customHeight="1" x14ac:dyDescent="0.2">
      <c r="A2" s="5" t="s">
        <v>856</v>
      </c>
      <c r="B2" s="6" t="s">
        <v>3745</v>
      </c>
      <c r="C2" s="5" t="s">
        <v>4735</v>
      </c>
      <c r="D2" s="7">
        <v>981</v>
      </c>
      <c r="E2" s="8">
        <v>509160</v>
      </c>
    </row>
    <row r="3" spans="1:6" ht="13.15" customHeight="1" x14ac:dyDescent="0.2">
      <c r="A3" s="5" t="s">
        <v>856</v>
      </c>
      <c r="B3" s="6" t="s">
        <v>3746</v>
      </c>
      <c r="C3" s="5" t="s">
        <v>2275</v>
      </c>
      <c r="D3" s="7">
        <v>365</v>
      </c>
      <c r="E3" s="8">
        <v>509160</v>
      </c>
    </row>
    <row r="4" spans="1:6" ht="13.15" customHeight="1" x14ac:dyDescent="0.2">
      <c r="A4" s="5" t="s">
        <v>856</v>
      </c>
      <c r="B4" s="6" t="s">
        <v>3747</v>
      </c>
      <c r="C4" s="5" t="s">
        <v>2311</v>
      </c>
      <c r="D4" s="7">
        <v>74</v>
      </c>
      <c r="E4" s="8">
        <v>509160</v>
      </c>
    </row>
    <row r="5" spans="1:6" ht="13.15" customHeight="1" x14ac:dyDescent="0.2">
      <c r="A5" s="5" t="s">
        <v>856</v>
      </c>
      <c r="B5" s="6" t="s">
        <v>3758</v>
      </c>
      <c r="C5" s="5" t="s">
        <v>725</v>
      </c>
      <c r="D5" s="7">
        <v>83</v>
      </c>
      <c r="E5" s="8">
        <v>509160</v>
      </c>
    </row>
    <row r="6" spans="1:6" ht="13.15" customHeight="1" x14ac:dyDescent="0.2">
      <c r="A6" s="5" t="s">
        <v>856</v>
      </c>
      <c r="B6" s="6" t="s">
        <v>3759</v>
      </c>
      <c r="C6" s="5" t="s">
        <v>2311</v>
      </c>
      <c r="D6" s="7">
        <v>957</v>
      </c>
      <c r="E6" s="8">
        <v>509160</v>
      </c>
    </row>
    <row r="7" spans="1:6" ht="13.15" customHeight="1" x14ac:dyDescent="0.2">
      <c r="A7" s="5" t="s">
        <v>856</v>
      </c>
      <c r="B7" s="6" t="s">
        <v>857</v>
      </c>
      <c r="C7" s="5" t="s">
        <v>2171</v>
      </c>
      <c r="D7" s="7">
        <v>2730</v>
      </c>
      <c r="E7" s="8">
        <v>509160</v>
      </c>
    </row>
    <row r="8" spans="1:6" ht="13.15" customHeight="1" x14ac:dyDescent="0.2">
      <c r="A8" s="5" t="s">
        <v>856</v>
      </c>
      <c r="B8" s="6" t="s">
        <v>4476</v>
      </c>
      <c r="C8" s="5" t="s">
        <v>2171</v>
      </c>
      <c r="D8" s="7">
        <v>234</v>
      </c>
      <c r="E8" s="8">
        <v>509160</v>
      </c>
    </row>
    <row r="9" spans="1:6" ht="13.15" customHeight="1" x14ac:dyDescent="0.2">
      <c r="A9" s="5" t="s">
        <v>856</v>
      </c>
      <c r="B9" s="6" t="s">
        <v>858</v>
      </c>
      <c r="C9" s="5" t="s">
        <v>859</v>
      </c>
      <c r="D9" s="7">
        <v>183</v>
      </c>
      <c r="E9" s="8">
        <v>509160</v>
      </c>
    </row>
    <row r="10" spans="1:6" ht="13.15" customHeight="1" x14ac:dyDescent="0.2">
      <c r="A10" s="5" t="s">
        <v>856</v>
      </c>
      <c r="B10" s="6" t="s">
        <v>3766</v>
      </c>
      <c r="C10" s="5" t="s">
        <v>2934</v>
      </c>
      <c r="D10" s="7">
        <v>1647</v>
      </c>
      <c r="E10" s="8">
        <v>351100</v>
      </c>
    </row>
    <row r="11" spans="1:6" ht="13.15" customHeight="1" x14ac:dyDescent="0.2">
      <c r="A11" s="5" t="s">
        <v>856</v>
      </c>
      <c r="B11" s="6" t="s">
        <v>3767</v>
      </c>
      <c r="C11" s="5" t="s">
        <v>860</v>
      </c>
      <c r="D11" s="7">
        <v>153</v>
      </c>
      <c r="E11" s="8">
        <v>509160</v>
      </c>
    </row>
    <row r="12" spans="1:6" ht="13.15" customHeight="1" x14ac:dyDescent="0.2">
      <c r="A12" s="5" t="s">
        <v>856</v>
      </c>
      <c r="B12" s="6" t="s">
        <v>861</v>
      </c>
      <c r="C12" s="5" t="s">
        <v>764</v>
      </c>
      <c r="D12" s="7">
        <v>118</v>
      </c>
      <c r="E12" s="8">
        <v>509160</v>
      </c>
    </row>
    <row r="13" spans="1:6" ht="13.15" customHeight="1" x14ac:dyDescent="0.2">
      <c r="A13" s="5" t="s">
        <v>856</v>
      </c>
      <c r="B13" s="6" t="s">
        <v>3768</v>
      </c>
      <c r="C13" s="5" t="s">
        <v>3869</v>
      </c>
      <c r="D13" s="7">
        <v>222</v>
      </c>
      <c r="E13" s="8">
        <v>351100</v>
      </c>
    </row>
    <row r="14" spans="1:6" ht="13.15" customHeight="1" x14ac:dyDescent="0.2">
      <c r="A14" s="5" t="s">
        <v>856</v>
      </c>
      <c r="B14" s="6" t="s">
        <v>3769</v>
      </c>
      <c r="C14" s="5" t="s">
        <v>2843</v>
      </c>
      <c r="D14" s="7">
        <v>44</v>
      </c>
      <c r="E14" s="8">
        <v>509160</v>
      </c>
    </row>
    <row r="15" spans="1:6" ht="13.15" customHeight="1" x14ac:dyDescent="0.2">
      <c r="A15" s="5" t="s">
        <v>856</v>
      </c>
      <c r="B15" s="6" t="s">
        <v>3770</v>
      </c>
      <c r="C15" s="5" t="s">
        <v>862</v>
      </c>
      <c r="D15" s="7">
        <v>98</v>
      </c>
      <c r="E15" s="8">
        <v>352000</v>
      </c>
    </row>
    <row r="16" spans="1:6" ht="13.15" customHeight="1" x14ac:dyDescent="0.2">
      <c r="A16" s="5" t="s">
        <v>856</v>
      </c>
      <c r="B16" s="6" t="s">
        <v>3771</v>
      </c>
      <c r="C16" s="5" t="s">
        <v>863</v>
      </c>
      <c r="D16" s="7">
        <v>114</v>
      </c>
      <c r="E16" s="8">
        <v>352000</v>
      </c>
    </row>
    <row r="17" spans="1:5" ht="13.15" customHeight="1" x14ac:dyDescent="0.2">
      <c r="A17" s="5" t="s">
        <v>856</v>
      </c>
      <c r="B17" s="6" t="s">
        <v>3772</v>
      </c>
      <c r="C17" s="5" t="s">
        <v>2692</v>
      </c>
      <c r="D17" s="7">
        <v>341</v>
      </c>
      <c r="E17" s="8">
        <v>509160</v>
      </c>
    </row>
    <row r="18" spans="1:5" ht="13.15" customHeight="1" x14ac:dyDescent="0.2">
      <c r="A18" s="5" t="s">
        <v>856</v>
      </c>
      <c r="B18" s="6" t="s">
        <v>3773</v>
      </c>
      <c r="C18" s="5" t="s">
        <v>2136</v>
      </c>
      <c r="D18" s="7">
        <v>274</v>
      </c>
      <c r="E18" s="8">
        <v>509160</v>
      </c>
    </row>
    <row r="19" spans="1:5" ht="13.15" customHeight="1" x14ac:dyDescent="0.2">
      <c r="A19" s="5" t="s">
        <v>856</v>
      </c>
      <c r="B19" s="6" t="s">
        <v>3774</v>
      </c>
      <c r="C19" s="5" t="s">
        <v>2692</v>
      </c>
      <c r="D19" s="7">
        <v>566</v>
      </c>
      <c r="E19" s="8">
        <v>509160</v>
      </c>
    </row>
    <row r="20" spans="1:5" ht="13.15" customHeight="1" x14ac:dyDescent="0.2">
      <c r="A20" s="5" t="s">
        <v>856</v>
      </c>
      <c r="B20" s="6" t="s">
        <v>3775</v>
      </c>
      <c r="C20" s="5" t="s">
        <v>2311</v>
      </c>
      <c r="D20" s="7">
        <v>242</v>
      </c>
      <c r="E20" s="8">
        <v>509160</v>
      </c>
    </row>
    <row r="21" spans="1:5" ht="13.15" customHeight="1" x14ac:dyDescent="0.2">
      <c r="A21" s="5" t="s">
        <v>856</v>
      </c>
      <c r="B21" s="6" t="s">
        <v>3777</v>
      </c>
      <c r="C21" s="5" t="s">
        <v>2311</v>
      </c>
      <c r="D21" s="7">
        <v>234</v>
      </c>
      <c r="E21" s="8">
        <v>509160</v>
      </c>
    </row>
    <row r="22" spans="1:5" ht="13.15" customHeight="1" x14ac:dyDescent="0.2">
      <c r="A22" s="5" t="s">
        <v>856</v>
      </c>
      <c r="B22" s="6" t="s">
        <v>3778</v>
      </c>
      <c r="C22" s="5" t="s">
        <v>2145</v>
      </c>
      <c r="D22" s="7">
        <v>133</v>
      </c>
      <c r="E22" s="8">
        <v>509160</v>
      </c>
    </row>
    <row r="23" spans="1:5" ht="13.15" customHeight="1" x14ac:dyDescent="0.2">
      <c r="A23" s="5" t="s">
        <v>856</v>
      </c>
      <c r="B23" s="6" t="s">
        <v>3780</v>
      </c>
      <c r="C23" s="5" t="s">
        <v>2316</v>
      </c>
      <c r="D23" s="7">
        <v>141</v>
      </c>
      <c r="E23" s="8">
        <v>509160</v>
      </c>
    </row>
    <row r="24" spans="1:5" ht="13.15" customHeight="1" x14ac:dyDescent="0.2">
      <c r="A24" s="5" t="s">
        <v>856</v>
      </c>
      <c r="B24" s="6" t="s">
        <v>3781</v>
      </c>
      <c r="C24" s="5" t="s">
        <v>2311</v>
      </c>
      <c r="D24" s="7">
        <v>60</v>
      </c>
      <c r="E24" s="8" t="s">
        <v>577</v>
      </c>
    </row>
    <row r="25" spans="1:5" ht="13.15" customHeight="1" x14ac:dyDescent="0.2">
      <c r="A25" s="5" t="s">
        <v>856</v>
      </c>
      <c r="B25" s="6" t="s">
        <v>3802</v>
      </c>
      <c r="C25" s="5" t="s">
        <v>4004</v>
      </c>
      <c r="D25" s="7">
        <v>162</v>
      </c>
      <c r="E25" s="8" t="s">
        <v>577</v>
      </c>
    </row>
    <row r="26" spans="1:5" ht="13.15" customHeight="1" x14ac:dyDescent="0.2">
      <c r="A26" s="5" t="s">
        <v>856</v>
      </c>
      <c r="B26" s="6" t="s">
        <v>868</v>
      </c>
      <c r="C26" s="5" t="s">
        <v>2294</v>
      </c>
      <c r="D26" s="7">
        <v>402</v>
      </c>
      <c r="E26" s="8" t="s">
        <v>577</v>
      </c>
    </row>
    <row r="27" spans="1:5" ht="13.15" customHeight="1" x14ac:dyDescent="0.2">
      <c r="A27" s="5" t="s">
        <v>856</v>
      </c>
      <c r="B27" s="6" t="s">
        <v>3782</v>
      </c>
      <c r="C27" s="5" t="s">
        <v>867</v>
      </c>
      <c r="D27" s="7">
        <v>1247</v>
      </c>
      <c r="E27" s="8" t="s">
        <v>577</v>
      </c>
    </row>
    <row r="28" spans="1:5" ht="13.15" customHeight="1" x14ac:dyDescent="0.2">
      <c r="A28" s="5" t="s">
        <v>856</v>
      </c>
      <c r="B28" s="6" t="s">
        <v>864</v>
      </c>
      <c r="C28" s="5" t="s">
        <v>867</v>
      </c>
      <c r="D28" s="7">
        <v>213</v>
      </c>
      <c r="E28" s="8" t="s">
        <v>577</v>
      </c>
    </row>
    <row r="29" spans="1:5" ht="13.15" customHeight="1" x14ac:dyDescent="0.2">
      <c r="A29" s="5" t="s">
        <v>856</v>
      </c>
      <c r="B29" s="6" t="s">
        <v>3852</v>
      </c>
      <c r="C29" s="5" t="s">
        <v>867</v>
      </c>
      <c r="D29" s="7">
        <v>242</v>
      </c>
      <c r="E29" s="8" t="s">
        <v>577</v>
      </c>
    </row>
    <row r="30" spans="1:5" ht="13.15" customHeight="1" x14ac:dyDescent="0.2">
      <c r="A30" s="5" t="s">
        <v>856</v>
      </c>
      <c r="B30" s="6" t="s">
        <v>3803</v>
      </c>
      <c r="C30" s="5" t="s">
        <v>867</v>
      </c>
      <c r="D30" s="7">
        <v>604</v>
      </c>
      <c r="E30" s="8" t="s">
        <v>577</v>
      </c>
    </row>
    <row r="31" spans="1:5" ht="13.15" customHeight="1" x14ac:dyDescent="0.2">
      <c r="A31" s="5" t="s">
        <v>856</v>
      </c>
      <c r="B31" s="6" t="s">
        <v>3807</v>
      </c>
      <c r="C31" s="5" t="s">
        <v>2843</v>
      </c>
      <c r="D31" s="7">
        <v>54</v>
      </c>
      <c r="E31" s="8" t="s">
        <v>577</v>
      </c>
    </row>
    <row r="32" spans="1:5" ht="13.15" customHeight="1" x14ac:dyDescent="0.2">
      <c r="A32" s="5" t="s">
        <v>856</v>
      </c>
      <c r="B32" s="6" t="s">
        <v>3817</v>
      </c>
      <c r="C32" s="5" t="s">
        <v>2160</v>
      </c>
      <c r="D32" s="7">
        <v>163</v>
      </c>
      <c r="E32" s="8">
        <v>509160</v>
      </c>
    </row>
    <row r="33" spans="1:5" ht="13.15" customHeight="1" x14ac:dyDescent="0.2">
      <c r="A33" s="5" t="s">
        <v>856</v>
      </c>
      <c r="B33" s="6" t="s">
        <v>3818</v>
      </c>
      <c r="C33" s="5" t="s">
        <v>2160</v>
      </c>
      <c r="D33" s="7">
        <v>136</v>
      </c>
      <c r="E33" s="8">
        <v>509160</v>
      </c>
    </row>
    <row r="34" spans="1:5" ht="13.15" customHeight="1" x14ac:dyDescent="0.2">
      <c r="A34" s="5" t="s">
        <v>856</v>
      </c>
      <c r="B34" s="6" t="s">
        <v>3574</v>
      </c>
      <c r="C34" s="5" t="s">
        <v>2393</v>
      </c>
      <c r="D34" s="7">
        <v>40</v>
      </c>
      <c r="E34" s="8">
        <v>509160</v>
      </c>
    </row>
    <row r="35" spans="1:5" ht="13.15" customHeight="1" x14ac:dyDescent="0.2">
      <c r="A35" s="5" t="s">
        <v>856</v>
      </c>
      <c r="B35" s="6" t="s">
        <v>3576</v>
      </c>
      <c r="C35" s="5" t="s">
        <v>2393</v>
      </c>
      <c r="D35" s="7">
        <v>40</v>
      </c>
      <c r="E35" s="8">
        <v>509160</v>
      </c>
    </row>
    <row r="36" spans="1:5" ht="13.15" customHeight="1" x14ac:dyDescent="0.2">
      <c r="A36" s="5" t="s">
        <v>856</v>
      </c>
      <c r="C36" s="10" t="s">
        <v>2401</v>
      </c>
      <c r="D36" s="11">
        <f>SUM(D2:D35)</f>
        <v>13297</v>
      </c>
      <c r="E36" s="12"/>
    </row>
    <row r="37" spans="1:5" ht="13.15" customHeight="1" x14ac:dyDescent="0.2">
      <c r="A37" s="5" t="s">
        <v>856</v>
      </c>
    </row>
    <row r="38" spans="1:5" ht="13.15" customHeight="1" x14ac:dyDescent="0.2">
      <c r="A38" s="5" t="s">
        <v>856</v>
      </c>
      <c r="B38" s="6">
        <v>100</v>
      </c>
      <c r="C38" s="5" t="s">
        <v>2311</v>
      </c>
      <c r="D38" s="7">
        <v>350</v>
      </c>
      <c r="E38" s="8">
        <v>509160</v>
      </c>
    </row>
    <row r="39" spans="1:5" ht="13.15" customHeight="1" x14ac:dyDescent="0.2">
      <c r="A39" s="5" t="s">
        <v>856</v>
      </c>
      <c r="B39" s="6">
        <v>101</v>
      </c>
      <c r="C39" s="5" t="s">
        <v>4226</v>
      </c>
      <c r="D39" s="7">
        <v>185</v>
      </c>
      <c r="E39" s="8">
        <v>509160</v>
      </c>
    </row>
    <row r="40" spans="1:5" ht="13.15" customHeight="1" x14ac:dyDescent="0.2">
      <c r="A40" s="5" t="s">
        <v>856</v>
      </c>
      <c r="B40" s="6" t="s">
        <v>3889</v>
      </c>
      <c r="C40" s="5" t="s">
        <v>2657</v>
      </c>
      <c r="D40" s="7">
        <v>135</v>
      </c>
      <c r="E40" s="8">
        <v>509160</v>
      </c>
    </row>
    <row r="41" spans="1:5" ht="13.15" customHeight="1" x14ac:dyDescent="0.2">
      <c r="A41" s="5" t="s">
        <v>856</v>
      </c>
      <c r="B41" s="6" t="s">
        <v>3875</v>
      </c>
      <c r="C41" s="5" t="s">
        <v>2657</v>
      </c>
      <c r="D41" s="7">
        <v>157</v>
      </c>
      <c r="E41" s="8">
        <v>509160</v>
      </c>
    </row>
    <row r="42" spans="1:5" ht="13.15" customHeight="1" x14ac:dyDescent="0.2">
      <c r="A42" s="5" t="s">
        <v>856</v>
      </c>
      <c r="B42" s="6" t="s">
        <v>787</v>
      </c>
      <c r="C42" s="5" t="s">
        <v>3614</v>
      </c>
      <c r="D42" s="7">
        <v>54</v>
      </c>
      <c r="E42" s="8">
        <v>509160</v>
      </c>
    </row>
    <row r="43" spans="1:5" ht="13.15" customHeight="1" x14ac:dyDescent="0.2">
      <c r="A43" s="5" t="s">
        <v>856</v>
      </c>
      <c r="B43" s="6" t="s">
        <v>869</v>
      </c>
      <c r="C43" s="5" t="s">
        <v>3515</v>
      </c>
      <c r="D43" s="7">
        <v>17</v>
      </c>
      <c r="E43" s="8">
        <v>509160</v>
      </c>
    </row>
    <row r="44" spans="1:5" ht="13.15" customHeight="1" x14ac:dyDescent="0.2">
      <c r="A44" s="5" t="s">
        <v>856</v>
      </c>
      <c r="B44" s="6" t="s">
        <v>870</v>
      </c>
      <c r="C44" s="5" t="s">
        <v>2279</v>
      </c>
      <c r="D44" s="7">
        <v>25</v>
      </c>
      <c r="E44" s="8">
        <v>509160</v>
      </c>
    </row>
    <row r="45" spans="1:5" ht="13.15" customHeight="1" x14ac:dyDescent="0.2">
      <c r="A45" s="5" t="s">
        <v>856</v>
      </c>
      <c r="B45" s="6" t="s">
        <v>871</v>
      </c>
      <c r="C45" s="5" t="s">
        <v>2279</v>
      </c>
      <c r="D45" s="7">
        <v>36</v>
      </c>
      <c r="E45" s="8">
        <v>509160</v>
      </c>
    </row>
    <row r="46" spans="1:5" ht="13.15" customHeight="1" x14ac:dyDescent="0.2">
      <c r="A46" s="5" t="s">
        <v>856</v>
      </c>
      <c r="B46" s="6">
        <v>102</v>
      </c>
      <c r="C46" s="5" t="s">
        <v>872</v>
      </c>
      <c r="D46" s="7">
        <v>252</v>
      </c>
      <c r="E46" s="8">
        <v>509160</v>
      </c>
    </row>
    <row r="47" spans="1:5" ht="13.15" customHeight="1" x14ac:dyDescent="0.2">
      <c r="A47" s="5" t="s">
        <v>856</v>
      </c>
      <c r="B47" s="6" t="s">
        <v>3876</v>
      </c>
      <c r="C47" s="5" t="s">
        <v>873</v>
      </c>
      <c r="D47" s="7">
        <v>152</v>
      </c>
      <c r="E47" s="8">
        <v>509160</v>
      </c>
    </row>
    <row r="48" spans="1:5" ht="13.15" customHeight="1" x14ac:dyDescent="0.2">
      <c r="A48" s="5" t="s">
        <v>856</v>
      </c>
      <c r="B48" s="6" t="s">
        <v>3890</v>
      </c>
      <c r="C48" s="5" t="s">
        <v>874</v>
      </c>
      <c r="D48" s="7">
        <v>40</v>
      </c>
      <c r="E48" s="8">
        <v>509160</v>
      </c>
    </row>
    <row r="49" spans="1:5" ht="13.15" customHeight="1" x14ac:dyDescent="0.2">
      <c r="A49" s="5" t="s">
        <v>856</v>
      </c>
      <c r="B49" s="6" t="s">
        <v>3891</v>
      </c>
      <c r="C49" s="5" t="s">
        <v>875</v>
      </c>
      <c r="D49" s="7">
        <v>132</v>
      </c>
      <c r="E49" s="8">
        <v>509160</v>
      </c>
    </row>
    <row r="50" spans="1:5" ht="13.15" customHeight="1" x14ac:dyDescent="0.2">
      <c r="A50" s="5" t="s">
        <v>856</v>
      </c>
      <c r="B50" s="6" t="s">
        <v>4700</v>
      </c>
      <c r="C50" s="5" t="s">
        <v>876</v>
      </c>
      <c r="D50" s="7">
        <v>8</v>
      </c>
      <c r="E50" s="8">
        <v>509160</v>
      </c>
    </row>
    <row r="51" spans="1:5" ht="13.15" customHeight="1" x14ac:dyDescent="0.2">
      <c r="A51" s="5" t="s">
        <v>856</v>
      </c>
      <c r="B51" s="6" t="s">
        <v>4701</v>
      </c>
      <c r="C51" s="5" t="s">
        <v>2279</v>
      </c>
      <c r="D51" s="7">
        <v>20</v>
      </c>
      <c r="E51" s="8">
        <v>509160</v>
      </c>
    </row>
    <row r="52" spans="1:5" ht="13.15" customHeight="1" x14ac:dyDescent="0.2">
      <c r="A52" s="5" t="s">
        <v>856</v>
      </c>
      <c r="B52" s="6" t="s">
        <v>877</v>
      </c>
      <c r="C52" s="5" t="s">
        <v>2279</v>
      </c>
      <c r="D52" s="7">
        <v>5</v>
      </c>
      <c r="E52" s="8">
        <v>509160</v>
      </c>
    </row>
    <row r="53" spans="1:5" ht="13.15" customHeight="1" x14ac:dyDescent="0.2">
      <c r="A53" s="5" t="s">
        <v>856</v>
      </c>
      <c r="B53" s="6">
        <v>103</v>
      </c>
      <c r="C53" s="5" t="s">
        <v>4226</v>
      </c>
      <c r="D53" s="7">
        <v>189</v>
      </c>
      <c r="E53" s="8">
        <v>509160</v>
      </c>
    </row>
    <row r="54" spans="1:5" ht="13.15" customHeight="1" x14ac:dyDescent="0.2">
      <c r="A54" s="5" t="s">
        <v>856</v>
      </c>
      <c r="B54" s="6" t="s">
        <v>3406</v>
      </c>
      <c r="C54" s="5" t="s">
        <v>2657</v>
      </c>
      <c r="D54" s="7">
        <v>137</v>
      </c>
      <c r="E54" s="8">
        <v>509160</v>
      </c>
    </row>
    <row r="55" spans="1:5" ht="13.15" customHeight="1" x14ac:dyDescent="0.2">
      <c r="A55" s="5" t="s">
        <v>856</v>
      </c>
      <c r="B55" s="6" t="s">
        <v>3407</v>
      </c>
      <c r="C55" s="5" t="s">
        <v>2657</v>
      </c>
      <c r="D55" s="7">
        <v>165</v>
      </c>
      <c r="E55" s="8">
        <v>509160</v>
      </c>
    </row>
    <row r="56" spans="1:5" ht="13.15" customHeight="1" x14ac:dyDescent="0.2">
      <c r="A56" s="5" t="s">
        <v>856</v>
      </c>
      <c r="B56" s="6" t="s">
        <v>3408</v>
      </c>
      <c r="C56" s="5" t="s">
        <v>2277</v>
      </c>
      <c r="D56" s="7">
        <v>55</v>
      </c>
      <c r="E56" s="8">
        <v>509160</v>
      </c>
    </row>
    <row r="57" spans="1:5" ht="13.15" customHeight="1" x14ac:dyDescent="0.2">
      <c r="A57" s="5" t="s">
        <v>856</v>
      </c>
      <c r="B57" s="6" t="s">
        <v>3409</v>
      </c>
      <c r="C57" s="5" t="s">
        <v>3515</v>
      </c>
      <c r="D57" s="7">
        <v>17</v>
      </c>
      <c r="E57" s="8">
        <v>509160</v>
      </c>
    </row>
    <row r="58" spans="1:5" ht="13.15" customHeight="1" x14ac:dyDescent="0.2">
      <c r="A58" s="5" t="s">
        <v>856</v>
      </c>
      <c r="B58" s="6" t="s">
        <v>3410</v>
      </c>
      <c r="C58" s="5" t="s">
        <v>2279</v>
      </c>
      <c r="D58" s="7">
        <v>24</v>
      </c>
      <c r="E58" s="8">
        <v>509160</v>
      </c>
    </row>
    <row r="59" spans="1:5" ht="13.15" customHeight="1" x14ac:dyDescent="0.2">
      <c r="A59" s="5" t="s">
        <v>856</v>
      </c>
      <c r="B59" s="6" t="s">
        <v>3411</v>
      </c>
      <c r="C59" s="5" t="s">
        <v>2279</v>
      </c>
      <c r="D59" s="7">
        <v>28</v>
      </c>
      <c r="E59" s="8">
        <v>509160</v>
      </c>
    </row>
    <row r="60" spans="1:5" ht="13.15" customHeight="1" x14ac:dyDescent="0.2">
      <c r="A60" s="5" t="s">
        <v>856</v>
      </c>
      <c r="B60" s="6">
        <v>104</v>
      </c>
      <c r="C60" s="5" t="s">
        <v>878</v>
      </c>
      <c r="D60" s="7">
        <v>202</v>
      </c>
      <c r="E60" s="8">
        <v>509160</v>
      </c>
    </row>
    <row r="61" spans="1:5" ht="13.15" customHeight="1" x14ac:dyDescent="0.2">
      <c r="A61" s="5" t="s">
        <v>856</v>
      </c>
      <c r="B61" s="6" t="s">
        <v>3826</v>
      </c>
      <c r="C61" s="5" t="s">
        <v>879</v>
      </c>
      <c r="D61" s="7">
        <v>166</v>
      </c>
      <c r="E61" s="8">
        <v>509160</v>
      </c>
    </row>
    <row r="62" spans="1:5" ht="13.15" customHeight="1" x14ac:dyDescent="0.2">
      <c r="A62" s="5" t="s">
        <v>856</v>
      </c>
      <c r="B62" s="6" t="s">
        <v>4459</v>
      </c>
      <c r="C62" s="5" t="s">
        <v>880</v>
      </c>
      <c r="D62" s="7">
        <v>45</v>
      </c>
      <c r="E62" s="8">
        <v>509160</v>
      </c>
    </row>
    <row r="63" spans="1:5" ht="13.15" customHeight="1" x14ac:dyDescent="0.2">
      <c r="A63" s="5" t="s">
        <v>856</v>
      </c>
      <c r="B63" s="6" t="s">
        <v>4460</v>
      </c>
      <c r="C63" s="5" t="s">
        <v>881</v>
      </c>
      <c r="D63" s="7">
        <v>64</v>
      </c>
      <c r="E63" s="8">
        <v>509160</v>
      </c>
    </row>
    <row r="64" spans="1:5" ht="13.15" customHeight="1" x14ac:dyDescent="0.2">
      <c r="A64" s="5" t="s">
        <v>856</v>
      </c>
      <c r="B64" s="6" t="s">
        <v>4465</v>
      </c>
      <c r="C64" s="5" t="s">
        <v>882</v>
      </c>
      <c r="D64" s="7">
        <v>10</v>
      </c>
      <c r="E64" s="8">
        <v>509160</v>
      </c>
    </row>
    <row r="65" spans="1:8" ht="13.15" customHeight="1" x14ac:dyDescent="0.2">
      <c r="A65" s="5" t="s">
        <v>856</v>
      </c>
      <c r="B65" s="6" t="s">
        <v>883</v>
      </c>
      <c r="C65" s="5" t="s">
        <v>882</v>
      </c>
      <c r="D65" s="7">
        <v>13</v>
      </c>
      <c r="E65" s="8">
        <v>509160</v>
      </c>
    </row>
    <row r="66" spans="1:8" ht="13.15" customHeight="1" x14ac:dyDescent="0.2">
      <c r="A66" s="5" t="s">
        <v>856</v>
      </c>
      <c r="B66" s="6">
        <v>105</v>
      </c>
      <c r="C66" s="5" t="s">
        <v>884</v>
      </c>
      <c r="D66" s="7">
        <v>156</v>
      </c>
      <c r="E66" s="8">
        <v>509160</v>
      </c>
    </row>
    <row r="67" spans="1:8" ht="13.15" customHeight="1" x14ac:dyDescent="0.2">
      <c r="A67" s="5" t="s">
        <v>856</v>
      </c>
      <c r="B67" s="6" t="s">
        <v>2144</v>
      </c>
      <c r="C67" s="5" t="s">
        <v>2277</v>
      </c>
      <c r="D67" s="7">
        <v>42</v>
      </c>
      <c r="E67" s="8">
        <v>509160</v>
      </c>
    </row>
    <row r="68" spans="1:8" ht="13.15" customHeight="1" x14ac:dyDescent="0.2">
      <c r="A68" s="5" t="s">
        <v>856</v>
      </c>
      <c r="B68" s="6">
        <v>106</v>
      </c>
      <c r="C68" s="5" t="s">
        <v>3515</v>
      </c>
      <c r="D68" s="7">
        <v>49</v>
      </c>
      <c r="E68" s="8">
        <v>509160</v>
      </c>
    </row>
    <row r="69" spans="1:8" ht="13.15" customHeight="1" x14ac:dyDescent="0.2">
      <c r="A69" s="5" t="s">
        <v>856</v>
      </c>
      <c r="B69" s="6" t="s">
        <v>3827</v>
      </c>
      <c r="C69" s="5" t="s">
        <v>3515</v>
      </c>
      <c r="D69" s="7">
        <v>49</v>
      </c>
      <c r="E69" s="8">
        <v>509160</v>
      </c>
    </row>
    <row r="70" spans="1:8" ht="13.15" customHeight="1" x14ac:dyDescent="0.2">
      <c r="A70" s="5" t="s">
        <v>856</v>
      </c>
      <c r="B70" s="6">
        <v>107</v>
      </c>
      <c r="C70" s="5" t="s">
        <v>2171</v>
      </c>
      <c r="D70" s="7">
        <v>60</v>
      </c>
      <c r="E70" s="8">
        <v>509160</v>
      </c>
    </row>
    <row r="71" spans="1:8" ht="13.15" customHeight="1" x14ac:dyDescent="0.2">
      <c r="A71" s="5" t="s">
        <v>856</v>
      </c>
      <c r="B71" s="6">
        <v>108</v>
      </c>
      <c r="C71" s="5" t="s">
        <v>4293</v>
      </c>
      <c r="D71" s="7">
        <v>241</v>
      </c>
      <c r="E71" s="8">
        <v>509160</v>
      </c>
    </row>
    <row r="72" spans="1:8" ht="13.15" customHeight="1" x14ac:dyDescent="0.2">
      <c r="A72" s="5" t="s">
        <v>856</v>
      </c>
      <c r="B72" s="6">
        <v>109</v>
      </c>
      <c r="C72" s="5" t="s">
        <v>4729</v>
      </c>
      <c r="D72" s="7">
        <v>1682</v>
      </c>
      <c r="E72" s="8">
        <v>509160</v>
      </c>
    </row>
    <row r="73" spans="1:8" ht="13.15" customHeight="1" x14ac:dyDescent="0.2">
      <c r="A73" s="5" t="s">
        <v>856</v>
      </c>
      <c r="B73" s="6">
        <v>110</v>
      </c>
      <c r="C73" s="5" t="s">
        <v>2448</v>
      </c>
      <c r="D73" s="7">
        <v>247</v>
      </c>
      <c r="E73" s="8">
        <v>509160</v>
      </c>
      <c r="H73" s="9"/>
    </row>
    <row r="74" spans="1:8" ht="13.15" customHeight="1" x14ac:dyDescent="0.2">
      <c r="A74" s="5" t="s">
        <v>856</v>
      </c>
      <c r="B74" s="6">
        <v>111</v>
      </c>
      <c r="C74" s="5" t="s">
        <v>2299</v>
      </c>
      <c r="D74" s="7">
        <v>161</v>
      </c>
      <c r="E74" s="8">
        <v>509160</v>
      </c>
      <c r="H74" s="9"/>
    </row>
    <row r="75" spans="1:8" ht="13.15" customHeight="1" x14ac:dyDescent="0.2">
      <c r="A75" s="5" t="s">
        <v>856</v>
      </c>
      <c r="B75" s="6" t="s">
        <v>3416</v>
      </c>
      <c r="C75" s="5" t="s">
        <v>2843</v>
      </c>
      <c r="D75" s="7">
        <v>166</v>
      </c>
      <c r="E75" s="8">
        <v>509160</v>
      </c>
      <c r="H75" s="9"/>
    </row>
    <row r="76" spans="1:8" ht="13.15" customHeight="1" x14ac:dyDescent="0.2">
      <c r="A76" s="5" t="s">
        <v>856</v>
      </c>
      <c r="B76" s="6">
        <v>112</v>
      </c>
      <c r="C76" s="5" t="s">
        <v>3868</v>
      </c>
      <c r="D76" s="7">
        <v>116</v>
      </c>
      <c r="E76" s="8">
        <v>509160</v>
      </c>
      <c r="H76" s="9"/>
    </row>
    <row r="77" spans="1:8" ht="13.15" customHeight="1" x14ac:dyDescent="0.2">
      <c r="A77" s="5" t="s">
        <v>856</v>
      </c>
      <c r="B77" s="6">
        <v>113</v>
      </c>
      <c r="C77" s="5" t="s">
        <v>2384</v>
      </c>
      <c r="D77" s="7">
        <v>402</v>
      </c>
      <c r="E77" s="8">
        <v>509160</v>
      </c>
      <c r="H77" s="9"/>
    </row>
    <row r="78" spans="1:8" ht="13.15" customHeight="1" x14ac:dyDescent="0.2">
      <c r="A78" s="5" t="s">
        <v>856</v>
      </c>
      <c r="B78" s="6">
        <v>114</v>
      </c>
      <c r="C78" s="5" t="s">
        <v>725</v>
      </c>
      <c r="D78" s="7">
        <v>75</v>
      </c>
      <c r="E78" s="8">
        <v>509160</v>
      </c>
      <c r="H78" s="9"/>
    </row>
    <row r="79" spans="1:8" ht="13.15" customHeight="1" x14ac:dyDescent="0.2">
      <c r="A79" s="5" t="s">
        <v>856</v>
      </c>
      <c r="B79" s="6">
        <v>115</v>
      </c>
      <c r="C79" s="5" t="s">
        <v>831</v>
      </c>
      <c r="D79" s="7">
        <v>55</v>
      </c>
      <c r="E79" s="8">
        <v>509160</v>
      </c>
      <c r="H79" s="9"/>
    </row>
    <row r="80" spans="1:8" ht="13.15" customHeight="1" x14ac:dyDescent="0.2">
      <c r="A80" s="5" t="s">
        <v>856</v>
      </c>
      <c r="B80" s="6" t="s">
        <v>2273</v>
      </c>
      <c r="C80" s="5" t="s">
        <v>2279</v>
      </c>
      <c r="D80" s="7">
        <v>13</v>
      </c>
      <c r="E80" s="8">
        <v>509160</v>
      </c>
      <c r="H80" s="9"/>
    </row>
    <row r="81" spans="1:8" ht="13.15" customHeight="1" x14ac:dyDescent="0.2">
      <c r="A81" s="5" t="s">
        <v>856</v>
      </c>
      <c r="B81" s="6">
        <v>116</v>
      </c>
      <c r="C81" s="5" t="s">
        <v>885</v>
      </c>
      <c r="D81" s="7">
        <v>108</v>
      </c>
      <c r="E81" s="8">
        <v>509160</v>
      </c>
      <c r="H81" s="9"/>
    </row>
    <row r="82" spans="1:8" ht="13.15" customHeight="1" x14ac:dyDescent="0.2">
      <c r="A82" s="5" t="s">
        <v>856</v>
      </c>
      <c r="B82" s="6">
        <v>117</v>
      </c>
      <c r="C82" s="5" t="s">
        <v>886</v>
      </c>
      <c r="D82" s="7">
        <v>188</v>
      </c>
      <c r="E82" s="8">
        <v>509160</v>
      </c>
      <c r="H82" s="9"/>
    </row>
    <row r="83" spans="1:8" ht="13.15" customHeight="1" x14ac:dyDescent="0.2">
      <c r="A83" s="5" t="s">
        <v>856</v>
      </c>
      <c r="B83" s="6">
        <v>118</v>
      </c>
      <c r="C83" s="5" t="s">
        <v>862</v>
      </c>
      <c r="D83" s="7">
        <v>61</v>
      </c>
      <c r="E83" s="8">
        <v>352000</v>
      </c>
      <c r="H83" s="9"/>
    </row>
    <row r="84" spans="1:8" ht="13.15" customHeight="1" x14ac:dyDescent="0.2">
      <c r="A84" s="5" t="s">
        <v>856</v>
      </c>
      <c r="B84" s="6">
        <v>119</v>
      </c>
      <c r="C84" s="5" t="s">
        <v>2367</v>
      </c>
      <c r="D84" s="7">
        <v>36</v>
      </c>
      <c r="E84" s="8">
        <v>352000</v>
      </c>
      <c r="H84" s="9"/>
    </row>
    <row r="85" spans="1:8" ht="13.15" customHeight="1" x14ac:dyDescent="0.2">
      <c r="A85" s="5" t="s">
        <v>856</v>
      </c>
      <c r="B85" s="6">
        <v>120</v>
      </c>
      <c r="C85" s="5" t="s">
        <v>887</v>
      </c>
      <c r="D85" s="7">
        <v>192</v>
      </c>
      <c r="E85" s="8">
        <v>509160</v>
      </c>
      <c r="H85" s="9"/>
    </row>
    <row r="86" spans="1:8" ht="13.15" customHeight="1" x14ac:dyDescent="0.2">
      <c r="A86" s="5" t="s">
        <v>856</v>
      </c>
      <c r="B86" s="6" t="s">
        <v>4228</v>
      </c>
      <c r="C86" s="5" t="s">
        <v>888</v>
      </c>
      <c r="D86" s="7">
        <v>181</v>
      </c>
      <c r="E86" s="8">
        <v>509160</v>
      </c>
      <c r="H86" s="9"/>
    </row>
    <row r="87" spans="1:8" ht="13.15" customHeight="1" x14ac:dyDescent="0.2">
      <c r="A87" s="5" t="s">
        <v>856</v>
      </c>
      <c r="B87" s="6" t="s">
        <v>4673</v>
      </c>
      <c r="C87" s="5" t="s">
        <v>889</v>
      </c>
      <c r="D87" s="7">
        <v>46</v>
      </c>
      <c r="E87" s="8">
        <v>509160</v>
      </c>
      <c r="H87" s="9"/>
    </row>
    <row r="88" spans="1:8" ht="13.15" customHeight="1" x14ac:dyDescent="0.2">
      <c r="A88" s="5" t="s">
        <v>856</v>
      </c>
      <c r="B88" s="6" t="s">
        <v>890</v>
      </c>
      <c r="C88" s="5" t="s">
        <v>891</v>
      </c>
      <c r="D88" s="7">
        <v>15</v>
      </c>
      <c r="E88" s="8">
        <v>509160</v>
      </c>
      <c r="H88" s="9"/>
    </row>
    <row r="89" spans="1:8" ht="13.15" customHeight="1" x14ac:dyDescent="0.2">
      <c r="A89" s="5" t="s">
        <v>856</v>
      </c>
      <c r="B89" s="6">
        <v>121</v>
      </c>
      <c r="C89" s="5" t="s">
        <v>892</v>
      </c>
      <c r="D89" s="7">
        <v>210</v>
      </c>
      <c r="E89" s="8">
        <v>509160</v>
      </c>
      <c r="H89" s="9"/>
    </row>
    <row r="90" spans="1:8" ht="13.15" customHeight="1" x14ac:dyDescent="0.2">
      <c r="A90" s="5" t="s">
        <v>856</v>
      </c>
      <c r="B90" s="6" t="s">
        <v>893</v>
      </c>
      <c r="C90" s="5" t="s">
        <v>894</v>
      </c>
      <c r="D90" s="7">
        <v>170</v>
      </c>
      <c r="E90" s="8">
        <v>509160</v>
      </c>
      <c r="H90" s="9"/>
    </row>
    <row r="91" spans="1:8" ht="13.15" customHeight="1" x14ac:dyDescent="0.2">
      <c r="A91" s="5" t="s">
        <v>856</v>
      </c>
      <c r="B91" s="6" t="s">
        <v>895</v>
      </c>
      <c r="C91" s="5" t="s">
        <v>3515</v>
      </c>
      <c r="D91" s="7">
        <v>38</v>
      </c>
      <c r="E91" s="8">
        <v>509160</v>
      </c>
      <c r="H91" s="9"/>
    </row>
    <row r="92" spans="1:8" ht="13.15" customHeight="1" x14ac:dyDescent="0.2">
      <c r="A92" s="5" t="s">
        <v>856</v>
      </c>
      <c r="B92" s="6" t="s">
        <v>896</v>
      </c>
      <c r="C92" s="5" t="s">
        <v>2294</v>
      </c>
      <c r="D92" s="7">
        <v>65</v>
      </c>
      <c r="E92" s="8">
        <v>509160</v>
      </c>
      <c r="H92" s="9"/>
    </row>
    <row r="93" spans="1:8" ht="13.15" customHeight="1" x14ac:dyDescent="0.2">
      <c r="A93" s="5" t="s">
        <v>856</v>
      </c>
      <c r="B93" s="6" t="s">
        <v>897</v>
      </c>
      <c r="C93" s="5" t="s">
        <v>2279</v>
      </c>
      <c r="D93" s="7">
        <v>8</v>
      </c>
      <c r="E93" s="8">
        <v>509160</v>
      </c>
      <c r="H93" s="9"/>
    </row>
    <row r="94" spans="1:8" ht="13.15" customHeight="1" x14ac:dyDescent="0.2">
      <c r="A94" s="5" t="s">
        <v>856</v>
      </c>
      <c r="B94" s="6" t="s">
        <v>898</v>
      </c>
      <c r="C94" s="5" t="s">
        <v>2279</v>
      </c>
      <c r="D94" s="7">
        <v>9</v>
      </c>
      <c r="E94" s="8">
        <v>509160</v>
      </c>
      <c r="H94" s="9"/>
    </row>
    <row r="95" spans="1:8" ht="13.15" customHeight="1" x14ac:dyDescent="0.2">
      <c r="A95" s="5" t="s">
        <v>856</v>
      </c>
      <c r="B95" s="6" t="s">
        <v>899</v>
      </c>
      <c r="C95" s="5" t="s">
        <v>2279</v>
      </c>
      <c r="D95" s="7">
        <v>8</v>
      </c>
      <c r="E95" s="8">
        <v>509160</v>
      </c>
      <c r="H95" s="9"/>
    </row>
    <row r="96" spans="1:8" ht="13.15" customHeight="1" x14ac:dyDescent="0.2">
      <c r="A96" s="5" t="s">
        <v>856</v>
      </c>
      <c r="B96" s="6" t="s">
        <v>900</v>
      </c>
      <c r="C96" s="5" t="s">
        <v>2279</v>
      </c>
      <c r="D96" s="7">
        <v>10</v>
      </c>
      <c r="E96" s="8">
        <v>509160</v>
      </c>
      <c r="H96" s="9"/>
    </row>
    <row r="97" spans="1:8" ht="13.15" customHeight="1" x14ac:dyDescent="0.2">
      <c r="A97" s="5" t="s">
        <v>856</v>
      </c>
      <c r="B97" s="6">
        <v>122</v>
      </c>
      <c r="C97" s="5" t="s">
        <v>884</v>
      </c>
      <c r="D97" s="7">
        <v>238</v>
      </c>
      <c r="E97" s="8">
        <v>509160</v>
      </c>
      <c r="H97" s="9"/>
    </row>
    <row r="98" spans="1:8" ht="13.15" customHeight="1" x14ac:dyDescent="0.2">
      <c r="A98" s="5" t="s">
        <v>856</v>
      </c>
      <c r="B98" s="6" t="s">
        <v>2303</v>
      </c>
      <c r="C98" s="5" t="s">
        <v>3515</v>
      </c>
      <c r="D98" s="7">
        <v>42</v>
      </c>
      <c r="E98" s="8">
        <v>509160</v>
      </c>
      <c r="H98" s="9"/>
    </row>
    <row r="99" spans="1:8" ht="13.15" customHeight="1" x14ac:dyDescent="0.2">
      <c r="A99" s="5" t="s">
        <v>856</v>
      </c>
      <c r="B99" s="6">
        <v>123</v>
      </c>
      <c r="C99" s="5" t="s">
        <v>4226</v>
      </c>
      <c r="D99" s="7">
        <v>189</v>
      </c>
      <c r="E99" s="8">
        <v>509160</v>
      </c>
      <c r="H99" s="9"/>
    </row>
    <row r="100" spans="1:8" ht="13.15" customHeight="1" x14ac:dyDescent="0.2">
      <c r="A100" s="5" t="s">
        <v>856</v>
      </c>
      <c r="B100" s="6" t="s">
        <v>2307</v>
      </c>
      <c r="C100" s="5" t="s">
        <v>2657</v>
      </c>
      <c r="D100" s="7">
        <v>136</v>
      </c>
      <c r="E100" s="8">
        <v>509160</v>
      </c>
      <c r="H100" s="9"/>
    </row>
    <row r="101" spans="1:8" ht="13.15" customHeight="1" x14ac:dyDescent="0.2">
      <c r="A101" s="5" t="s">
        <v>856</v>
      </c>
      <c r="B101" s="6" t="s">
        <v>2308</v>
      </c>
      <c r="C101" s="5" t="s">
        <v>2657</v>
      </c>
      <c r="D101" s="7">
        <v>157</v>
      </c>
      <c r="E101" s="8">
        <v>509160</v>
      </c>
      <c r="H101" s="9"/>
    </row>
    <row r="102" spans="1:8" ht="13.15" customHeight="1" x14ac:dyDescent="0.2">
      <c r="A102" s="5" t="s">
        <v>856</v>
      </c>
      <c r="B102" s="6" t="s">
        <v>2309</v>
      </c>
      <c r="C102" s="5" t="s">
        <v>2277</v>
      </c>
      <c r="D102" s="7">
        <v>55</v>
      </c>
      <c r="E102" s="8">
        <v>509160</v>
      </c>
      <c r="H102" s="9"/>
    </row>
    <row r="103" spans="1:8" ht="13.15" customHeight="1" x14ac:dyDescent="0.2">
      <c r="A103" s="5" t="s">
        <v>856</v>
      </c>
      <c r="B103" s="6" t="s">
        <v>901</v>
      </c>
      <c r="C103" s="5" t="s">
        <v>3515</v>
      </c>
      <c r="D103" s="7">
        <v>15</v>
      </c>
      <c r="E103" s="8">
        <v>509160</v>
      </c>
      <c r="H103" s="9"/>
    </row>
    <row r="104" spans="1:8" ht="13.15" customHeight="1" x14ac:dyDescent="0.2">
      <c r="A104" s="5" t="s">
        <v>856</v>
      </c>
      <c r="B104" s="6" t="s">
        <v>902</v>
      </c>
      <c r="C104" s="5" t="s">
        <v>2279</v>
      </c>
      <c r="D104" s="7">
        <v>24</v>
      </c>
      <c r="E104" s="8">
        <v>509160</v>
      </c>
      <c r="H104" s="9"/>
    </row>
    <row r="105" spans="1:8" ht="13.15" customHeight="1" x14ac:dyDescent="0.2">
      <c r="A105" s="5" t="s">
        <v>856</v>
      </c>
      <c r="B105" s="6" t="s">
        <v>911</v>
      </c>
      <c r="C105" s="5" t="s">
        <v>2279</v>
      </c>
      <c r="D105" s="7">
        <v>35</v>
      </c>
      <c r="E105" s="8">
        <v>509160</v>
      </c>
      <c r="H105" s="9"/>
    </row>
    <row r="106" spans="1:8" ht="13.15" customHeight="1" x14ac:dyDescent="0.2">
      <c r="A106" s="5" t="s">
        <v>856</v>
      </c>
      <c r="B106" s="6">
        <v>124</v>
      </c>
      <c r="C106" s="5" t="s">
        <v>4226</v>
      </c>
      <c r="D106" s="7">
        <v>186</v>
      </c>
      <c r="E106" s="8">
        <v>509160</v>
      </c>
      <c r="H106" s="9"/>
    </row>
    <row r="107" spans="1:8" ht="13.15" customHeight="1" x14ac:dyDescent="0.2">
      <c r="A107" s="5" t="s">
        <v>856</v>
      </c>
      <c r="B107" s="6" t="s">
        <v>2312</v>
      </c>
      <c r="C107" s="5" t="s">
        <v>2657</v>
      </c>
      <c r="D107" s="7">
        <v>146</v>
      </c>
      <c r="E107" s="8">
        <v>509160</v>
      </c>
      <c r="H107" s="9"/>
    </row>
    <row r="108" spans="1:8" ht="13.15" customHeight="1" x14ac:dyDescent="0.2">
      <c r="A108" s="5" t="s">
        <v>856</v>
      </c>
      <c r="B108" s="6" t="s">
        <v>3448</v>
      </c>
      <c r="C108" s="5" t="s">
        <v>2657</v>
      </c>
      <c r="D108" s="7">
        <v>157</v>
      </c>
      <c r="E108" s="8">
        <v>509160</v>
      </c>
      <c r="H108" s="9"/>
    </row>
    <row r="109" spans="1:8" ht="13.15" customHeight="1" x14ac:dyDescent="0.2">
      <c r="A109" s="5" t="s">
        <v>856</v>
      </c>
      <c r="B109" s="6" t="s">
        <v>912</v>
      </c>
      <c r="C109" s="5" t="s">
        <v>2277</v>
      </c>
      <c r="D109" s="7">
        <v>55</v>
      </c>
      <c r="E109" s="8">
        <v>509160</v>
      </c>
      <c r="H109" s="9"/>
    </row>
    <row r="110" spans="1:8" ht="13.15" customHeight="1" x14ac:dyDescent="0.2">
      <c r="A110" s="5" t="s">
        <v>856</v>
      </c>
      <c r="B110" s="6" t="s">
        <v>913</v>
      </c>
      <c r="C110" s="5" t="s">
        <v>3515</v>
      </c>
      <c r="D110" s="7">
        <v>15</v>
      </c>
      <c r="E110" s="8">
        <v>509160</v>
      </c>
      <c r="H110" s="9"/>
    </row>
    <row r="111" spans="1:8" ht="13.15" customHeight="1" x14ac:dyDescent="0.2">
      <c r="A111" s="5" t="s">
        <v>856</v>
      </c>
      <c r="B111" s="6" t="s">
        <v>914</v>
      </c>
      <c r="C111" s="5" t="s">
        <v>2279</v>
      </c>
      <c r="D111" s="7">
        <v>23</v>
      </c>
      <c r="E111" s="8">
        <v>509160</v>
      </c>
      <c r="H111" s="9"/>
    </row>
    <row r="112" spans="1:8" ht="13.15" customHeight="1" x14ac:dyDescent="0.2">
      <c r="A112" s="5" t="s">
        <v>856</v>
      </c>
      <c r="B112" s="6" t="s">
        <v>915</v>
      </c>
      <c r="C112" s="5" t="s">
        <v>2279</v>
      </c>
      <c r="D112" s="7">
        <v>37</v>
      </c>
      <c r="E112" s="8">
        <v>509160</v>
      </c>
      <c r="H112" s="9"/>
    </row>
    <row r="113" spans="1:8" ht="13.15" customHeight="1" x14ac:dyDescent="0.2">
      <c r="A113" s="5" t="s">
        <v>856</v>
      </c>
      <c r="B113" s="6">
        <v>125</v>
      </c>
      <c r="C113" s="5" t="s">
        <v>4226</v>
      </c>
      <c r="D113" s="7">
        <v>184</v>
      </c>
      <c r="E113" s="8">
        <v>509160</v>
      </c>
      <c r="H113" s="9"/>
    </row>
    <row r="114" spans="1:8" ht="13.15" customHeight="1" x14ac:dyDescent="0.2">
      <c r="A114" s="5" t="s">
        <v>856</v>
      </c>
      <c r="B114" s="6" t="s">
        <v>2315</v>
      </c>
      <c r="C114" s="5" t="s">
        <v>2657</v>
      </c>
      <c r="D114" s="7">
        <v>138</v>
      </c>
      <c r="E114" s="8">
        <v>509160</v>
      </c>
      <c r="H114" s="9"/>
    </row>
    <row r="115" spans="1:8" ht="13.15" customHeight="1" x14ac:dyDescent="0.2">
      <c r="A115" s="5" t="s">
        <v>856</v>
      </c>
      <c r="B115" s="6" t="s">
        <v>2317</v>
      </c>
      <c r="C115" s="5" t="s">
        <v>2657</v>
      </c>
      <c r="D115" s="7">
        <v>157</v>
      </c>
      <c r="E115" s="8">
        <v>509160</v>
      </c>
      <c r="H115" s="9"/>
    </row>
    <row r="116" spans="1:8" ht="13.15" customHeight="1" x14ac:dyDescent="0.2">
      <c r="A116" s="5" t="s">
        <v>856</v>
      </c>
      <c r="B116" s="6" t="s">
        <v>2319</v>
      </c>
      <c r="C116" s="5" t="s">
        <v>2277</v>
      </c>
      <c r="D116" s="7">
        <v>55</v>
      </c>
      <c r="E116" s="8">
        <v>509160</v>
      </c>
      <c r="H116" s="9"/>
    </row>
    <row r="117" spans="1:8" ht="13.15" customHeight="1" x14ac:dyDescent="0.2">
      <c r="A117" s="5" t="s">
        <v>856</v>
      </c>
      <c r="B117" s="6" t="s">
        <v>916</v>
      </c>
      <c r="C117" s="5" t="s">
        <v>3515</v>
      </c>
      <c r="D117" s="7">
        <v>15</v>
      </c>
      <c r="E117" s="8">
        <v>509160</v>
      </c>
      <c r="H117" s="9"/>
    </row>
    <row r="118" spans="1:8" ht="13.15" customHeight="1" x14ac:dyDescent="0.2">
      <c r="A118" s="5" t="s">
        <v>856</v>
      </c>
      <c r="B118" s="6" t="s">
        <v>917</v>
      </c>
      <c r="C118" s="5" t="s">
        <v>2279</v>
      </c>
      <c r="D118" s="7">
        <v>24</v>
      </c>
      <c r="E118" s="8">
        <v>509160</v>
      </c>
      <c r="H118" s="9"/>
    </row>
    <row r="119" spans="1:8" ht="13.15" customHeight="1" x14ac:dyDescent="0.2">
      <c r="A119" s="5" t="s">
        <v>856</v>
      </c>
      <c r="B119" s="6" t="s">
        <v>918</v>
      </c>
      <c r="C119" s="5" t="s">
        <v>2279</v>
      </c>
      <c r="D119" s="7">
        <v>37</v>
      </c>
      <c r="E119" s="8">
        <v>509160</v>
      </c>
      <c r="H119" s="9"/>
    </row>
    <row r="120" spans="1:8" ht="13.15" customHeight="1" x14ac:dyDescent="0.2">
      <c r="A120" s="5" t="s">
        <v>856</v>
      </c>
      <c r="B120" s="6">
        <v>126</v>
      </c>
      <c r="C120" s="5" t="s">
        <v>4226</v>
      </c>
      <c r="D120" s="7">
        <v>186</v>
      </c>
      <c r="E120" s="8">
        <v>509160</v>
      </c>
      <c r="H120" s="9"/>
    </row>
    <row r="121" spans="1:8" ht="13.15" customHeight="1" x14ac:dyDescent="0.2">
      <c r="A121" s="5" t="s">
        <v>856</v>
      </c>
      <c r="B121" s="6" t="s">
        <v>2321</v>
      </c>
      <c r="C121" s="5" t="s">
        <v>2657</v>
      </c>
      <c r="D121" s="7">
        <v>146</v>
      </c>
      <c r="E121" s="8">
        <v>509160</v>
      </c>
      <c r="H121" s="9"/>
    </row>
    <row r="122" spans="1:8" ht="13.15" customHeight="1" x14ac:dyDescent="0.2">
      <c r="A122" s="5" t="s">
        <v>856</v>
      </c>
      <c r="B122" s="6" t="s">
        <v>919</v>
      </c>
      <c r="C122" s="5" t="s">
        <v>2657</v>
      </c>
      <c r="D122" s="7">
        <v>157</v>
      </c>
      <c r="E122" s="8">
        <v>509160</v>
      </c>
      <c r="H122" s="9"/>
    </row>
    <row r="123" spans="1:8" ht="13.15" customHeight="1" x14ac:dyDescent="0.2">
      <c r="A123" s="5" t="s">
        <v>856</v>
      </c>
      <c r="B123" s="6" t="s">
        <v>920</v>
      </c>
      <c r="C123" s="5" t="s">
        <v>2277</v>
      </c>
      <c r="D123" s="7">
        <v>55</v>
      </c>
      <c r="E123" s="8">
        <v>509160</v>
      </c>
      <c r="H123" s="9"/>
    </row>
    <row r="124" spans="1:8" ht="13.15" customHeight="1" x14ac:dyDescent="0.2">
      <c r="A124" s="5" t="s">
        <v>856</v>
      </c>
      <c r="B124" s="6" t="s">
        <v>921</v>
      </c>
      <c r="C124" s="5" t="s">
        <v>3515</v>
      </c>
      <c r="D124" s="7">
        <v>15</v>
      </c>
      <c r="E124" s="8">
        <v>509160</v>
      </c>
      <c r="H124" s="9"/>
    </row>
    <row r="125" spans="1:8" ht="13.15" customHeight="1" x14ac:dyDescent="0.2">
      <c r="A125" s="5" t="s">
        <v>856</v>
      </c>
      <c r="B125" s="6" t="s">
        <v>922</v>
      </c>
      <c r="C125" s="5" t="s">
        <v>2279</v>
      </c>
      <c r="D125" s="7">
        <v>23</v>
      </c>
      <c r="E125" s="8">
        <v>509160</v>
      </c>
      <c r="H125" s="9"/>
    </row>
    <row r="126" spans="1:8" ht="13.15" customHeight="1" x14ac:dyDescent="0.2">
      <c r="A126" s="5" t="s">
        <v>856</v>
      </c>
      <c r="B126" s="6" t="s">
        <v>923</v>
      </c>
      <c r="C126" s="5" t="s">
        <v>2279</v>
      </c>
      <c r="D126" s="7">
        <v>37</v>
      </c>
      <c r="E126" s="8">
        <v>509160</v>
      </c>
      <c r="H126" s="9"/>
    </row>
    <row r="127" spans="1:8" ht="13.15" customHeight="1" x14ac:dyDescent="0.2">
      <c r="A127" s="5" t="s">
        <v>856</v>
      </c>
      <c r="B127" s="6">
        <v>127</v>
      </c>
      <c r="C127" s="5" t="s">
        <v>4226</v>
      </c>
      <c r="D127" s="7">
        <v>188</v>
      </c>
      <c r="E127" s="8">
        <v>509160</v>
      </c>
      <c r="H127" s="9"/>
    </row>
    <row r="128" spans="1:8" ht="13.15" customHeight="1" x14ac:dyDescent="0.2">
      <c r="A128" s="5" t="s">
        <v>856</v>
      </c>
      <c r="B128" s="6" t="s">
        <v>2325</v>
      </c>
      <c r="C128" s="5" t="s">
        <v>2657</v>
      </c>
      <c r="D128" s="7">
        <v>136</v>
      </c>
      <c r="E128" s="8">
        <v>509160</v>
      </c>
      <c r="H128" s="9"/>
    </row>
    <row r="129" spans="1:8" ht="13.15" customHeight="1" x14ac:dyDescent="0.2">
      <c r="A129" s="5" t="s">
        <v>856</v>
      </c>
      <c r="B129" s="6" t="s">
        <v>2327</v>
      </c>
      <c r="C129" s="5" t="s">
        <v>2657</v>
      </c>
      <c r="D129" s="7">
        <v>157</v>
      </c>
      <c r="E129" s="8">
        <v>509160</v>
      </c>
      <c r="H129" s="9"/>
    </row>
    <row r="130" spans="1:8" ht="13.15" customHeight="1" x14ac:dyDescent="0.2">
      <c r="A130" s="5" t="s">
        <v>856</v>
      </c>
      <c r="B130" s="6" t="s">
        <v>4716</v>
      </c>
      <c r="C130" s="5" t="s">
        <v>2277</v>
      </c>
      <c r="D130" s="7">
        <v>55</v>
      </c>
      <c r="E130" s="8">
        <v>509160</v>
      </c>
      <c r="H130" s="9"/>
    </row>
    <row r="131" spans="1:8" ht="13.15" customHeight="1" x14ac:dyDescent="0.2">
      <c r="A131" s="5" t="s">
        <v>856</v>
      </c>
      <c r="B131" s="6" t="s">
        <v>924</v>
      </c>
      <c r="C131" s="5" t="s">
        <v>3515</v>
      </c>
      <c r="D131" s="7">
        <v>15</v>
      </c>
      <c r="E131" s="8">
        <v>509160</v>
      </c>
      <c r="H131" s="9"/>
    </row>
    <row r="132" spans="1:8" ht="13.15" customHeight="1" x14ac:dyDescent="0.2">
      <c r="A132" s="5" t="s">
        <v>856</v>
      </c>
      <c r="B132" s="6" t="s">
        <v>925</v>
      </c>
      <c r="C132" s="5" t="s">
        <v>2279</v>
      </c>
      <c r="D132" s="7">
        <v>24</v>
      </c>
      <c r="E132" s="8">
        <v>509160</v>
      </c>
      <c r="F132"/>
      <c r="H132" s="9"/>
    </row>
    <row r="133" spans="1:8" ht="13.15" customHeight="1" x14ac:dyDescent="0.2">
      <c r="A133" s="5" t="s">
        <v>856</v>
      </c>
      <c r="B133" s="6" t="s">
        <v>926</v>
      </c>
      <c r="C133" s="5" t="s">
        <v>2279</v>
      </c>
      <c r="D133" s="7">
        <v>37</v>
      </c>
      <c r="E133" s="8">
        <v>509160</v>
      </c>
      <c r="F133"/>
      <c r="H133" s="9"/>
    </row>
    <row r="134" spans="1:8" ht="13.15" customHeight="1" x14ac:dyDescent="0.2">
      <c r="A134" s="5" t="s">
        <v>856</v>
      </c>
      <c r="B134" s="6">
        <v>128</v>
      </c>
      <c r="C134" s="5" t="s">
        <v>4226</v>
      </c>
      <c r="D134" s="7">
        <v>186</v>
      </c>
      <c r="E134" s="8">
        <v>509160</v>
      </c>
      <c r="F134"/>
    </row>
    <row r="135" spans="1:8" ht="13.15" customHeight="1" x14ac:dyDescent="0.2">
      <c r="A135" s="5" t="s">
        <v>856</v>
      </c>
      <c r="B135" s="6" t="s">
        <v>2823</v>
      </c>
      <c r="C135" s="5" t="s">
        <v>2657</v>
      </c>
      <c r="D135" s="7">
        <v>143</v>
      </c>
      <c r="E135" s="8">
        <v>509160</v>
      </c>
      <c r="F135"/>
    </row>
    <row r="136" spans="1:8" ht="13.15" customHeight="1" x14ac:dyDescent="0.2">
      <c r="A136" s="5" t="s">
        <v>856</v>
      </c>
      <c r="B136" s="6" t="s">
        <v>927</v>
      </c>
      <c r="C136" s="5" t="s">
        <v>2657</v>
      </c>
      <c r="D136" s="7">
        <v>157</v>
      </c>
      <c r="E136" s="8">
        <v>509160</v>
      </c>
      <c r="F136"/>
    </row>
    <row r="137" spans="1:8" ht="13.15" customHeight="1" x14ac:dyDescent="0.2">
      <c r="A137" s="5" t="s">
        <v>856</v>
      </c>
      <c r="B137" s="6" t="s">
        <v>928</v>
      </c>
      <c r="C137" s="5" t="s">
        <v>2277</v>
      </c>
      <c r="D137" s="7">
        <v>55</v>
      </c>
      <c r="E137" s="8">
        <v>509160</v>
      </c>
      <c r="F137"/>
    </row>
    <row r="138" spans="1:8" ht="13.15" customHeight="1" x14ac:dyDescent="0.2">
      <c r="A138" s="5" t="s">
        <v>856</v>
      </c>
      <c r="B138" s="6" t="s">
        <v>929</v>
      </c>
      <c r="C138" s="5" t="s">
        <v>3515</v>
      </c>
      <c r="D138" s="7">
        <v>15</v>
      </c>
      <c r="E138" s="8">
        <v>509160</v>
      </c>
      <c r="F138"/>
    </row>
    <row r="139" spans="1:8" ht="13.15" customHeight="1" x14ac:dyDescent="0.2">
      <c r="A139" s="5" t="s">
        <v>856</v>
      </c>
      <c r="B139" s="6" t="s">
        <v>930</v>
      </c>
      <c r="C139" s="5" t="s">
        <v>2279</v>
      </c>
      <c r="D139" s="7">
        <v>22</v>
      </c>
      <c r="E139" s="8">
        <v>509160</v>
      </c>
      <c r="F139"/>
    </row>
    <row r="140" spans="1:8" ht="13.15" customHeight="1" x14ac:dyDescent="0.2">
      <c r="A140" s="5" t="s">
        <v>856</v>
      </c>
      <c r="B140" s="6" t="s">
        <v>931</v>
      </c>
      <c r="C140" s="5" t="s">
        <v>2279</v>
      </c>
      <c r="D140" s="7">
        <v>37</v>
      </c>
      <c r="E140" s="8">
        <v>509160</v>
      </c>
      <c r="F140"/>
    </row>
    <row r="141" spans="1:8" ht="13.15" customHeight="1" x14ac:dyDescent="0.2">
      <c r="A141" s="5" t="s">
        <v>856</v>
      </c>
      <c r="B141" s="6">
        <v>129</v>
      </c>
      <c r="C141" s="5" t="s">
        <v>2311</v>
      </c>
      <c r="D141" s="7">
        <v>612</v>
      </c>
      <c r="E141" s="8">
        <v>509160</v>
      </c>
      <c r="F141"/>
    </row>
    <row r="142" spans="1:8" ht="13.15" customHeight="1" x14ac:dyDescent="0.2">
      <c r="A142" s="5" t="s">
        <v>856</v>
      </c>
      <c r="B142" s="6" t="s">
        <v>2331</v>
      </c>
      <c r="C142" s="5" t="s">
        <v>2311</v>
      </c>
      <c r="D142" s="7">
        <v>78</v>
      </c>
      <c r="E142" s="8">
        <v>509160</v>
      </c>
      <c r="F142"/>
    </row>
    <row r="143" spans="1:8" ht="13.15" customHeight="1" x14ac:dyDescent="0.2">
      <c r="A143" s="5" t="s">
        <v>856</v>
      </c>
      <c r="B143" s="6" t="s">
        <v>2833</v>
      </c>
      <c r="C143" s="5" t="s">
        <v>2160</v>
      </c>
      <c r="D143" s="7">
        <v>132</v>
      </c>
      <c r="E143" s="8">
        <v>509160</v>
      </c>
      <c r="F143"/>
    </row>
    <row r="144" spans="1:8" ht="13.15" customHeight="1" x14ac:dyDescent="0.2">
      <c r="A144" s="5" t="s">
        <v>856</v>
      </c>
      <c r="B144" s="6" t="s">
        <v>2396</v>
      </c>
      <c r="C144" s="5" t="s">
        <v>2160</v>
      </c>
      <c r="D144" s="7">
        <v>139</v>
      </c>
      <c r="E144" s="8">
        <v>509160</v>
      </c>
      <c r="F144"/>
    </row>
    <row r="145" spans="1:6" ht="13.15" customHeight="1" x14ac:dyDescent="0.2">
      <c r="A145" s="5" t="s">
        <v>856</v>
      </c>
      <c r="B145" s="6" t="s">
        <v>2397</v>
      </c>
      <c r="C145" s="5" t="s">
        <v>2160</v>
      </c>
      <c r="D145" s="7">
        <v>95</v>
      </c>
      <c r="E145" s="8">
        <v>509160</v>
      </c>
      <c r="F145"/>
    </row>
    <row r="146" spans="1:6" ht="13.15" customHeight="1" x14ac:dyDescent="0.2">
      <c r="A146" s="5" t="s">
        <v>856</v>
      </c>
      <c r="B146" s="6" t="s">
        <v>3574</v>
      </c>
      <c r="C146" s="5" t="s">
        <v>2393</v>
      </c>
      <c r="D146" s="7">
        <v>40</v>
      </c>
      <c r="E146" s="8">
        <v>509160</v>
      </c>
      <c r="F146"/>
    </row>
    <row r="147" spans="1:6" ht="13.15" customHeight="1" x14ac:dyDescent="0.2">
      <c r="A147" s="5" t="s">
        <v>856</v>
      </c>
      <c r="B147" s="6" t="s">
        <v>3576</v>
      </c>
      <c r="C147" s="5" t="s">
        <v>2393</v>
      </c>
      <c r="D147" s="7">
        <v>40</v>
      </c>
      <c r="E147" s="8">
        <v>509160</v>
      </c>
      <c r="F147"/>
    </row>
    <row r="148" spans="1:6" ht="13.15" customHeight="1" x14ac:dyDescent="0.2">
      <c r="C148" s="10" t="s">
        <v>2401</v>
      </c>
      <c r="D148" s="11">
        <f>SUM(D38:D147)</f>
        <v>12644</v>
      </c>
      <c r="E148" s="12"/>
      <c r="F148"/>
    </row>
    <row r="149" spans="1:6" ht="13.15" customHeight="1" x14ac:dyDescent="0.2">
      <c r="F149"/>
    </row>
    <row r="150" spans="1:6" ht="13.15" customHeight="1" x14ac:dyDescent="0.2">
      <c r="A150" s="5" t="s">
        <v>856</v>
      </c>
      <c r="B150" s="6">
        <v>200</v>
      </c>
      <c r="C150" s="5" t="s">
        <v>2311</v>
      </c>
      <c r="D150" s="7">
        <v>628</v>
      </c>
      <c r="E150" s="8">
        <v>509160</v>
      </c>
      <c r="F150"/>
    </row>
    <row r="151" spans="1:6" x14ac:dyDescent="0.2">
      <c r="A151" s="5" t="s">
        <v>856</v>
      </c>
      <c r="B151" s="6">
        <v>201</v>
      </c>
      <c r="C151" s="5" t="s">
        <v>4226</v>
      </c>
      <c r="D151" s="7">
        <v>186</v>
      </c>
      <c r="E151" s="8">
        <v>509160</v>
      </c>
    </row>
    <row r="152" spans="1:6" x14ac:dyDescent="0.2">
      <c r="A152" s="5" t="s">
        <v>856</v>
      </c>
      <c r="B152" s="6" t="s">
        <v>3881</v>
      </c>
      <c r="C152" s="5" t="s">
        <v>2657</v>
      </c>
      <c r="D152" s="7">
        <v>136</v>
      </c>
      <c r="E152" s="8">
        <v>509160</v>
      </c>
    </row>
    <row r="153" spans="1:6" x14ac:dyDescent="0.2">
      <c r="A153" s="5" t="s">
        <v>856</v>
      </c>
      <c r="B153" s="6" t="s">
        <v>4490</v>
      </c>
      <c r="C153" s="5" t="s">
        <v>2657</v>
      </c>
      <c r="D153" s="7">
        <v>156</v>
      </c>
      <c r="E153" s="8">
        <v>509160</v>
      </c>
    </row>
    <row r="154" spans="1:6" x14ac:dyDescent="0.2">
      <c r="A154" s="5" t="s">
        <v>856</v>
      </c>
      <c r="B154" s="6" t="s">
        <v>2406</v>
      </c>
      <c r="C154" s="5" t="s">
        <v>2277</v>
      </c>
      <c r="D154" s="7">
        <v>56</v>
      </c>
      <c r="E154" s="8">
        <v>509160</v>
      </c>
    </row>
    <row r="155" spans="1:6" x14ac:dyDescent="0.2">
      <c r="A155" s="5" t="s">
        <v>856</v>
      </c>
      <c r="B155" s="6" t="s">
        <v>932</v>
      </c>
      <c r="C155" s="5" t="s">
        <v>3515</v>
      </c>
      <c r="D155" s="7">
        <v>15</v>
      </c>
      <c r="E155" s="8">
        <v>509160</v>
      </c>
    </row>
    <row r="156" spans="1:6" x14ac:dyDescent="0.2">
      <c r="A156" s="5" t="s">
        <v>856</v>
      </c>
      <c r="B156" s="6" t="s">
        <v>933</v>
      </c>
      <c r="C156" s="5" t="s">
        <v>2279</v>
      </c>
      <c r="D156" s="7">
        <v>24</v>
      </c>
      <c r="E156" s="8">
        <v>509160</v>
      </c>
    </row>
    <row r="157" spans="1:6" x14ac:dyDescent="0.2">
      <c r="A157" s="5" t="s">
        <v>856</v>
      </c>
      <c r="B157" s="6" t="s">
        <v>934</v>
      </c>
      <c r="C157" s="5" t="s">
        <v>2279</v>
      </c>
      <c r="D157" s="7">
        <v>35</v>
      </c>
      <c r="E157" s="8">
        <v>509160</v>
      </c>
    </row>
    <row r="158" spans="1:6" x14ac:dyDescent="0.2">
      <c r="A158" s="5" t="s">
        <v>856</v>
      </c>
      <c r="B158" s="6">
        <v>202</v>
      </c>
      <c r="C158" s="5" t="s">
        <v>4226</v>
      </c>
      <c r="D158" s="7">
        <v>186</v>
      </c>
      <c r="E158" s="8">
        <v>509160</v>
      </c>
    </row>
    <row r="159" spans="1:6" x14ac:dyDescent="0.2">
      <c r="A159" s="5" t="s">
        <v>856</v>
      </c>
      <c r="B159" s="6" t="s">
        <v>2408</v>
      </c>
      <c r="C159" s="5" t="s">
        <v>2657</v>
      </c>
      <c r="D159" s="7">
        <v>144</v>
      </c>
      <c r="E159" s="8">
        <v>509160</v>
      </c>
    </row>
    <row r="160" spans="1:6" x14ac:dyDescent="0.2">
      <c r="A160" s="5" t="s">
        <v>856</v>
      </c>
      <c r="B160" s="6" t="s">
        <v>2409</v>
      </c>
      <c r="C160" s="5" t="s">
        <v>2657</v>
      </c>
      <c r="D160" s="7">
        <v>157</v>
      </c>
      <c r="E160" s="8">
        <v>509160</v>
      </c>
    </row>
    <row r="161" spans="1:5" x14ac:dyDescent="0.2">
      <c r="A161" s="5" t="s">
        <v>856</v>
      </c>
      <c r="B161" s="6" t="s">
        <v>770</v>
      </c>
      <c r="C161" s="5" t="s">
        <v>2277</v>
      </c>
      <c r="D161" s="7">
        <v>56</v>
      </c>
      <c r="E161" s="8">
        <v>509160</v>
      </c>
    </row>
    <row r="162" spans="1:5" x14ac:dyDescent="0.2">
      <c r="A162" s="5" t="s">
        <v>856</v>
      </c>
      <c r="B162" s="6" t="s">
        <v>935</v>
      </c>
      <c r="C162" s="5" t="s">
        <v>3515</v>
      </c>
      <c r="D162" s="7">
        <v>15</v>
      </c>
      <c r="E162" s="8">
        <v>509160</v>
      </c>
    </row>
    <row r="163" spans="1:5" x14ac:dyDescent="0.2">
      <c r="A163" s="5" t="s">
        <v>856</v>
      </c>
      <c r="B163" s="6" t="s">
        <v>936</v>
      </c>
      <c r="C163" s="5" t="s">
        <v>2279</v>
      </c>
      <c r="D163" s="7">
        <v>22</v>
      </c>
      <c r="E163" s="8">
        <v>509160</v>
      </c>
    </row>
    <row r="164" spans="1:5" x14ac:dyDescent="0.2">
      <c r="A164" s="5" t="s">
        <v>856</v>
      </c>
      <c r="B164" s="6" t="s">
        <v>937</v>
      </c>
      <c r="C164" s="5" t="s">
        <v>2279</v>
      </c>
      <c r="D164" s="7">
        <v>35</v>
      </c>
      <c r="E164" s="8">
        <v>509160</v>
      </c>
    </row>
    <row r="165" spans="1:5" x14ac:dyDescent="0.2">
      <c r="A165" s="5" t="s">
        <v>856</v>
      </c>
      <c r="B165" s="6">
        <v>203</v>
      </c>
      <c r="C165" s="5" t="s">
        <v>4226</v>
      </c>
      <c r="D165" s="7">
        <v>186</v>
      </c>
      <c r="E165" s="8">
        <v>509160</v>
      </c>
    </row>
    <row r="166" spans="1:5" x14ac:dyDescent="0.2">
      <c r="A166" s="5" t="s">
        <v>856</v>
      </c>
      <c r="B166" s="6" t="s">
        <v>2411</v>
      </c>
      <c r="C166" s="5" t="s">
        <v>2657</v>
      </c>
      <c r="D166" s="7">
        <v>146</v>
      </c>
      <c r="E166" s="8">
        <v>509160</v>
      </c>
    </row>
    <row r="167" spans="1:5" x14ac:dyDescent="0.2">
      <c r="A167" s="5" t="s">
        <v>856</v>
      </c>
      <c r="B167" s="6" t="s">
        <v>2412</v>
      </c>
      <c r="C167" s="5" t="s">
        <v>2657</v>
      </c>
      <c r="D167" s="7">
        <v>159</v>
      </c>
      <c r="E167" s="8">
        <v>509160</v>
      </c>
    </row>
    <row r="168" spans="1:5" x14ac:dyDescent="0.2">
      <c r="A168" s="5" t="s">
        <v>856</v>
      </c>
      <c r="B168" s="6" t="s">
        <v>3901</v>
      </c>
      <c r="C168" s="5" t="s">
        <v>2277</v>
      </c>
      <c r="D168" s="7">
        <v>56</v>
      </c>
      <c r="E168" s="8">
        <v>509160</v>
      </c>
    </row>
    <row r="169" spans="1:5" x14ac:dyDescent="0.2">
      <c r="A169" s="5" t="s">
        <v>856</v>
      </c>
      <c r="B169" s="6" t="s">
        <v>3902</v>
      </c>
      <c r="C169" s="5" t="s">
        <v>3515</v>
      </c>
      <c r="D169" s="7">
        <v>15</v>
      </c>
      <c r="E169" s="8">
        <v>509160</v>
      </c>
    </row>
    <row r="170" spans="1:5" x14ac:dyDescent="0.2">
      <c r="A170" s="5" t="s">
        <v>856</v>
      </c>
      <c r="B170" s="6" t="s">
        <v>938</v>
      </c>
      <c r="C170" s="5" t="s">
        <v>2279</v>
      </c>
      <c r="D170" s="7">
        <v>23</v>
      </c>
      <c r="E170" s="8">
        <v>509160</v>
      </c>
    </row>
    <row r="171" spans="1:5" x14ac:dyDescent="0.2">
      <c r="A171" s="5" t="s">
        <v>856</v>
      </c>
      <c r="B171" s="6" t="s">
        <v>939</v>
      </c>
      <c r="C171" s="5" t="s">
        <v>2279</v>
      </c>
      <c r="D171" s="7">
        <v>32</v>
      </c>
      <c r="E171" s="8">
        <v>509160</v>
      </c>
    </row>
    <row r="172" spans="1:5" x14ac:dyDescent="0.2">
      <c r="A172" s="5" t="s">
        <v>856</v>
      </c>
      <c r="B172" s="6">
        <v>204</v>
      </c>
      <c r="C172" s="5" t="s">
        <v>4226</v>
      </c>
      <c r="D172" s="7">
        <v>186</v>
      </c>
      <c r="E172" s="8">
        <v>509160</v>
      </c>
    </row>
    <row r="173" spans="1:5" x14ac:dyDescent="0.2">
      <c r="A173" s="5" t="s">
        <v>856</v>
      </c>
      <c r="B173" s="6" t="s">
        <v>2414</v>
      </c>
      <c r="C173" s="5" t="s">
        <v>2657</v>
      </c>
      <c r="D173" s="7">
        <v>147</v>
      </c>
      <c r="E173" s="8">
        <v>509160</v>
      </c>
    </row>
    <row r="174" spans="1:5" x14ac:dyDescent="0.2">
      <c r="A174" s="5" t="s">
        <v>856</v>
      </c>
      <c r="B174" s="6" t="s">
        <v>4675</v>
      </c>
      <c r="C174" s="5" t="s">
        <v>2657</v>
      </c>
      <c r="D174" s="7">
        <v>157</v>
      </c>
      <c r="E174" s="8">
        <v>509160</v>
      </c>
    </row>
    <row r="175" spans="1:5" x14ac:dyDescent="0.2">
      <c r="A175" s="5" t="s">
        <v>856</v>
      </c>
      <c r="B175" s="6" t="s">
        <v>940</v>
      </c>
      <c r="C175" s="5" t="s">
        <v>2277</v>
      </c>
      <c r="D175" s="7">
        <v>56</v>
      </c>
      <c r="E175" s="8">
        <v>509160</v>
      </c>
    </row>
    <row r="176" spans="1:5" x14ac:dyDescent="0.2">
      <c r="A176" s="5" t="s">
        <v>856</v>
      </c>
      <c r="B176" s="6" t="s">
        <v>941</v>
      </c>
      <c r="C176" s="5" t="s">
        <v>3515</v>
      </c>
      <c r="D176" s="7">
        <v>15</v>
      </c>
      <c r="E176" s="8">
        <v>509160</v>
      </c>
    </row>
    <row r="177" spans="1:5" x14ac:dyDescent="0.2">
      <c r="A177" s="5" t="s">
        <v>856</v>
      </c>
      <c r="B177" s="6" t="s">
        <v>942</v>
      </c>
      <c r="C177" s="5" t="s">
        <v>2279</v>
      </c>
      <c r="D177" s="7">
        <v>23</v>
      </c>
      <c r="E177" s="8">
        <v>509160</v>
      </c>
    </row>
    <row r="178" spans="1:5" x14ac:dyDescent="0.2">
      <c r="A178" s="5" t="s">
        <v>856</v>
      </c>
      <c r="B178" s="6" t="s">
        <v>943</v>
      </c>
      <c r="C178" s="5" t="s">
        <v>2279</v>
      </c>
      <c r="D178" s="7">
        <v>35</v>
      </c>
      <c r="E178" s="8">
        <v>509160</v>
      </c>
    </row>
    <row r="179" spans="1:5" x14ac:dyDescent="0.2">
      <c r="A179" s="5" t="s">
        <v>856</v>
      </c>
      <c r="B179" s="6">
        <v>205</v>
      </c>
      <c r="C179" s="5" t="s">
        <v>4226</v>
      </c>
      <c r="D179" s="7">
        <v>189</v>
      </c>
      <c r="E179" s="8">
        <v>509160</v>
      </c>
    </row>
    <row r="180" spans="1:5" x14ac:dyDescent="0.2">
      <c r="A180" s="5" t="s">
        <v>856</v>
      </c>
      <c r="B180" s="6" t="s">
        <v>2417</v>
      </c>
      <c r="C180" s="5" t="s">
        <v>2657</v>
      </c>
      <c r="D180" s="7">
        <v>147</v>
      </c>
      <c r="E180" s="8">
        <v>509160</v>
      </c>
    </row>
    <row r="181" spans="1:5" x14ac:dyDescent="0.2">
      <c r="A181" s="5" t="s">
        <v>856</v>
      </c>
      <c r="B181" s="6" t="s">
        <v>3494</v>
      </c>
      <c r="C181" s="5" t="s">
        <v>2657</v>
      </c>
      <c r="D181" s="7">
        <v>157</v>
      </c>
      <c r="E181" s="8">
        <v>509160</v>
      </c>
    </row>
    <row r="182" spans="1:5" x14ac:dyDescent="0.2">
      <c r="A182" s="5" t="s">
        <v>856</v>
      </c>
      <c r="B182" s="6" t="s">
        <v>3903</v>
      </c>
      <c r="C182" s="5" t="s">
        <v>2277</v>
      </c>
      <c r="D182" s="7">
        <v>56</v>
      </c>
      <c r="E182" s="8">
        <v>509160</v>
      </c>
    </row>
    <row r="183" spans="1:5" x14ac:dyDescent="0.2">
      <c r="A183" s="5" t="s">
        <v>856</v>
      </c>
      <c r="B183" s="6" t="s">
        <v>3904</v>
      </c>
      <c r="C183" s="5" t="s">
        <v>3515</v>
      </c>
      <c r="D183" s="7">
        <v>15</v>
      </c>
      <c r="E183" s="8">
        <v>509160</v>
      </c>
    </row>
    <row r="184" spans="1:5" x14ac:dyDescent="0.2">
      <c r="A184" s="5" t="s">
        <v>856</v>
      </c>
      <c r="B184" s="6" t="s">
        <v>3905</v>
      </c>
      <c r="C184" s="5" t="s">
        <v>2279</v>
      </c>
      <c r="D184" s="7">
        <v>24</v>
      </c>
      <c r="E184" s="8">
        <v>509160</v>
      </c>
    </row>
    <row r="185" spans="1:5" x14ac:dyDescent="0.2">
      <c r="A185" s="5" t="s">
        <v>856</v>
      </c>
      <c r="B185" s="6" t="s">
        <v>3906</v>
      </c>
      <c r="C185" s="5" t="s">
        <v>2279</v>
      </c>
      <c r="D185" s="7">
        <v>35</v>
      </c>
      <c r="E185" s="8">
        <v>509160</v>
      </c>
    </row>
    <row r="186" spans="1:5" x14ac:dyDescent="0.2">
      <c r="A186" s="5" t="s">
        <v>856</v>
      </c>
      <c r="B186" s="6">
        <v>206</v>
      </c>
      <c r="C186" s="5" t="s">
        <v>4226</v>
      </c>
      <c r="D186" s="7">
        <v>186</v>
      </c>
      <c r="E186" s="8">
        <v>509160</v>
      </c>
    </row>
    <row r="187" spans="1:5" x14ac:dyDescent="0.2">
      <c r="A187" s="5" t="s">
        <v>856</v>
      </c>
      <c r="B187" s="6" t="s">
        <v>2419</v>
      </c>
      <c r="C187" s="5" t="s">
        <v>2657</v>
      </c>
      <c r="D187" s="7">
        <v>144</v>
      </c>
      <c r="E187" s="8">
        <v>509160</v>
      </c>
    </row>
    <row r="188" spans="1:5" x14ac:dyDescent="0.2">
      <c r="A188" s="5" t="s">
        <v>856</v>
      </c>
      <c r="B188" s="6" t="s">
        <v>2420</v>
      </c>
      <c r="C188" s="5" t="s">
        <v>2657</v>
      </c>
      <c r="D188" s="7">
        <v>164</v>
      </c>
      <c r="E188" s="8">
        <v>509160</v>
      </c>
    </row>
    <row r="189" spans="1:5" x14ac:dyDescent="0.2">
      <c r="A189" s="5" t="s">
        <v>856</v>
      </c>
      <c r="B189" s="6" t="s">
        <v>2422</v>
      </c>
      <c r="C189" s="5" t="s">
        <v>2277</v>
      </c>
      <c r="D189" s="7">
        <v>56</v>
      </c>
      <c r="E189" s="8">
        <v>509160</v>
      </c>
    </row>
    <row r="190" spans="1:5" x14ac:dyDescent="0.2">
      <c r="A190" s="5" t="s">
        <v>856</v>
      </c>
      <c r="B190" s="6" t="s">
        <v>944</v>
      </c>
      <c r="C190" s="5" t="s">
        <v>3515</v>
      </c>
      <c r="D190" s="7">
        <v>15</v>
      </c>
      <c r="E190" s="8">
        <v>509160</v>
      </c>
    </row>
    <row r="191" spans="1:5" x14ac:dyDescent="0.2">
      <c r="A191" s="5" t="s">
        <v>856</v>
      </c>
      <c r="B191" s="6" t="s">
        <v>945</v>
      </c>
      <c r="C191" s="5" t="s">
        <v>2279</v>
      </c>
      <c r="D191" s="7">
        <v>25</v>
      </c>
      <c r="E191" s="8">
        <v>509160</v>
      </c>
    </row>
    <row r="192" spans="1:5" x14ac:dyDescent="0.2">
      <c r="A192" s="5" t="s">
        <v>856</v>
      </c>
      <c r="B192" s="6" t="s">
        <v>946</v>
      </c>
      <c r="C192" s="5" t="s">
        <v>2279</v>
      </c>
      <c r="D192" s="7">
        <v>28</v>
      </c>
      <c r="E192" s="8">
        <v>509160</v>
      </c>
    </row>
    <row r="193" spans="1:5" x14ac:dyDescent="0.2">
      <c r="A193" s="5" t="s">
        <v>856</v>
      </c>
      <c r="B193" s="6">
        <v>207</v>
      </c>
      <c r="C193" s="5" t="s">
        <v>4226</v>
      </c>
      <c r="D193" s="7">
        <v>189</v>
      </c>
      <c r="E193" s="8">
        <v>509160</v>
      </c>
    </row>
    <row r="194" spans="1:5" x14ac:dyDescent="0.2">
      <c r="A194" s="5" t="s">
        <v>856</v>
      </c>
      <c r="B194" s="6" t="s">
        <v>2424</v>
      </c>
      <c r="C194" s="5" t="s">
        <v>2657</v>
      </c>
      <c r="D194" s="7">
        <v>146</v>
      </c>
      <c r="E194" s="8">
        <v>509160</v>
      </c>
    </row>
    <row r="195" spans="1:5" x14ac:dyDescent="0.2">
      <c r="A195" s="5" t="s">
        <v>856</v>
      </c>
      <c r="B195" s="6" t="s">
        <v>3932</v>
      </c>
      <c r="C195" s="5" t="s">
        <v>2657</v>
      </c>
      <c r="D195" s="7">
        <v>157</v>
      </c>
      <c r="E195" s="8">
        <v>509160</v>
      </c>
    </row>
    <row r="196" spans="1:5" x14ac:dyDescent="0.2">
      <c r="A196" s="5" t="s">
        <v>856</v>
      </c>
      <c r="B196" s="6" t="s">
        <v>947</v>
      </c>
      <c r="C196" s="5" t="s">
        <v>2277</v>
      </c>
      <c r="D196" s="7">
        <v>56</v>
      </c>
      <c r="E196" s="8">
        <v>509160</v>
      </c>
    </row>
    <row r="197" spans="1:5" x14ac:dyDescent="0.2">
      <c r="A197" s="5" t="s">
        <v>856</v>
      </c>
      <c r="B197" s="6" t="s">
        <v>948</v>
      </c>
      <c r="C197" s="5" t="s">
        <v>3515</v>
      </c>
      <c r="D197" s="7">
        <v>15</v>
      </c>
      <c r="E197" s="8">
        <v>509160</v>
      </c>
    </row>
    <row r="198" spans="1:5" x14ac:dyDescent="0.2">
      <c r="A198" s="5" t="s">
        <v>856</v>
      </c>
      <c r="B198" s="6" t="s">
        <v>949</v>
      </c>
      <c r="C198" s="5" t="s">
        <v>2279</v>
      </c>
      <c r="D198" s="7">
        <v>24</v>
      </c>
      <c r="E198" s="8">
        <v>509160</v>
      </c>
    </row>
    <row r="199" spans="1:5" x14ac:dyDescent="0.2">
      <c r="A199" s="5" t="s">
        <v>856</v>
      </c>
      <c r="B199" s="6" t="s">
        <v>950</v>
      </c>
      <c r="C199" s="5" t="s">
        <v>2279</v>
      </c>
      <c r="D199" s="7">
        <v>35</v>
      </c>
      <c r="E199" s="8">
        <v>509160</v>
      </c>
    </row>
    <row r="200" spans="1:5" x14ac:dyDescent="0.2">
      <c r="A200" s="5" t="s">
        <v>856</v>
      </c>
      <c r="B200" s="6">
        <v>208</v>
      </c>
      <c r="C200" s="5" t="s">
        <v>4226</v>
      </c>
      <c r="D200" s="7">
        <v>309</v>
      </c>
      <c r="E200" s="8">
        <v>509160</v>
      </c>
    </row>
    <row r="201" spans="1:5" x14ac:dyDescent="0.2">
      <c r="A201" s="5" t="s">
        <v>856</v>
      </c>
      <c r="B201" s="6" t="s">
        <v>2427</v>
      </c>
      <c r="C201" s="5" t="s">
        <v>2657</v>
      </c>
      <c r="D201" s="7">
        <v>43</v>
      </c>
      <c r="E201" s="8">
        <v>509160</v>
      </c>
    </row>
    <row r="202" spans="1:5" x14ac:dyDescent="0.2">
      <c r="A202" s="5" t="s">
        <v>856</v>
      </c>
      <c r="B202" s="6">
        <v>209</v>
      </c>
      <c r="C202" s="5" t="s">
        <v>2294</v>
      </c>
      <c r="D202" s="7">
        <v>78</v>
      </c>
      <c r="E202" s="8">
        <v>509160</v>
      </c>
    </row>
    <row r="203" spans="1:5" x14ac:dyDescent="0.2">
      <c r="A203" s="5" t="s">
        <v>856</v>
      </c>
      <c r="B203" s="6" t="s">
        <v>2429</v>
      </c>
      <c r="C203" s="5" t="s">
        <v>951</v>
      </c>
      <c r="D203" s="7">
        <v>50</v>
      </c>
      <c r="E203" s="8">
        <v>351100</v>
      </c>
    </row>
    <row r="204" spans="1:5" x14ac:dyDescent="0.2">
      <c r="A204" s="5" t="s">
        <v>856</v>
      </c>
      <c r="B204" s="6">
        <v>210</v>
      </c>
      <c r="C204" s="5" t="s">
        <v>952</v>
      </c>
      <c r="D204" s="7">
        <v>266</v>
      </c>
      <c r="E204" s="8">
        <v>509160</v>
      </c>
    </row>
    <row r="205" spans="1:5" x14ac:dyDescent="0.2">
      <c r="A205" s="5" t="s">
        <v>856</v>
      </c>
      <c r="B205" s="6" t="s">
        <v>2431</v>
      </c>
      <c r="C205" s="5" t="s">
        <v>2657</v>
      </c>
      <c r="D205" s="7">
        <v>210</v>
      </c>
      <c r="E205" s="8">
        <v>509160</v>
      </c>
    </row>
    <row r="206" spans="1:5" x14ac:dyDescent="0.2">
      <c r="A206" s="5" t="s">
        <v>856</v>
      </c>
      <c r="B206" s="6" t="s">
        <v>4676</v>
      </c>
      <c r="C206" s="5" t="s">
        <v>2277</v>
      </c>
      <c r="D206" s="7">
        <v>64</v>
      </c>
      <c r="E206" s="8">
        <v>509160</v>
      </c>
    </row>
    <row r="207" spans="1:5" x14ac:dyDescent="0.2">
      <c r="A207" s="5" t="s">
        <v>856</v>
      </c>
      <c r="B207" s="6">
        <v>211</v>
      </c>
      <c r="C207" s="5" t="s">
        <v>953</v>
      </c>
      <c r="D207" s="7">
        <v>598</v>
      </c>
      <c r="E207" s="8">
        <v>509160</v>
      </c>
    </row>
    <row r="208" spans="1:5" x14ac:dyDescent="0.2">
      <c r="A208" s="5" t="s">
        <v>856</v>
      </c>
      <c r="B208" s="6">
        <v>212</v>
      </c>
      <c r="C208" s="5" t="s">
        <v>3515</v>
      </c>
      <c r="D208" s="7">
        <v>45</v>
      </c>
      <c r="E208" s="8">
        <v>509160</v>
      </c>
    </row>
    <row r="209" spans="1:5" x14ac:dyDescent="0.2">
      <c r="A209" s="5" t="s">
        <v>856</v>
      </c>
      <c r="B209" s="6" t="s">
        <v>2438</v>
      </c>
      <c r="C209" s="5" t="s">
        <v>3614</v>
      </c>
      <c r="D209" s="7">
        <v>22</v>
      </c>
      <c r="E209" s="8">
        <v>509160</v>
      </c>
    </row>
    <row r="210" spans="1:5" x14ac:dyDescent="0.2">
      <c r="A210" s="5" t="s">
        <v>856</v>
      </c>
      <c r="B210" s="6">
        <v>213</v>
      </c>
      <c r="C210" s="5" t="s">
        <v>2311</v>
      </c>
      <c r="D210" s="7">
        <v>194</v>
      </c>
      <c r="E210" s="8">
        <v>509160</v>
      </c>
    </row>
    <row r="211" spans="1:5" x14ac:dyDescent="0.2">
      <c r="A211" s="5" t="s">
        <v>856</v>
      </c>
      <c r="B211" s="6">
        <v>214</v>
      </c>
      <c r="C211" s="5" t="s">
        <v>725</v>
      </c>
      <c r="D211" s="7">
        <v>75</v>
      </c>
      <c r="E211" s="8">
        <v>509160</v>
      </c>
    </row>
    <row r="212" spans="1:5" x14ac:dyDescent="0.2">
      <c r="A212" s="5" t="s">
        <v>856</v>
      </c>
      <c r="B212" s="6">
        <v>218</v>
      </c>
      <c r="C212" s="5" t="s">
        <v>862</v>
      </c>
      <c r="D212" s="7">
        <v>64</v>
      </c>
      <c r="E212" s="8">
        <v>352000</v>
      </c>
    </row>
    <row r="213" spans="1:5" x14ac:dyDescent="0.2">
      <c r="A213" s="5" t="s">
        <v>856</v>
      </c>
      <c r="B213" s="6">
        <v>219</v>
      </c>
      <c r="C213" s="5" t="s">
        <v>2367</v>
      </c>
      <c r="D213" s="7">
        <v>50</v>
      </c>
      <c r="E213" s="8">
        <v>352000</v>
      </c>
    </row>
    <row r="214" spans="1:5" x14ac:dyDescent="0.2">
      <c r="A214" s="5" t="s">
        <v>856</v>
      </c>
      <c r="B214" s="6">
        <v>221</v>
      </c>
      <c r="C214" s="5" t="s">
        <v>4226</v>
      </c>
      <c r="D214" s="7">
        <v>189</v>
      </c>
      <c r="E214" s="8">
        <v>509160</v>
      </c>
    </row>
    <row r="215" spans="1:5" x14ac:dyDescent="0.2">
      <c r="A215" s="5" t="s">
        <v>856</v>
      </c>
      <c r="B215" s="6" t="s">
        <v>2479</v>
      </c>
      <c r="C215" s="5" t="s">
        <v>2657</v>
      </c>
      <c r="D215" s="7">
        <v>147</v>
      </c>
      <c r="E215" s="8">
        <v>509160</v>
      </c>
    </row>
    <row r="216" spans="1:5" x14ac:dyDescent="0.2">
      <c r="A216" s="5" t="s">
        <v>856</v>
      </c>
      <c r="B216" s="6" t="s">
        <v>954</v>
      </c>
      <c r="C216" s="5" t="s">
        <v>2657</v>
      </c>
      <c r="D216" s="7">
        <v>157</v>
      </c>
      <c r="E216" s="8">
        <v>509160</v>
      </c>
    </row>
    <row r="217" spans="1:5" x14ac:dyDescent="0.2">
      <c r="A217" s="5" t="s">
        <v>856</v>
      </c>
      <c r="B217" s="6" t="s">
        <v>955</v>
      </c>
      <c r="C217" s="5" t="s">
        <v>2277</v>
      </c>
      <c r="D217" s="7">
        <v>56</v>
      </c>
      <c r="E217" s="8">
        <v>509160</v>
      </c>
    </row>
    <row r="218" spans="1:5" x14ac:dyDescent="0.2">
      <c r="A218" s="5" t="s">
        <v>856</v>
      </c>
      <c r="B218" s="6" t="s">
        <v>956</v>
      </c>
      <c r="C218" s="5" t="s">
        <v>3515</v>
      </c>
      <c r="D218" s="7">
        <v>15</v>
      </c>
      <c r="E218" s="8">
        <v>509160</v>
      </c>
    </row>
    <row r="219" spans="1:5" x14ac:dyDescent="0.2">
      <c r="A219" s="5" t="s">
        <v>856</v>
      </c>
      <c r="B219" s="6" t="s">
        <v>957</v>
      </c>
      <c r="C219" s="5" t="s">
        <v>2279</v>
      </c>
      <c r="D219" s="7">
        <v>23</v>
      </c>
      <c r="E219" s="8">
        <v>509160</v>
      </c>
    </row>
    <row r="220" spans="1:5" x14ac:dyDescent="0.2">
      <c r="A220" s="5" t="s">
        <v>856</v>
      </c>
      <c r="B220" s="6" t="s">
        <v>958</v>
      </c>
      <c r="C220" s="5" t="s">
        <v>2279</v>
      </c>
      <c r="D220" s="7">
        <v>35</v>
      </c>
      <c r="E220" s="8">
        <v>509160</v>
      </c>
    </row>
    <row r="221" spans="1:5" x14ac:dyDescent="0.2">
      <c r="A221" s="5" t="s">
        <v>856</v>
      </c>
      <c r="B221" s="6">
        <v>222</v>
      </c>
      <c r="C221" s="5" t="s">
        <v>884</v>
      </c>
      <c r="D221" s="7">
        <v>309</v>
      </c>
      <c r="E221" s="8">
        <v>509160</v>
      </c>
    </row>
    <row r="222" spans="1:5" x14ac:dyDescent="0.2">
      <c r="A222" s="5" t="s">
        <v>856</v>
      </c>
      <c r="B222" s="6" t="s">
        <v>959</v>
      </c>
      <c r="C222" s="5" t="s">
        <v>2277</v>
      </c>
      <c r="D222" s="7">
        <v>43</v>
      </c>
      <c r="E222" s="8">
        <v>509160</v>
      </c>
    </row>
    <row r="223" spans="1:5" x14ac:dyDescent="0.2">
      <c r="A223" s="5" t="s">
        <v>856</v>
      </c>
      <c r="B223" s="6">
        <v>223</v>
      </c>
      <c r="C223" s="5" t="s">
        <v>4226</v>
      </c>
      <c r="D223" s="7">
        <v>189</v>
      </c>
      <c r="E223" s="8">
        <v>509160</v>
      </c>
    </row>
    <row r="224" spans="1:5" x14ac:dyDescent="0.2">
      <c r="A224" s="5" t="s">
        <v>856</v>
      </c>
      <c r="B224" s="6" t="s">
        <v>960</v>
      </c>
      <c r="C224" s="5" t="s">
        <v>2657</v>
      </c>
      <c r="D224" s="7">
        <v>137</v>
      </c>
      <c r="E224" s="8">
        <v>509160</v>
      </c>
    </row>
    <row r="225" spans="1:5" x14ac:dyDescent="0.2">
      <c r="A225" s="5" t="s">
        <v>856</v>
      </c>
      <c r="B225" s="6" t="s">
        <v>961</v>
      </c>
      <c r="C225" s="5" t="s">
        <v>2657</v>
      </c>
      <c r="D225" s="7">
        <v>157</v>
      </c>
      <c r="E225" s="8">
        <v>509160</v>
      </c>
    </row>
    <row r="226" spans="1:5" x14ac:dyDescent="0.2">
      <c r="A226" s="5" t="s">
        <v>856</v>
      </c>
      <c r="B226" s="6" t="s">
        <v>962</v>
      </c>
      <c r="C226" s="5" t="s">
        <v>2277</v>
      </c>
      <c r="D226" s="7">
        <v>58</v>
      </c>
      <c r="E226" s="8">
        <v>509160</v>
      </c>
    </row>
    <row r="227" spans="1:5" x14ac:dyDescent="0.2">
      <c r="A227" s="5" t="s">
        <v>856</v>
      </c>
      <c r="B227" s="6" t="s">
        <v>963</v>
      </c>
      <c r="C227" s="5" t="s">
        <v>3515</v>
      </c>
      <c r="D227" s="7">
        <v>15</v>
      </c>
      <c r="E227" s="8">
        <v>509160</v>
      </c>
    </row>
    <row r="228" spans="1:5" x14ac:dyDescent="0.2">
      <c r="A228" s="5" t="s">
        <v>856</v>
      </c>
      <c r="B228" s="6" t="s">
        <v>964</v>
      </c>
      <c r="C228" s="5" t="s">
        <v>2279</v>
      </c>
      <c r="D228" s="7">
        <v>24</v>
      </c>
      <c r="E228" s="8">
        <v>509160</v>
      </c>
    </row>
    <row r="229" spans="1:5" x14ac:dyDescent="0.2">
      <c r="A229" s="5" t="s">
        <v>856</v>
      </c>
      <c r="B229" s="6" t="s">
        <v>965</v>
      </c>
      <c r="C229" s="5" t="s">
        <v>2279</v>
      </c>
      <c r="D229" s="7">
        <v>35</v>
      </c>
      <c r="E229" s="8">
        <v>509160</v>
      </c>
    </row>
    <row r="230" spans="1:5" x14ac:dyDescent="0.2">
      <c r="A230" s="5" t="s">
        <v>856</v>
      </c>
      <c r="B230" s="6">
        <v>224</v>
      </c>
      <c r="C230" s="5" t="s">
        <v>4226</v>
      </c>
      <c r="D230" s="7">
        <v>186</v>
      </c>
      <c r="E230" s="8">
        <v>509160</v>
      </c>
    </row>
    <row r="231" spans="1:5" x14ac:dyDescent="0.2">
      <c r="A231" s="5" t="s">
        <v>856</v>
      </c>
      <c r="B231" s="6" t="s">
        <v>3524</v>
      </c>
      <c r="C231" s="5" t="s">
        <v>2657</v>
      </c>
      <c r="D231" s="7">
        <v>146</v>
      </c>
      <c r="E231" s="8">
        <v>509160</v>
      </c>
    </row>
    <row r="232" spans="1:5" x14ac:dyDescent="0.2">
      <c r="A232" s="5" t="s">
        <v>856</v>
      </c>
      <c r="B232" s="6" t="s">
        <v>3526</v>
      </c>
      <c r="C232" s="5" t="s">
        <v>2657</v>
      </c>
      <c r="D232" s="7">
        <v>157</v>
      </c>
      <c r="E232" s="8">
        <v>509160</v>
      </c>
    </row>
    <row r="233" spans="1:5" x14ac:dyDescent="0.2">
      <c r="A233" s="5" t="s">
        <v>856</v>
      </c>
      <c r="B233" s="6" t="s">
        <v>966</v>
      </c>
      <c r="C233" s="5" t="s">
        <v>2277</v>
      </c>
      <c r="D233" s="7">
        <v>56</v>
      </c>
      <c r="E233" s="8">
        <v>509160</v>
      </c>
    </row>
    <row r="234" spans="1:5" x14ac:dyDescent="0.2">
      <c r="A234" s="5" t="s">
        <v>856</v>
      </c>
      <c r="B234" s="6" t="s">
        <v>967</v>
      </c>
      <c r="C234" s="5" t="s">
        <v>3515</v>
      </c>
      <c r="D234" s="7">
        <v>15</v>
      </c>
      <c r="E234" s="8">
        <v>509160</v>
      </c>
    </row>
    <row r="235" spans="1:5" x14ac:dyDescent="0.2">
      <c r="A235" s="5" t="s">
        <v>856</v>
      </c>
      <c r="B235" s="6" t="s">
        <v>968</v>
      </c>
      <c r="C235" s="5" t="s">
        <v>2279</v>
      </c>
      <c r="D235" s="7">
        <v>24</v>
      </c>
      <c r="E235" s="8">
        <v>509160</v>
      </c>
    </row>
    <row r="236" spans="1:5" x14ac:dyDescent="0.2">
      <c r="A236" s="5" t="s">
        <v>856</v>
      </c>
      <c r="B236" s="6" t="s">
        <v>969</v>
      </c>
      <c r="C236" s="5" t="s">
        <v>2279</v>
      </c>
      <c r="D236" s="7">
        <v>35</v>
      </c>
      <c r="E236" s="8">
        <v>509160</v>
      </c>
    </row>
    <row r="237" spans="1:5" x14ac:dyDescent="0.2">
      <c r="A237" s="5" t="s">
        <v>856</v>
      </c>
      <c r="B237" s="6">
        <v>225</v>
      </c>
      <c r="C237" s="5" t="s">
        <v>4226</v>
      </c>
      <c r="D237" s="7">
        <v>189</v>
      </c>
      <c r="E237" s="8">
        <v>509160</v>
      </c>
    </row>
    <row r="238" spans="1:5" x14ac:dyDescent="0.2">
      <c r="A238" s="5" t="s">
        <v>856</v>
      </c>
      <c r="B238" s="6" t="s">
        <v>2484</v>
      </c>
      <c r="C238" s="5" t="s">
        <v>2657</v>
      </c>
      <c r="D238" s="7">
        <v>137</v>
      </c>
      <c r="E238" s="8">
        <v>509160</v>
      </c>
    </row>
    <row r="239" spans="1:5" x14ac:dyDescent="0.2">
      <c r="A239" s="5" t="s">
        <v>856</v>
      </c>
      <c r="B239" s="6" t="s">
        <v>970</v>
      </c>
      <c r="C239" s="5" t="s">
        <v>2657</v>
      </c>
      <c r="D239" s="7">
        <v>157</v>
      </c>
      <c r="E239" s="8">
        <v>509160</v>
      </c>
    </row>
    <row r="240" spans="1:5" x14ac:dyDescent="0.2">
      <c r="A240" s="5" t="s">
        <v>856</v>
      </c>
      <c r="B240" s="6" t="s">
        <v>971</v>
      </c>
      <c r="C240" s="5" t="s">
        <v>2277</v>
      </c>
      <c r="D240" s="7">
        <v>56</v>
      </c>
      <c r="E240" s="8">
        <v>509160</v>
      </c>
    </row>
    <row r="241" spans="1:5" x14ac:dyDescent="0.2">
      <c r="A241" s="5" t="s">
        <v>856</v>
      </c>
      <c r="B241" s="6" t="s">
        <v>972</v>
      </c>
      <c r="C241" s="5" t="s">
        <v>3515</v>
      </c>
      <c r="D241" s="7">
        <v>15</v>
      </c>
      <c r="E241" s="8">
        <v>509160</v>
      </c>
    </row>
    <row r="242" spans="1:5" x14ac:dyDescent="0.2">
      <c r="A242" s="5" t="s">
        <v>856</v>
      </c>
      <c r="B242" s="6" t="s">
        <v>973</v>
      </c>
      <c r="C242" s="5" t="s">
        <v>2279</v>
      </c>
      <c r="D242" s="7">
        <v>24</v>
      </c>
      <c r="E242" s="8">
        <v>509160</v>
      </c>
    </row>
    <row r="243" spans="1:5" x14ac:dyDescent="0.2">
      <c r="A243" s="5" t="s">
        <v>856</v>
      </c>
      <c r="B243" s="6" t="s">
        <v>974</v>
      </c>
      <c r="C243" s="5" t="s">
        <v>2279</v>
      </c>
      <c r="D243" s="7">
        <v>35</v>
      </c>
      <c r="E243" s="8">
        <v>509160</v>
      </c>
    </row>
    <row r="244" spans="1:5" x14ac:dyDescent="0.2">
      <c r="A244" s="5" t="s">
        <v>856</v>
      </c>
      <c r="B244" s="6">
        <v>226</v>
      </c>
      <c r="C244" s="5" t="s">
        <v>4226</v>
      </c>
      <c r="D244" s="7">
        <v>189</v>
      </c>
      <c r="E244" s="8">
        <v>509160</v>
      </c>
    </row>
    <row r="245" spans="1:5" x14ac:dyDescent="0.2">
      <c r="A245" s="5" t="s">
        <v>856</v>
      </c>
      <c r="B245" s="6" t="s">
        <v>2486</v>
      </c>
      <c r="C245" s="5" t="s">
        <v>2657</v>
      </c>
      <c r="D245" s="7">
        <v>146</v>
      </c>
      <c r="E245" s="8">
        <v>509160</v>
      </c>
    </row>
    <row r="246" spans="1:5" x14ac:dyDescent="0.2">
      <c r="A246" s="5" t="s">
        <v>856</v>
      </c>
      <c r="B246" s="6" t="s">
        <v>3528</v>
      </c>
      <c r="C246" s="5" t="s">
        <v>2657</v>
      </c>
      <c r="D246" s="7">
        <v>157</v>
      </c>
      <c r="E246" s="8">
        <v>509160</v>
      </c>
    </row>
    <row r="247" spans="1:5" x14ac:dyDescent="0.2">
      <c r="A247" s="5" t="s">
        <v>856</v>
      </c>
      <c r="B247" s="6" t="s">
        <v>975</v>
      </c>
      <c r="C247" s="5" t="s">
        <v>2277</v>
      </c>
      <c r="D247" s="7">
        <v>56</v>
      </c>
      <c r="E247" s="8">
        <v>509160</v>
      </c>
    </row>
    <row r="248" spans="1:5" x14ac:dyDescent="0.2">
      <c r="A248" s="5" t="s">
        <v>856</v>
      </c>
      <c r="B248" s="6" t="s">
        <v>976</v>
      </c>
      <c r="C248" s="5" t="s">
        <v>3515</v>
      </c>
      <c r="D248" s="7">
        <v>15</v>
      </c>
      <c r="E248" s="8">
        <v>509160</v>
      </c>
    </row>
    <row r="249" spans="1:5" x14ac:dyDescent="0.2">
      <c r="A249" s="5" t="s">
        <v>856</v>
      </c>
      <c r="B249" s="6" t="s">
        <v>3529</v>
      </c>
      <c r="C249" s="5" t="s">
        <v>2279</v>
      </c>
      <c r="D249" s="7">
        <v>24</v>
      </c>
      <c r="E249" s="8">
        <v>509160</v>
      </c>
    </row>
    <row r="250" spans="1:5" x14ac:dyDescent="0.2">
      <c r="A250" s="5" t="s">
        <v>856</v>
      </c>
      <c r="B250" s="6" t="s">
        <v>3530</v>
      </c>
      <c r="C250" s="5" t="s">
        <v>2279</v>
      </c>
      <c r="D250" s="7">
        <v>35</v>
      </c>
      <c r="E250" s="8">
        <v>509160</v>
      </c>
    </row>
    <row r="251" spans="1:5" x14ac:dyDescent="0.2">
      <c r="A251" s="5" t="s">
        <v>856</v>
      </c>
      <c r="B251" s="6">
        <v>227</v>
      </c>
      <c r="C251" s="5" t="s">
        <v>4226</v>
      </c>
      <c r="D251" s="7">
        <v>189</v>
      </c>
      <c r="E251" s="8">
        <v>509160</v>
      </c>
    </row>
    <row r="252" spans="1:5" x14ac:dyDescent="0.2">
      <c r="A252" s="5" t="s">
        <v>856</v>
      </c>
      <c r="B252" s="6" t="s">
        <v>2488</v>
      </c>
      <c r="C252" s="5" t="s">
        <v>2657</v>
      </c>
      <c r="D252" s="7">
        <v>136</v>
      </c>
      <c r="E252" s="8">
        <v>509160</v>
      </c>
    </row>
    <row r="253" spans="1:5" x14ac:dyDescent="0.2">
      <c r="A253" s="5" t="s">
        <v>856</v>
      </c>
      <c r="B253" s="6" t="s">
        <v>2489</v>
      </c>
      <c r="C253" s="5" t="s">
        <v>2657</v>
      </c>
      <c r="D253" s="7">
        <v>157</v>
      </c>
      <c r="E253" s="8">
        <v>509160</v>
      </c>
    </row>
    <row r="254" spans="1:5" x14ac:dyDescent="0.2">
      <c r="A254" s="5" t="s">
        <v>856</v>
      </c>
      <c r="B254" s="6" t="s">
        <v>2490</v>
      </c>
      <c r="C254" s="5" t="s">
        <v>2277</v>
      </c>
      <c r="D254" s="7">
        <v>56</v>
      </c>
      <c r="E254" s="8">
        <v>509160</v>
      </c>
    </row>
    <row r="255" spans="1:5" x14ac:dyDescent="0.2">
      <c r="A255" s="5" t="s">
        <v>856</v>
      </c>
      <c r="B255" s="6" t="s">
        <v>977</v>
      </c>
      <c r="C255" s="5" t="s">
        <v>3515</v>
      </c>
      <c r="D255" s="7">
        <v>15</v>
      </c>
      <c r="E255" s="8">
        <v>509160</v>
      </c>
    </row>
    <row r="256" spans="1:5" x14ac:dyDescent="0.2">
      <c r="A256" s="5" t="s">
        <v>856</v>
      </c>
      <c r="B256" s="6" t="s">
        <v>978</v>
      </c>
      <c r="C256" s="5" t="s">
        <v>2279</v>
      </c>
      <c r="D256" s="7">
        <v>24</v>
      </c>
      <c r="E256" s="8">
        <v>509160</v>
      </c>
    </row>
    <row r="257" spans="1:5" x14ac:dyDescent="0.2">
      <c r="A257" s="5" t="s">
        <v>856</v>
      </c>
      <c r="B257" s="6" t="s">
        <v>979</v>
      </c>
      <c r="C257" s="5" t="s">
        <v>2279</v>
      </c>
      <c r="D257" s="7">
        <v>35</v>
      </c>
      <c r="E257" s="8">
        <v>509160</v>
      </c>
    </row>
    <row r="258" spans="1:5" x14ac:dyDescent="0.2">
      <c r="A258" s="5" t="s">
        <v>856</v>
      </c>
      <c r="B258" s="6">
        <v>228</v>
      </c>
      <c r="C258" s="5" t="s">
        <v>4226</v>
      </c>
      <c r="D258" s="7">
        <v>189</v>
      </c>
      <c r="E258" s="8">
        <v>509160</v>
      </c>
    </row>
    <row r="259" spans="1:5" x14ac:dyDescent="0.2">
      <c r="A259" s="5" t="s">
        <v>856</v>
      </c>
      <c r="B259" s="6" t="s">
        <v>3532</v>
      </c>
      <c r="C259" s="5" t="s">
        <v>2657</v>
      </c>
      <c r="D259" s="7">
        <v>145</v>
      </c>
      <c r="E259" s="8">
        <v>509160</v>
      </c>
    </row>
    <row r="260" spans="1:5" x14ac:dyDescent="0.2">
      <c r="A260" s="5" t="s">
        <v>856</v>
      </c>
      <c r="B260" s="6" t="s">
        <v>980</v>
      </c>
      <c r="C260" s="5" t="s">
        <v>2657</v>
      </c>
      <c r="D260" s="7">
        <v>157</v>
      </c>
      <c r="E260" s="8">
        <v>509160</v>
      </c>
    </row>
    <row r="261" spans="1:5" x14ac:dyDescent="0.2">
      <c r="A261" s="5" t="s">
        <v>856</v>
      </c>
      <c r="B261" s="6" t="s">
        <v>981</v>
      </c>
      <c r="C261" s="5" t="s">
        <v>2277</v>
      </c>
      <c r="D261" s="7">
        <v>56</v>
      </c>
      <c r="E261" s="8">
        <v>509160</v>
      </c>
    </row>
    <row r="262" spans="1:5" x14ac:dyDescent="0.2">
      <c r="A262" s="5" t="s">
        <v>856</v>
      </c>
      <c r="B262" s="6" t="s">
        <v>982</v>
      </c>
      <c r="C262" s="5" t="s">
        <v>3515</v>
      </c>
      <c r="D262" s="7">
        <v>15</v>
      </c>
      <c r="E262" s="8">
        <v>509160</v>
      </c>
    </row>
    <row r="263" spans="1:5" x14ac:dyDescent="0.2">
      <c r="A263" s="5" t="s">
        <v>856</v>
      </c>
      <c r="B263" s="6" t="s">
        <v>983</v>
      </c>
      <c r="C263" s="5" t="s">
        <v>2279</v>
      </c>
      <c r="D263" s="7">
        <v>23</v>
      </c>
      <c r="E263" s="8">
        <v>509160</v>
      </c>
    </row>
    <row r="264" spans="1:5" x14ac:dyDescent="0.2">
      <c r="A264" s="5" t="s">
        <v>856</v>
      </c>
      <c r="B264" s="6" t="s">
        <v>984</v>
      </c>
      <c r="C264" s="5" t="s">
        <v>2279</v>
      </c>
      <c r="D264" s="7">
        <v>35</v>
      </c>
      <c r="E264" s="8">
        <v>509160</v>
      </c>
    </row>
    <row r="265" spans="1:5" x14ac:dyDescent="0.2">
      <c r="A265" s="5" t="s">
        <v>856</v>
      </c>
      <c r="B265" s="6">
        <v>229</v>
      </c>
      <c r="C265" s="5" t="s">
        <v>2311</v>
      </c>
      <c r="D265" s="7">
        <v>622</v>
      </c>
      <c r="E265" s="8">
        <v>509160</v>
      </c>
    </row>
    <row r="266" spans="1:5" x14ac:dyDescent="0.2">
      <c r="A266" s="5" t="s">
        <v>856</v>
      </c>
      <c r="B266" s="6" t="s">
        <v>2533</v>
      </c>
      <c r="C266" s="5" t="s">
        <v>2160</v>
      </c>
      <c r="D266" s="7">
        <v>132</v>
      </c>
      <c r="E266" s="8">
        <v>509160</v>
      </c>
    </row>
    <row r="267" spans="1:5" x14ac:dyDescent="0.2">
      <c r="A267" s="5" t="s">
        <v>856</v>
      </c>
      <c r="B267" s="6" t="s">
        <v>2534</v>
      </c>
      <c r="C267" s="5" t="s">
        <v>2160</v>
      </c>
      <c r="D267" s="7">
        <v>132</v>
      </c>
      <c r="E267" s="8">
        <v>509160</v>
      </c>
    </row>
    <row r="268" spans="1:5" x14ac:dyDescent="0.2">
      <c r="A268" s="5" t="s">
        <v>856</v>
      </c>
      <c r="B268" s="6" t="s">
        <v>3574</v>
      </c>
      <c r="C268" s="5" t="s">
        <v>2393</v>
      </c>
      <c r="D268" s="7">
        <v>40</v>
      </c>
      <c r="E268" s="8">
        <v>509160</v>
      </c>
    </row>
    <row r="269" spans="1:5" x14ac:dyDescent="0.2">
      <c r="A269" s="5" t="s">
        <v>856</v>
      </c>
      <c r="B269" s="6" t="s">
        <v>3576</v>
      </c>
      <c r="C269" s="5" t="s">
        <v>2393</v>
      </c>
      <c r="D269" s="7">
        <v>40</v>
      </c>
      <c r="E269" s="8">
        <v>509160</v>
      </c>
    </row>
    <row r="270" spans="1:5" x14ac:dyDescent="0.2">
      <c r="C270" s="10" t="s">
        <v>2401</v>
      </c>
      <c r="D270" s="11">
        <f>SUM(D150:D269)</f>
        <v>12659</v>
      </c>
      <c r="E270" s="12"/>
    </row>
    <row r="272" spans="1:5" x14ac:dyDescent="0.2">
      <c r="A272" s="5" t="s">
        <v>856</v>
      </c>
      <c r="B272" s="6">
        <v>300</v>
      </c>
      <c r="C272" s="5" t="s">
        <v>2311</v>
      </c>
      <c r="D272" s="7">
        <v>628</v>
      </c>
      <c r="E272" s="8">
        <v>509160</v>
      </c>
    </row>
    <row r="273" spans="1:5" x14ac:dyDescent="0.2">
      <c r="A273" s="5" t="s">
        <v>856</v>
      </c>
      <c r="B273" s="6">
        <v>301</v>
      </c>
      <c r="C273" s="5" t="s">
        <v>4226</v>
      </c>
      <c r="D273" s="7">
        <v>186</v>
      </c>
      <c r="E273" s="8">
        <v>509160</v>
      </c>
    </row>
    <row r="274" spans="1:5" x14ac:dyDescent="0.2">
      <c r="A274" s="5" t="s">
        <v>856</v>
      </c>
      <c r="B274" s="6" t="s">
        <v>2542</v>
      </c>
      <c r="C274" s="5" t="s">
        <v>2657</v>
      </c>
      <c r="D274" s="7">
        <v>136</v>
      </c>
      <c r="E274" s="8">
        <v>509160</v>
      </c>
    </row>
    <row r="275" spans="1:5" x14ac:dyDescent="0.2">
      <c r="A275" s="5" t="s">
        <v>856</v>
      </c>
      <c r="B275" s="6" t="s">
        <v>2543</v>
      </c>
      <c r="C275" s="5" t="s">
        <v>2657</v>
      </c>
      <c r="D275" s="7">
        <v>156</v>
      </c>
      <c r="E275" s="8">
        <v>509160</v>
      </c>
    </row>
    <row r="276" spans="1:5" x14ac:dyDescent="0.2">
      <c r="A276" s="5" t="s">
        <v>856</v>
      </c>
      <c r="B276" s="6" t="s">
        <v>2544</v>
      </c>
      <c r="C276" s="5" t="s">
        <v>2277</v>
      </c>
      <c r="D276" s="7">
        <v>56</v>
      </c>
      <c r="E276" s="8">
        <v>509160</v>
      </c>
    </row>
    <row r="277" spans="1:5" x14ac:dyDescent="0.2">
      <c r="A277" s="5" t="s">
        <v>856</v>
      </c>
      <c r="B277" s="6" t="s">
        <v>985</v>
      </c>
      <c r="C277" s="5" t="s">
        <v>3515</v>
      </c>
      <c r="D277" s="7">
        <v>15</v>
      </c>
      <c r="E277" s="8">
        <v>509160</v>
      </c>
    </row>
    <row r="278" spans="1:5" x14ac:dyDescent="0.2">
      <c r="A278" s="5" t="s">
        <v>856</v>
      </c>
      <c r="B278" s="6" t="s">
        <v>986</v>
      </c>
      <c r="C278" s="5" t="s">
        <v>2279</v>
      </c>
      <c r="D278" s="7">
        <v>24</v>
      </c>
      <c r="E278" s="8">
        <v>509160</v>
      </c>
    </row>
    <row r="279" spans="1:5" x14ac:dyDescent="0.2">
      <c r="A279" s="5" t="s">
        <v>856</v>
      </c>
      <c r="B279" s="6" t="s">
        <v>987</v>
      </c>
      <c r="C279" s="5" t="s">
        <v>2279</v>
      </c>
      <c r="D279" s="7">
        <v>35</v>
      </c>
      <c r="E279" s="8">
        <v>509160</v>
      </c>
    </row>
    <row r="280" spans="1:5" x14ac:dyDescent="0.2">
      <c r="A280" s="5" t="s">
        <v>856</v>
      </c>
      <c r="B280" s="6">
        <v>302</v>
      </c>
      <c r="C280" s="5" t="s">
        <v>4226</v>
      </c>
      <c r="D280" s="7">
        <v>186</v>
      </c>
      <c r="E280" s="8">
        <v>509160</v>
      </c>
    </row>
    <row r="281" spans="1:5" x14ac:dyDescent="0.2">
      <c r="A281" s="5" t="s">
        <v>856</v>
      </c>
      <c r="B281" s="6" t="s">
        <v>2546</v>
      </c>
      <c r="C281" s="5" t="s">
        <v>2657</v>
      </c>
      <c r="D281" s="7">
        <v>144</v>
      </c>
      <c r="E281" s="8">
        <v>509160</v>
      </c>
    </row>
    <row r="282" spans="1:5" x14ac:dyDescent="0.2">
      <c r="A282" s="5" t="s">
        <v>856</v>
      </c>
      <c r="B282" s="6" t="s">
        <v>4492</v>
      </c>
      <c r="C282" s="5" t="s">
        <v>2657</v>
      </c>
      <c r="D282" s="7">
        <v>157</v>
      </c>
      <c r="E282" s="8">
        <v>509160</v>
      </c>
    </row>
    <row r="283" spans="1:5" x14ac:dyDescent="0.2">
      <c r="A283" s="5" t="s">
        <v>856</v>
      </c>
      <c r="B283" s="6" t="s">
        <v>988</v>
      </c>
      <c r="C283" s="5" t="s">
        <v>2277</v>
      </c>
      <c r="D283" s="7">
        <v>56</v>
      </c>
      <c r="E283" s="8">
        <v>509160</v>
      </c>
    </row>
    <row r="284" spans="1:5" x14ac:dyDescent="0.2">
      <c r="A284" s="5" t="s">
        <v>856</v>
      </c>
      <c r="B284" s="6" t="s">
        <v>989</v>
      </c>
      <c r="C284" s="5" t="s">
        <v>3515</v>
      </c>
      <c r="D284" s="7">
        <v>15</v>
      </c>
      <c r="E284" s="8">
        <v>509160</v>
      </c>
    </row>
    <row r="285" spans="1:5" x14ac:dyDescent="0.2">
      <c r="A285" s="5" t="s">
        <v>856</v>
      </c>
      <c r="B285" s="6" t="s">
        <v>990</v>
      </c>
      <c r="C285" s="5" t="s">
        <v>2279</v>
      </c>
      <c r="D285" s="7">
        <v>22</v>
      </c>
      <c r="E285" s="8">
        <v>509160</v>
      </c>
    </row>
    <row r="286" spans="1:5" x14ac:dyDescent="0.2">
      <c r="A286" s="5" t="s">
        <v>856</v>
      </c>
      <c r="B286" s="6" t="s">
        <v>991</v>
      </c>
      <c r="C286" s="5" t="s">
        <v>2279</v>
      </c>
      <c r="D286" s="7">
        <v>35</v>
      </c>
      <c r="E286" s="8">
        <v>509160</v>
      </c>
    </row>
    <row r="287" spans="1:5" x14ac:dyDescent="0.2">
      <c r="A287" s="5" t="s">
        <v>856</v>
      </c>
      <c r="B287" s="6">
        <v>303</v>
      </c>
      <c r="C287" s="5" t="s">
        <v>4226</v>
      </c>
      <c r="D287" s="7">
        <v>186</v>
      </c>
      <c r="E287" s="8">
        <v>509160</v>
      </c>
    </row>
    <row r="288" spans="1:5" x14ac:dyDescent="0.2">
      <c r="A288" s="5" t="s">
        <v>856</v>
      </c>
      <c r="B288" s="6" t="s">
        <v>2548</v>
      </c>
      <c r="C288" s="5" t="s">
        <v>2657</v>
      </c>
      <c r="D288" s="7">
        <v>146</v>
      </c>
      <c r="E288" s="8">
        <v>509160</v>
      </c>
    </row>
    <row r="289" spans="1:5" x14ac:dyDescent="0.2">
      <c r="A289" s="5" t="s">
        <v>856</v>
      </c>
      <c r="B289" s="6" t="s">
        <v>3907</v>
      </c>
      <c r="C289" s="5" t="s">
        <v>2657</v>
      </c>
      <c r="D289" s="7">
        <v>159</v>
      </c>
      <c r="E289" s="8">
        <v>509160</v>
      </c>
    </row>
    <row r="290" spans="1:5" x14ac:dyDescent="0.2">
      <c r="A290" s="5" t="s">
        <v>856</v>
      </c>
      <c r="B290" s="6" t="s">
        <v>3908</v>
      </c>
      <c r="C290" s="5" t="s">
        <v>2277</v>
      </c>
      <c r="D290" s="7">
        <v>56</v>
      </c>
      <c r="E290" s="8">
        <v>509160</v>
      </c>
    </row>
    <row r="291" spans="1:5" x14ac:dyDescent="0.2">
      <c r="A291" s="5" t="s">
        <v>856</v>
      </c>
      <c r="B291" s="6" t="s">
        <v>3909</v>
      </c>
      <c r="C291" s="5" t="s">
        <v>3515</v>
      </c>
      <c r="D291" s="7">
        <v>15</v>
      </c>
      <c r="E291" s="8">
        <v>509160</v>
      </c>
    </row>
    <row r="292" spans="1:5" x14ac:dyDescent="0.2">
      <c r="A292" s="5" t="s">
        <v>856</v>
      </c>
      <c r="B292" s="6" t="s">
        <v>992</v>
      </c>
      <c r="C292" s="5" t="s">
        <v>2279</v>
      </c>
      <c r="D292" s="7">
        <v>23</v>
      </c>
      <c r="E292" s="8">
        <v>509160</v>
      </c>
    </row>
    <row r="293" spans="1:5" x14ac:dyDescent="0.2">
      <c r="A293" s="5" t="s">
        <v>856</v>
      </c>
      <c r="B293" s="6" t="s">
        <v>993</v>
      </c>
      <c r="C293" s="5" t="s">
        <v>2279</v>
      </c>
      <c r="D293" s="7">
        <v>32</v>
      </c>
      <c r="E293" s="8">
        <v>509160</v>
      </c>
    </row>
    <row r="294" spans="1:5" x14ac:dyDescent="0.2">
      <c r="A294" s="5" t="s">
        <v>856</v>
      </c>
      <c r="B294" s="6">
        <v>304</v>
      </c>
      <c r="C294" s="5" t="s">
        <v>4226</v>
      </c>
      <c r="D294" s="7">
        <v>186</v>
      </c>
      <c r="E294" s="8">
        <v>509160</v>
      </c>
    </row>
    <row r="295" spans="1:5" x14ac:dyDescent="0.2">
      <c r="A295" s="5" t="s">
        <v>856</v>
      </c>
      <c r="B295" s="6" t="s">
        <v>2550</v>
      </c>
      <c r="C295" s="5" t="s">
        <v>2657</v>
      </c>
      <c r="D295" s="7">
        <v>147</v>
      </c>
      <c r="E295" s="8">
        <v>509160</v>
      </c>
    </row>
    <row r="296" spans="1:5" x14ac:dyDescent="0.2">
      <c r="A296" s="5" t="s">
        <v>856</v>
      </c>
      <c r="B296" s="6" t="s">
        <v>3910</v>
      </c>
      <c r="C296" s="5" t="s">
        <v>2657</v>
      </c>
      <c r="D296" s="7">
        <v>157</v>
      </c>
      <c r="E296" s="8">
        <v>509160</v>
      </c>
    </row>
    <row r="297" spans="1:5" x14ac:dyDescent="0.2">
      <c r="A297" s="5" t="s">
        <v>856</v>
      </c>
      <c r="B297" s="6" t="s">
        <v>3911</v>
      </c>
      <c r="C297" s="5" t="s">
        <v>2277</v>
      </c>
      <c r="D297" s="7">
        <v>56</v>
      </c>
      <c r="E297" s="8">
        <v>509160</v>
      </c>
    </row>
    <row r="298" spans="1:5" x14ac:dyDescent="0.2">
      <c r="A298" s="5" t="s">
        <v>856</v>
      </c>
      <c r="B298" s="6" t="s">
        <v>3912</v>
      </c>
      <c r="C298" s="5" t="s">
        <v>3515</v>
      </c>
      <c r="D298" s="7">
        <v>15</v>
      </c>
      <c r="E298" s="8">
        <v>509160</v>
      </c>
    </row>
    <row r="299" spans="1:5" x14ac:dyDescent="0.2">
      <c r="A299" s="5" t="s">
        <v>856</v>
      </c>
      <c r="B299" s="6" t="s">
        <v>994</v>
      </c>
      <c r="C299" s="5" t="s">
        <v>2279</v>
      </c>
      <c r="D299" s="7">
        <v>23</v>
      </c>
      <c r="E299" s="8">
        <v>509160</v>
      </c>
    </row>
    <row r="300" spans="1:5" x14ac:dyDescent="0.2">
      <c r="A300" s="5" t="s">
        <v>856</v>
      </c>
      <c r="B300" s="6" t="s">
        <v>995</v>
      </c>
      <c r="C300" s="5" t="s">
        <v>2279</v>
      </c>
      <c r="D300" s="7">
        <v>35</v>
      </c>
      <c r="E300" s="8">
        <v>509160</v>
      </c>
    </row>
    <row r="301" spans="1:5" x14ac:dyDescent="0.2">
      <c r="A301" s="5" t="s">
        <v>856</v>
      </c>
      <c r="B301" s="6">
        <v>305</v>
      </c>
      <c r="C301" s="5" t="s">
        <v>4226</v>
      </c>
      <c r="D301" s="7">
        <v>189</v>
      </c>
      <c r="E301" s="8">
        <v>509160</v>
      </c>
    </row>
    <row r="302" spans="1:5" x14ac:dyDescent="0.2">
      <c r="A302" s="5" t="s">
        <v>856</v>
      </c>
      <c r="B302" s="6" t="s">
        <v>2552</v>
      </c>
      <c r="C302" s="5" t="s">
        <v>2657</v>
      </c>
      <c r="D302" s="7">
        <v>147</v>
      </c>
      <c r="E302" s="8">
        <v>509160</v>
      </c>
    </row>
    <row r="303" spans="1:5" x14ac:dyDescent="0.2">
      <c r="A303" s="5" t="s">
        <v>856</v>
      </c>
      <c r="B303" s="6" t="s">
        <v>4494</v>
      </c>
      <c r="C303" s="5" t="s">
        <v>2657</v>
      </c>
      <c r="D303" s="7">
        <v>157</v>
      </c>
      <c r="E303" s="8">
        <v>509160</v>
      </c>
    </row>
    <row r="304" spans="1:5" x14ac:dyDescent="0.2">
      <c r="A304" s="5" t="s">
        <v>856</v>
      </c>
      <c r="B304" s="6" t="s">
        <v>998</v>
      </c>
      <c r="C304" s="5" t="s">
        <v>2277</v>
      </c>
      <c r="D304" s="7">
        <v>56</v>
      </c>
      <c r="E304" s="8">
        <v>509160</v>
      </c>
    </row>
    <row r="305" spans="1:5" x14ac:dyDescent="0.2">
      <c r="A305" s="5" t="s">
        <v>856</v>
      </c>
      <c r="B305" s="6" t="s">
        <v>999</v>
      </c>
      <c r="C305" s="5" t="s">
        <v>3515</v>
      </c>
      <c r="D305" s="7">
        <v>15</v>
      </c>
      <c r="E305" s="8">
        <v>509160</v>
      </c>
    </row>
    <row r="306" spans="1:5" x14ac:dyDescent="0.2">
      <c r="A306" s="5" t="s">
        <v>856</v>
      </c>
      <c r="B306" s="6" t="s">
        <v>1000</v>
      </c>
      <c r="C306" s="5" t="s">
        <v>2279</v>
      </c>
      <c r="D306" s="7">
        <v>24</v>
      </c>
      <c r="E306" s="8">
        <v>509160</v>
      </c>
    </row>
    <row r="307" spans="1:5" x14ac:dyDescent="0.2">
      <c r="A307" s="5" t="s">
        <v>856</v>
      </c>
      <c r="B307" s="6" t="s">
        <v>1001</v>
      </c>
      <c r="C307" s="5" t="s">
        <v>2279</v>
      </c>
      <c r="D307" s="7">
        <v>35</v>
      </c>
      <c r="E307" s="8">
        <v>509160</v>
      </c>
    </row>
    <row r="308" spans="1:5" x14ac:dyDescent="0.2">
      <c r="A308" s="5" t="s">
        <v>856</v>
      </c>
      <c r="B308" s="6">
        <v>306</v>
      </c>
      <c r="C308" s="5" t="s">
        <v>4226</v>
      </c>
      <c r="D308" s="7">
        <v>186</v>
      </c>
      <c r="E308" s="8">
        <v>509160</v>
      </c>
    </row>
    <row r="309" spans="1:5" x14ac:dyDescent="0.2">
      <c r="A309" s="5" t="s">
        <v>856</v>
      </c>
      <c r="B309" s="6" t="s">
        <v>2554</v>
      </c>
      <c r="C309" s="5" t="s">
        <v>2657</v>
      </c>
      <c r="D309" s="7">
        <v>144</v>
      </c>
      <c r="E309" s="8">
        <v>509160</v>
      </c>
    </row>
    <row r="310" spans="1:5" x14ac:dyDescent="0.2">
      <c r="A310" s="5" t="s">
        <v>856</v>
      </c>
      <c r="B310" s="6" t="s">
        <v>2555</v>
      </c>
      <c r="C310" s="5" t="s">
        <v>2657</v>
      </c>
      <c r="D310" s="7">
        <v>164</v>
      </c>
      <c r="E310" s="8">
        <v>509160</v>
      </c>
    </row>
    <row r="311" spans="1:5" x14ac:dyDescent="0.2">
      <c r="A311" s="5" t="s">
        <v>856</v>
      </c>
      <c r="B311" s="6" t="s">
        <v>2556</v>
      </c>
      <c r="C311" s="5" t="s">
        <v>2277</v>
      </c>
      <c r="D311" s="7">
        <v>56</v>
      </c>
      <c r="E311" s="8">
        <v>509160</v>
      </c>
    </row>
    <row r="312" spans="1:5" x14ac:dyDescent="0.2">
      <c r="A312" s="5" t="s">
        <v>856</v>
      </c>
      <c r="B312" s="6" t="s">
        <v>3914</v>
      </c>
      <c r="C312" s="5" t="s">
        <v>3515</v>
      </c>
      <c r="D312" s="7">
        <v>15</v>
      </c>
      <c r="E312" s="8">
        <v>509160</v>
      </c>
    </row>
    <row r="313" spans="1:5" x14ac:dyDescent="0.2">
      <c r="A313" s="5" t="s">
        <v>856</v>
      </c>
      <c r="B313" s="6" t="s">
        <v>3915</v>
      </c>
      <c r="C313" s="5" t="s">
        <v>2279</v>
      </c>
      <c r="D313" s="7">
        <v>25</v>
      </c>
      <c r="E313" s="8">
        <v>509160</v>
      </c>
    </row>
    <row r="314" spans="1:5" x14ac:dyDescent="0.2">
      <c r="A314" s="5" t="s">
        <v>856</v>
      </c>
      <c r="B314" s="6" t="s">
        <v>3916</v>
      </c>
      <c r="C314" s="5" t="s">
        <v>2279</v>
      </c>
      <c r="D314" s="7">
        <v>28</v>
      </c>
      <c r="E314" s="8">
        <v>509160</v>
      </c>
    </row>
    <row r="315" spans="1:5" x14ac:dyDescent="0.2">
      <c r="A315" s="5" t="s">
        <v>856</v>
      </c>
      <c r="B315" s="6">
        <v>307</v>
      </c>
      <c r="C315" s="5" t="s">
        <v>4226</v>
      </c>
      <c r="D315" s="7">
        <v>189</v>
      </c>
      <c r="E315" s="8">
        <v>509160</v>
      </c>
    </row>
    <row r="316" spans="1:5" x14ac:dyDescent="0.2">
      <c r="A316" s="5" t="s">
        <v>856</v>
      </c>
      <c r="B316" s="6" t="s">
        <v>2558</v>
      </c>
      <c r="C316" s="5" t="s">
        <v>2657</v>
      </c>
      <c r="D316" s="7">
        <v>146</v>
      </c>
      <c r="E316" s="8">
        <v>509160</v>
      </c>
    </row>
    <row r="317" spans="1:5" x14ac:dyDescent="0.2">
      <c r="A317" s="5" t="s">
        <v>856</v>
      </c>
      <c r="B317" s="6" t="s">
        <v>2559</v>
      </c>
      <c r="C317" s="5" t="s">
        <v>2657</v>
      </c>
      <c r="D317" s="7">
        <v>157</v>
      </c>
      <c r="E317" s="8">
        <v>509160</v>
      </c>
    </row>
    <row r="318" spans="1:5" x14ac:dyDescent="0.2">
      <c r="A318" s="5" t="s">
        <v>856</v>
      </c>
      <c r="B318" s="6" t="s">
        <v>1002</v>
      </c>
      <c r="C318" s="5" t="s">
        <v>2277</v>
      </c>
      <c r="D318" s="7">
        <v>56</v>
      </c>
      <c r="E318" s="8">
        <v>509160</v>
      </c>
    </row>
    <row r="319" spans="1:5" x14ac:dyDescent="0.2">
      <c r="A319" s="5" t="s">
        <v>856</v>
      </c>
      <c r="B319" s="6" t="s">
        <v>1003</v>
      </c>
      <c r="C319" s="5" t="s">
        <v>3515</v>
      </c>
      <c r="D319" s="7">
        <v>15</v>
      </c>
      <c r="E319" s="8">
        <v>509160</v>
      </c>
    </row>
    <row r="320" spans="1:5" x14ac:dyDescent="0.2">
      <c r="A320" s="5" t="s">
        <v>856</v>
      </c>
      <c r="B320" s="6" t="s">
        <v>1004</v>
      </c>
      <c r="C320" s="5" t="s">
        <v>2279</v>
      </c>
      <c r="D320" s="7">
        <v>24</v>
      </c>
      <c r="E320" s="8">
        <v>509160</v>
      </c>
    </row>
    <row r="321" spans="1:5" x14ac:dyDescent="0.2">
      <c r="A321" s="5" t="s">
        <v>856</v>
      </c>
      <c r="B321" s="6" t="s">
        <v>1005</v>
      </c>
      <c r="C321" s="5" t="s">
        <v>2279</v>
      </c>
      <c r="D321" s="7">
        <v>35</v>
      </c>
      <c r="E321" s="8">
        <v>509160</v>
      </c>
    </row>
    <row r="322" spans="1:5" x14ac:dyDescent="0.2">
      <c r="A322" s="5" t="s">
        <v>856</v>
      </c>
      <c r="B322" s="6">
        <v>308</v>
      </c>
      <c r="C322" s="5" t="s">
        <v>4226</v>
      </c>
      <c r="D322" s="7">
        <v>309</v>
      </c>
      <c r="E322" s="8">
        <v>509160</v>
      </c>
    </row>
    <row r="323" spans="1:5" x14ac:dyDescent="0.2">
      <c r="A323" s="5" t="s">
        <v>856</v>
      </c>
      <c r="B323" s="6" t="s">
        <v>2561</v>
      </c>
      <c r="C323" s="5" t="s">
        <v>2657</v>
      </c>
      <c r="D323" s="7">
        <v>43</v>
      </c>
      <c r="E323" s="8">
        <v>509160</v>
      </c>
    </row>
    <row r="324" spans="1:5" x14ac:dyDescent="0.2">
      <c r="A324" s="5" t="s">
        <v>856</v>
      </c>
      <c r="B324" s="6">
        <v>309</v>
      </c>
      <c r="C324" s="5" t="s">
        <v>2294</v>
      </c>
      <c r="D324" s="7">
        <v>78</v>
      </c>
      <c r="E324" s="8">
        <v>509160</v>
      </c>
    </row>
    <row r="325" spans="1:5" x14ac:dyDescent="0.2">
      <c r="A325" s="5" t="s">
        <v>856</v>
      </c>
      <c r="B325" s="6" t="s">
        <v>2563</v>
      </c>
      <c r="C325" s="5" t="s">
        <v>951</v>
      </c>
      <c r="D325" s="7">
        <v>50</v>
      </c>
      <c r="E325" s="8">
        <v>351100</v>
      </c>
    </row>
    <row r="326" spans="1:5" x14ac:dyDescent="0.2">
      <c r="A326" s="5" t="s">
        <v>856</v>
      </c>
      <c r="B326" s="6">
        <v>310</v>
      </c>
      <c r="C326" s="5" t="s">
        <v>952</v>
      </c>
      <c r="D326" s="7">
        <v>266</v>
      </c>
      <c r="E326" s="8">
        <v>509160</v>
      </c>
    </row>
    <row r="327" spans="1:5" x14ac:dyDescent="0.2">
      <c r="A327" s="5" t="s">
        <v>856</v>
      </c>
      <c r="B327" s="6" t="s">
        <v>2565</v>
      </c>
      <c r="C327" s="5" t="s">
        <v>2657</v>
      </c>
      <c r="D327" s="7">
        <v>210</v>
      </c>
      <c r="E327" s="8">
        <v>509160</v>
      </c>
    </row>
    <row r="328" spans="1:5" x14ac:dyDescent="0.2">
      <c r="A328" s="5" t="s">
        <v>856</v>
      </c>
      <c r="B328" s="6" t="s">
        <v>1006</v>
      </c>
      <c r="C328" s="5" t="s">
        <v>2277</v>
      </c>
      <c r="D328" s="7">
        <v>64</v>
      </c>
      <c r="E328" s="8">
        <v>509160</v>
      </c>
    </row>
    <row r="329" spans="1:5" x14ac:dyDescent="0.2">
      <c r="A329" s="5" t="s">
        <v>856</v>
      </c>
      <c r="B329" s="6">
        <v>311</v>
      </c>
      <c r="C329" s="5" t="s">
        <v>953</v>
      </c>
      <c r="D329" s="7">
        <v>598</v>
      </c>
      <c r="E329" s="8">
        <v>509160</v>
      </c>
    </row>
    <row r="330" spans="1:5" x14ac:dyDescent="0.2">
      <c r="A330" s="5" t="s">
        <v>856</v>
      </c>
      <c r="B330" s="6">
        <v>312</v>
      </c>
      <c r="C330" s="5" t="s">
        <v>3515</v>
      </c>
      <c r="D330" s="7">
        <v>45</v>
      </c>
      <c r="E330" s="8">
        <v>509160</v>
      </c>
    </row>
    <row r="331" spans="1:5" x14ac:dyDescent="0.2">
      <c r="A331" s="5" t="s">
        <v>856</v>
      </c>
      <c r="B331" s="6" t="s">
        <v>2570</v>
      </c>
      <c r="C331" s="5" t="s">
        <v>3614</v>
      </c>
      <c r="D331" s="7">
        <v>22</v>
      </c>
      <c r="E331" s="8">
        <v>509160</v>
      </c>
    </row>
    <row r="332" spans="1:5" x14ac:dyDescent="0.2">
      <c r="A332" s="5" t="s">
        <v>856</v>
      </c>
      <c r="B332" s="6">
        <v>313</v>
      </c>
      <c r="C332" s="5" t="s">
        <v>2311</v>
      </c>
      <c r="D332" s="7">
        <v>194</v>
      </c>
      <c r="E332" s="8">
        <v>509160</v>
      </c>
    </row>
    <row r="333" spans="1:5" x14ac:dyDescent="0.2">
      <c r="A333" s="5" t="s">
        <v>856</v>
      </c>
      <c r="B333" s="6">
        <v>314</v>
      </c>
      <c r="C333" s="5" t="s">
        <v>725</v>
      </c>
      <c r="D333" s="7">
        <v>75</v>
      </c>
      <c r="E333" s="8">
        <v>509160</v>
      </c>
    </row>
    <row r="334" spans="1:5" x14ac:dyDescent="0.2">
      <c r="A334" s="5" t="s">
        <v>856</v>
      </c>
      <c r="B334" s="6">
        <v>318</v>
      </c>
      <c r="C334" s="5" t="s">
        <v>862</v>
      </c>
      <c r="D334" s="7">
        <v>64</v>
      </c>
      <c r="E334" s="8">
        <v>352000</v>
      </c>
    </row>
    <row r="335" spans="1:5" x14ac:dyDescent="0.2">
      <c r="A335" s="5" t="s">
        <v>856</v>
      </c>
      <c r="B335" s="6">
        <v>319</v>
      </c>
      <c r="C335" s="5" t="s">
        <v>2367</v>
      </c>
      <c r="D335" s="7">
        <v>50</v>
      </c>
      <c r="E335" s="8">
        <v>352000</v>
      </c>
    </row>
    <row r="336" spans="1:5" x14ac:dyDescent="0.2">
      <c r="A336" s="5" t="s">
        <v>856</v>
      </c>
      <c r="B336" s="6">
        <v>321</v>
      </c>
      <c r="C336" s="5" t="s">
        <v>4226</v>
      </c>
      <c r="D336" s="7">
        <v>189</v>
      </c>
      <c r="E336" s="8">
        <v>509160</v>
      </c>
    </row>
    <row r="337" spans="1:5" x14ac:dyDescent="0.2">
      <c r="A337" s="5" t="s">
        <v>856</v>
      </c>
      <c r="B337" s="6" t="s">
        <v>3596</v>
      </c>
      <c r="C337" s="5" t="s">
        <v>2657</v>
      </c>
      <c r="D337" s="7">
        <v>147</v>
      </c>
      <c r="E337" s="8">
        <v>509160</v>
      </c>
    </row>
    <row r="338" spans="1:5" x14ac:dyDescent="0.2">
      <c r="A338" s="5" t="s">
        <v>856</v>
      </c>
      <c r="B338" s="6" t="s">
        <v>3597</v>
      </c>
      <c r="C338" s="5" t="s">
        <v>2657</v>
      </c>
      <c r="D338" s="7">
        <v>157</v>
      </c>
      <c r="E338" s="8">
        <v>509160</v>
      </c>
    </row>
    <row r="339" spans="1:5" x14ac:dyDescent="0.2">
      <c r="A339" s="5" t="s">
        <v>856</v>
      </c>
      <c r="B339" s="6" t="s">
        <v>1007</v>
      </c>
      <c r="C339" s="5" t="s">
        <v>2277</v>
      </c>
      <c r="D339" s="7">
        <v>56</v>
      </c>
      <c r="E339" s="8">
        <v>509160</v>
      </c>
    </row>
    <row r="340" spans="1:5" x14ac:dyDescent="0.2">
      <c r="A340" s="5" t="s">
        <v>856</v>
      </c>
      <c r="B340" s="6" t="s">
        <v>1008</v>
      </c>
      <c r="C340" s="5" t="s">
        <v>3515</v>
      </c>
      <c r="D340" s="7">
        <v>15</v>
      </c>
      <c r="E340" s="8">
        <v>509160</v>
      </c>
    </row>
    <row r="341" spans="1:5" x14ac:dyDescent="0.2">
      <c r="A341" s="5" t="s">
        <v>856</v>
      </c>
      <c r="B341" s="6" t="s">
        <v>1033</v>
      </c>
      <c r="C341" s="5" t="s">
        <v>2279</v>
      </c>
      <c r="D341" s="7">
        <v>23</v>
      </c>
      <c r="E341" s="8">
        <v>509160</v>
      </c>
    </row>
    <row r="342" spans="1:5" x14ac:dyDescent="0.2">
      <c r="A342" s="5" t="s">
        <v>856</v>
      </c>
      <c r="B342" s="6" t="s">
        <v>1034</v>
      </c>
      <c r="C342" s="5" t="s">
        <v>2279</v>
      </c>
      <c r="D342" s="7">
        <v>35</v>
      </c>
      <c r="E342" s="8">
        <v>509160</v>
      </c>
    </row>
    <row r="343" spans="1:5" x14ac:dyDescent="0.2">
      <c r="A343" s="5" t="s">
        <v>856</v>
      </c>
      <c r="B343" s="6">
        <v>322</v>
      </c>
      <c r="C343" s="5" t="s">
        <v>884</v>
      </c>
      <c r="D343" s="7">
        <v>309</v>
      </c>
      <c r="E343" s="8">
        <v>509160</v>
      </c>
    </row>
    <row r="344" spans="1:5" x14ac:dyDescent="0.2">
      <c r="A344" s="5" t="s">
        <v>856</v>
      </c>
      <c r="B344" s="6" t="s">
        <v>1035</v>
      </c>
      <c r="C344" s="5" t="s">
        <v>2277</v>
      </c>
      <c r="D344" s="7">
        <v>43</v>
      </c>
      <c r="E344" s="8">
        <v>509160</v>
      </c>
    </row>
    <row r="345" spans="1:5" x14ac:dyDescent="0.2">
      <c r="A345" s="5" t="s">
        <v>856</v>
      </c>
      <c r="B345" s="6">
        <v>323</v>
      </c>
      <c r="C345" s="5" t="s">
        <v>4226</v>
      </c>
      <c r="D345" s="7">
        <v>189</v>
      </c>
      <c r="E345" s="8">
        <v>509160</v>
      </c>
    </row>
    <row r="346" spans="1:5" x14ac:dyDescent="0.2">
      <c r="A346" s="5" t="s">
        <v>856</v>
      </c>
      <c r="B346" s="6" t="s">
        <v>3599</v>
      </c>
      <c r="C346" s="5" t="s">
        <v>2657</v>
      </c>
      <c r="D346" s="7">
        <v>137</v>
      </c>
      <c r="E346" s="8">
        <v>509160</v>
      </c>
    </row>
    <row r="347" spans="1:5" x14ac:dyDescent="0.2">
      <c r="A347" s="5" t="s">
        <v>856</v>
      </c>
      <c r="B347" s="6" t="s">
        <v>3600</v>
      </c>
      <c r="C347" s="5" t="s">
        <v>2657</v>
      </c>
      <c r="D347" s="7">
        <v>157</v>
      </c>
      <c r="E347" s="8">
        <v>509160</v>
      </c>
    </row>
    <row r="348" spans="1:5" x14ac:dyDescent="0.2">
      <c r="A348" s="5" t="s">
        <v>856</v>
      </c>
      <c r="B348" s="6" t="s">
        <v>1036</v>
      </c>
      <c r="C348" s="5" t="s">
        <v>2277</v>
      </c>
      <c r="D348" s="7">
        <v>58</v>
      </c>
      <c r="E348" s="8">
        <v>509160</v>
      </c>
    </row>
    <row r="349" spans="1:5" x14ac:dyDescent="0.2">
      <c r="A349" s="5" t="s">
        <v>856</v>
      </c>
      <c r="B349" s="6" t="s">
        <v>1037</v>
      </c>
      <c r="C349" s="5" t="s">
        <v>3515</v>
      </c>
      <c r="D349" s="7">
        <v>15</v>
      </c>
      <c r="E349" s="8">
        <v>509160</v>
      </c>
    </row>
    <row r="350" spans="1:5" x14ac:dyDescent="0.2">
      <c r="A350" s="5" t="s">
        <v>856</v>
      </c>
      <c r="B350" s="6" t="s">
        <v>1038</v>
      </c>
      <c r="C350" s="5" t="s">
        <v>2279</v>
      </c>
      <c r="D350" s="7">
        <v>24</v>
      </c>
      <c r="E350" s="8">
        <v>509160</v>
      </c>
    </row>
    <row r="351" spans="1:5" x14ac:dyDescent="0.2">
      <c r="A351" s="5" t="s">
        <v>856</v>
      </c>
      <c r="B351" s="6" t="s">
        <v>1039</v>
      </c>
      <c r="C351" s="5" t="s">
        <v>2279</v>
      </c>
      <c r="D351" s="7">
        <v>35</v>
      </c>
      <c r="E351" s="8">
        <v>509160</v>
      </c>
    </row>
    <row r="352" spans="1:5" x14ac:dyDescent="0.2">
      <c r="A352" s="5" t="s">
        <v>856</v>
      </c>
      <c r="B352" s="6">
        <v>324</v>
      </c>
      <c r="C352" s="5" t="s">
        <v>4226</v>
      </c>
      <c r="D352" s="7">
        <v>186</v>
      </c>
      <c r="E352" s="8">
        <v>509160</v>
      </c>
    </row>
    <row r="353" spans="1:5" x14ac:dyDescent="0.2">
      <c r="A353" s="5" t="s">
        <v>856</v>
      </c>
      <c r="B353" s="6" t="s">
        <v>3602</v>
      </c>
      <c r="C353" s="5" t="s">
        <v>2657</v>
      </c>
      <c r="D353" s="7">
        <v>146</v>
      </c>
      <c r="E353" s="8">
        <v>509160</v>
      </c>
    </row>
    <row r="354" spans="1:5" x14ac:dyDescent="0.2">
      <c r="A354" s="5" t="s">
        <v>856</v>
      </c>
      <c r="B354" s="6" t="s">
        <v>3603</v>
      </c>
      <c r="C354" s="5" t="s">
        <v>2657</v>
      </c>
      <c r="D354" s="7">
        <v>157</v>
      </c>
      <c r="E354" s="8">
        <v>509160</v>
      </c>
    </row>
    <row r="355" spans="1:5" x14ac:dyDescent="0.2">
      <c r="A355" s="5" t="s">
        <v>856</v>
      </c>
      <c r="B355" s="6" t="s">
        <v>1040</v>
      </c>
      <c r="C355" s="5" t="s">
        <v>2277</v>
      </c>
      <c r="D355" s="7">
        <v>56</v>
      </c>
      <c r="E355" s="8">
        <v>509160</v>
      </c>
    </row>
    <row r="356" spans="1:5" x14ac:dyDescent="0.2">
      <c r="A356" s="5" t="s">
        <v>856</v>
      </c>
      <c r="B356" s="6" t="s">
        <v>1041</v>
      </c>
      <c r="C356" s="5" t="s">
        <v>3515</v>
      </c>
      <c r="D356" s="7">
        <v>15</v>
      </c>
      <c r="E356" s="8">
        <v>509160</v>
      </c>
    </row>
    <row r="357" spans="1:5" x14ac:dyDescent="0.2">
      <c r="A357" s="5" t="s">
        <v>856</v>
      </c>
      <c r="B357" s="6" t="s">
        <v>1042</v>
      </c>
      <c r="C357" s="5" t="s">
        <v>2279</v>
      </c>
      <c r="D357" s="7">
        <v>24</v>
      </c>
      <c r="E357" s="8">
        <v>509160</v>
      </c>
    </row>
    <row r="358" spans="1:5" x14ac:dyDescent="0.2">
      <c r="A358" s="5" t="s">
        <v>856</v>
      </c>
      <c r="B358" s="6" t="s">
        <v>1043</v>
      </c>
      <c r="C358" s="5" t="s">
        <v>2279</v>
      </c>
      <c r="D358" s="7">
        <v>35</v>
      </c>
      <c r="E358" s="8">
        <v>509160</v>
      </c>
    </row>
    <row r="359" spans="1:5" x14ac:dyDescent="0.2">
      <c r="A359" s="5" t="s">
        <v>856</v>
      </c>
      <c r="B359" s="6">
        <v>325</v>
      </c>
      <c r="C359" s="5" t="s">
        <v>4226</v>
      </c>
      <c r="D359" s="7">
        <v>189</v>
      </c>
      <c r="E359" s="8">
        <v>509160</v>
      </c>
    </row>
    <row r="360" spans="1:5" x14ac:dyDescent="0.2">
      <c r="A360" s="5" t="s">
        <v>856</v>
      </c>
      <c r="B360" s="6" t="s">
        <v>651</v>
      </c>
      <c r="C360" s="5" t="s">
        <v>2657</v>
      </c>
      <c r="D360" s="7">
        <v>137</v>
      </c>
      <c r="E360" s="8">
        <v>509160</v>
      </c>
    </row>
    <row r="361" spans="1:5" x14ac:dyDescent="0.2">
      <c r="A361" s="5" t="s">
        <v>856</v>
      </c>
      <c r="B361" s="6" t="s">
        <v>1044</v>
      </c>
      <c r="C361" s="5" t="s">
        <v>2657</v>
      </c>
      <c r="D361" s="7">
        <v>157</v>
      </c>
      <c r="E361" s="8">
        <v>509160</v>
      </c>
    </row>
    <row r="362" spans="1:5" x14ac:dyDescent="0.2">
      <c r="A362" s="5" t="s">
        <v>856</v>
      </c>
      <c r="B362" s="6" t="s">
        <v>1045</v>
      </c>
      <c r="C362" s="5" t="s">
        <v>2277</v>
      </c>
      <c r="D362" s="7">
        <v>56</v>
      </c>
      <c r="E362" s="8">
        <v>509160</v>
      </c>
    </row>
    <row r="363" spans="1:5" x14ac:dyDescent="0.2">
      <c r="A363" s="5" t="s">
        <v>856</v>
      </c>
      <c r="B363" s="6" t="s">
        <v>1046</v>
      </c>
      <c r="C363" s="5" t="s">
        <v>3515</v>
      </c>
      <c r="D363" s="7">
        <v>15</v>
      </c>
      <c r="E363" s="8">
        <v>509160</v>
      </c>
    </row>
    <row r="364" spans="1:5" x14ac:dyDescent="0.2">
      <c r="A364" s="5" t="s">
        <v>856</v>
      </c>
      <c r="B364" s="6" t="s">
        <v>1047</v>
      </c>
      <c r="C364" s="5" t="s">
        <v>2279</v>
      </c>
      <c r="D364" s="7">
        <v>24</v>
      </c>
      <c r="E364" s="8">
        <v>509160</v>
      </c>
    </row>
    <row r="365" spans="1:5" x14ac:dyDescent="0.2">
      <c r="A365" s="5" t="s">
        <v>856</v>
      </c>
      <c r="B365" s="6" t="s">
        <v>1048</v>
      </c>
      <c r="C365" s="5" t="s">
        <v>2279</v>
      </c>
      <c r="D365" s="7">
        <v>35</v>
      </c>
      <c r="E365" s="8">
        <v>509160</v>
      </c>
    </row>
    <row r="366" spans="1:5" x14ac:dyDescent="0.2">
      <c r="A366" s="5" t="s">
        <v>856</v>
      </c>
      <c r="B366" s="6">
        <v>326</v>
      </c>
      <c r="C366" s="5" t="s">
        <v>4226</v>
      </c>
      <c r="D366" s="7">
        <v>189</v>
      </c>
      <c r="E366" s="8">
        <v>509160</v>
      </c>
    </row>
    <row r="367" spans="1:5" x14ac:dyDescent="0.2">
      <c r="A367" s="5" t="s">
        <v>856</v>
      </c>
      <c r="B367" s="6" t="s">
        <v>1049</v>
      </c>
      <c r="C367" s="5" t="s">
        <v>2657</v>
      </c>
      <c r="D367" s="7">
        <v>146</v>
      </c>
      <c r="E367" s="8">
        <v>509160</v>
      </c>
    </row>
    <row r="368" spans="1:5" x14ac:dyDescent="0.2">
      <c r="A368" s="5" t="s">
        <v>856</v>
      </c>
      <c r="B368" s="6" t="s">
        <v>1050</v>
      </c>
      <c r="C368" s="5" t="s">
        <v>2657</v>
      </c>
      <c r="D368" s="7">
        <v>157</v>
      </c>
      <c r="E368" s="8">
        <v>509160</v>
      </c>
    </row>
    <row r="369" spans="1:5" x14ac:dyDescent="0.2">
      <c r="A369" s="5" t="s">
        <v>856</v>
      </c>
      <c r="B369" s="6" t="s">
        <v>1051</v>
      </c>
      <c r="C369" s="5" t="s">
        <v>2277</v>
      </c>
      <c r="D369" s="7">
        <v>56</v>
      </c>
      <c r="E369" s="8">
        <v>509160</v>
      </c>
    </row>
    <row r="370" spans="1:5" x14ac:dyDescent="0.2">
      <c r="A370" s="5" t="s">
        <v>856</v>
      </c>
      <c r="B370" s="6" t="s">
        <v>1052</v>
      </c>
      <c r="C370" s="5" t="s">
        <v>3515</v>
      </c>
      <c r="D370" s="7">
        <v>15</v>
      </c>
      <c r="E370" s="8">
        <v>509160</v>
      </c>
    </row>
    <row r="371" spans="1:5" x14ac:dyDescent="0.2">
      <c r="A371" s="5" t="s">
        <v>856</v>
      </c>
      <c r="B371" s="6" t="s">
        <v>1053</v>
      </c>
      <c r="C371" s="5" t="s">
        <v>2279</v>
      </c>
      <c r="D371" s="7">
        <v>24</v>
      </c>
      <c r="E371" s="8">
        <v>509160</v>
      </c>
    </row>
    <row r="372" spans="1:5" x14ac:dyDescent="0.2">
      <c r="A372" s="5" t="s">
        <v>856</v>
      </c>
      <c r="B372" s="6" t="s">
        <v>1054</v>
      </c>
      <c r="C372" s="5" t="s">
        <v>2279</v>
      </c>
      <c r="D372" s="7">
        <v>35</v>
      </c>
      <c r="E372" s="8">
        <v>509160</v>
      </c>
    </row>
    <row r="373" spans="1:5" x14ac:dyDescent="0.2">
      <c r="A373" s="5" t="s">
        <v>856</v>
      </c>
      <c r="B373" s="6">
        <v>327</v>
      </c>
      <c r="C373" s="5" t="s">
        <v>4226</v>
      </c>
      <c r="D373" s="7">
        <v>189</v>
      </c>
      <c r="E373" s="8">
        <v>509160</v>
      </c>
    </row>
    <row r="374" spans="1:5" x14ac:dyDescent="0.2">
      <c r="A374" s="5" t="s">
        <v>856</v>
      </c>
      <c r="B374" s="6" t="s">
        <v>1055</v>
      </c>
      <c r="C374" s="5" t="s">
        <v>2657</v>
      </c>
      <c r="D374" s="7">
        <v>136</v>
      </c>
      <c r="E374" s="8">
        <v>509160</v>
      </c>
    </row>
    <row r="375" spans="1:5" x14ac:dyDescent="0.2">
      <c r="A375" s="5" t="s">
        <v>856</v>
      </c>
      <c r="B375" s="6" t="s">
        <v>1056</v>
      </c>
      <c r="C375" s="5" t="s">
        <v>2657</v>
      </c>
      <c r="D375" s="7">
        <v>157</v>
      </c>
      <c r="E375" s="8">
        <v>509160</v>
      </c>
    </row>
    <row r="376" spans="1:5" x14ac:dyDescent="0.2">
      <c r="A376" s="5" t="s">
        <v>856</v>
      </c>
      <c r="B376" s="6" t="s">
        <v>3608</v>
      </c>
      <c r="C376" s="5" t="s">
        <v>2277</v>
      </c>
      <c r="D376" s="7">
        <v>56</v>
      </c>
      <c r="E376" s="8">
        <v>509160</v>
      </c>
    </row>
    <row r="377" spans="1:5" x14ac:dyDescent="0.2">
      <c r="A377" s="5" t="s">
        <v>856</v>
      </c>
      <c r="B377" s="6" t="s">
        <v>1057</v>
      </c>
      <c r="C377" s="5" t="s">
        <v>3515</v>
      </c>
      <c r="D377" s="7">
        <v>15</v>
      </c>
      <c r="E377" s="8">
        <v>509160</v>
      </c>
    </row>
    <row r="378" spans="1:5" x14ac:dyDescent="0.2">
      <c r="A378" s="5" t="s">
        <v>856</v>
      </c>
      <c r="B378" s="6" t="s">
        <v>1058</v>
      </c>
      <c r="C378" s="5" t="s">
        <v>2279</v>
      </c>
      <c r="D378" s="7">
        <v>24</v>
      </c>
      <c r="E378" s="8">
        <v>509160</v>
      </c>
    </row>
    <row r="379" spans="1:5" x14ac:dyDescent="0.2">
      <c r="A379" s="5" t="s">
        <v>856</v>
      </c>
      <c r="B379" s="6" t="s">
        <v>1059</v>
      </c>
      <c r="C379" s="5" t="s">
        <v>2279</v>
      </c>
      <c r="D379" s="7">
        <v>35</v>
      </c>
      <c r="E379" s="8">
        <v>509160</v>
      </c>
    </row>
    <row r="380" spans="1:5" x14ac:dyDescent="0.2">
      <c r="A380" s="5" t="s">
        <v>856</v>
      </c>
      <c r="B380" s="6">
        <v>328</v>
      </c>
      <c r="C380" s="5" t="s">
        <v>4226</v>
      </c>
      <c r="D380" s="7">
        <v>189</v>
      </c>
      <c r="E380" s="8">
        <v>509160</v>
      </c>
    </row>
    <row r="381" spans="1:5" x14ac:dyDescent="0.2">
      <c r="A381" s="5" t="s">
        <v>856</v>
      </c>
      <c r="B381" s="6" t="s">
        <v>1060</v>
      </c>
      <c r="C381" s="5" t="s">
        <v>2657</v>
      </c>
      <c r="D381" s="7">
        <v>145</v>
      </c>
      <c r="E381" s="8">
        <v>509160</v>
      </c>
    </row>
    <row r="382" spans="1:5" x14ac:dyDescent="0.2">
      <c r="A382" s="5" t="s">
        <v>856</v>
      </c>
      <c r="B382" s="6" t="s">
        <v>1061</v>
      </c>
      <c r="C382" s="5" t="s">
        <v>2657</v>
      </c>
      <c r="D382" s="7">
        <v>157</v>
      </c>
      <c r="E382" s="8">
        <v>509160</v>
      </c>
    </row>
    <row r="383" spans="1:5" x14ac:dyDescent="0.2">
      <c r="A383" s="5" t="s">
        <v>856</v>
      </c>
      <c r="B383" s="6" t="s">
        <v>1062</v>
      </c>
      <c r="C383" s="5" t="s">
        <v>2277</v>
      </c>
      <c r="D383" s="7">
        <v>56</v>
      </c>
      <c r="E383" s="8">
        <v>509160</v>
      </c>
    </row>
    <row r="384" spans="1:5" x14ac:dyDescent="0.2">
      <c r="A384" s="5" t="s">
        <v>856</v>
      </c>
      <c r="B384" s="6" t="s">
        <v>1063</v>
      </c>
      <c r="C384" s="5" t="s">
        <v>3515</v>
      </c>
      <c r="D384" s="7">
        <v>15</v>
      </c>
      <c r="E384" s="8">
        <v>509160</v>
      </c>
    </row>
    <row r="385" spans="1:5" x14ac:dyDescent="0.2">
      <c r="A385" s="5" t="s">
        <v>856</v>
      </c>
      <c r="B385" s="6" t="s">
        <v>1064</v>
      </c>
      <c r="C385" s="5" t="s">
        <v>2279</v>
      </c>
      <c r="D385" s="7">
        <v>23</v>
      </c>
      <c r="E385" s="8">
        <v>509160</v>
      </c>
    </row>
    <row r="386" spans="1:5" x14ac:dyDescent="0.2">
      <c r="A386" s="5" t="s">
        <v>856</v>
      </c>
      <c r="B386" s="6" t="s">
        <v>1065</v>
      </c>
      <c r="C386" s="5" t="s">
        <v>2279</v>
      </c>
      <c r="D386" s="7">
        <v>35</v>
      </c>
      <c r="E386" s="8">
        <v>509160</v>
      </c>
    </row>
    <row r="387" spans="1:5" x14ac:dyDescent="0.2">
      <c r="A387" s="5" t="s">
        <v>856</v>
      </c>
      <c r="B387" s="6">
        <v>329</v>
      </c>
      <c r="C387" s="5" t="s">
        <v>2311</v>
      </c>
      <c r="D387" s="7">
        <v>622</v>
      </c>
      <c r="E387" s="8">
        <v>509160</v>
      </c>
    </row>
    <row r="388" spans="1:5" x14ac:dyDescent="0.2">
      <c r="A388" s="5" t="s">
        <v>856</v>
      </c>
      <c r="B388" s="6" t="s">
        <v>2633</v>
      </c>
      <c r="C388" s="5" t="s">
        <v>2160</v>
      </c>
      <c r="D388" s="7">
        <v>132</v>
      </c>
      <c r="E388" s="8">
        <v>509160</v>
      </c>
    </row>
    <row r="389" spans="1:5" x14ac:dyDescent="0.2">
      <c r="A389" s="5" t="s">
        <v>856</v>
      </c>
      <c r="B389" s="6" t="s">
        <v>2634</v>
      </c>
      <c r="C389" s="5" t="s">
        <v>2160</v>
      </c>
      <c r="D389" s="7">
        <v>132</v>
      </c>
      <c r="E389" s="8">
        <v>509160</v>
      </c>
    </row>
    <row r="390" spans="1:5" x14ac:dyDescent="0.2">
      <c r="A390" s="5" t="s">
        <v>856</v>
      </c>
      <c r="B390" s="6" t="s">
        <v>3574</v>
      </c>
      <c r="C390" s="5" t="s">
        <v>2393</v>
      </c>
      <c r="D390" s="7">
        <v>40</v>
      </c>
      <c r="E390" s="8">
        <v>509160</v>
      </c>
    </row>
    <row r="391" spans="1:5" x14ac:dyDescent="0.2">
      <c r="A391" s="5" t="s">
        <v>856</v>
      </c>
      <c r="B391" s="6" t="s">
        <v>3576</v>
      </c>
      <c r="C391" s="5" t="s">
        <v>2393</v>
      </c>
      <c r="D391" s="7">
        <v>40</v>
      </c>
      <c r="E391" s="8">
        <v>509160</v>
      </c>
    </row>
    <row r="392" spans="1:5" x14ac:dyDescent="0.2">
      <c r="C392" s="10" t="s">
        <v>2401</v>
      </c>
      <c r="D392" s="11">
        <f>SUM(D272:D391)</f>
        <v>12659</v>
      </c>
      <c r="E392" s="12"/>
    </row>
    <row r="394" spans="1:5" x14ac:dyDescent="0.2">
      <c r="A394" s="5" t="s">
        <v>856</v>
      </c>
      <c r="B394" s="6">
        <v>400</v>
      </c>
      <c r="C394" s="5" t="s">
        <v>2311</v>
      </c>
      <c r="D394" s="7">
        <v>628</v>
      </c>
      <c r="E394" s="8">
        <v>509160</v>
      </c>
    </row>
    <row r="395" spans="1:5" x14ac:dyDescent="0.2">
      <c r="A395" s="5" t="s">
        <v>856</v>
      </c>
      <c r="B395" s="6">
        <v>401</v>
      </c>
      <c r="C395" s="5" t="s">
        <v>4226</v>
      </c>
      <c r="D395" s="7">
        <v>186</v>
      </c>
      <c r="E395" s="8">
        <v>509160</v>
      </c>
    </row>
    <row r="396" spans="1:5" x14ac:dyDescent="0.2">
      <c r="A396" s="5" t="s">
        <v>856</v>
      </c>
      <c r="B396" s="6" t="s">
        <v>2642</v>
      </c>
      <c r="C396" s="5" t="s">
        <v>2657</v>
      </c>
      <c r="D396" s="7">
        <v>136</v>
      </c>
      <c r="E396" s="8">
        <v>509160</v>
      </c>
    </row>
    <row r="397" spans="1:5" x14ac:dyDescent="0.2">
      <c r="A397" s="5" t="s">
        <v>856</v>
      </c>
      <c r="B397" s="6" t="s">
        <v>2643</v>
      </c>
      <c r="C397" s="5" t="s">
        <v>2657</v>
      </c>
      <c r="D397" s="7">
        <v>156</v>
      </c>
      <c r="E397" s="8">
        <v>509160</v>
      </c>
    </row>
    <row r="398" spans="1:5" x14ac:dyDescent="0.2">
      <c r="A398" s="5" t="s">
        <v>856</v>
      </c>
      <c r="B398" s="6" t="s">
        <v>2644</v>
      </c>
      <c r="C398" s="5" t="s">
        <v>2277</v>
      </c>
      <c r="D398" s="7">
        <v>56</v>
      </c>
      <c r="E398" s="8">
        <v>509160</v>
      </c>
    </row>
    <row r="399" spans="1:5" x14ac:dyDescent="0.2">
      <c r="A399" s="5" t="s">
        <v>856</v>
      </c>
      <c r="B399" s="6" t="s">
        <v>1066</v>
      </c>
      <c r="C399" s="5" t="s">
        <v>3515</v>
      </c>
      <c r="D399" s="7">
        <v>15</v>
      </c>
      <c r="E399" s="8">
        <v>509160</v>
      </c>
    </row>
    <row r="400" spans="1:5" x14ac:dyDescent="0.2">
      <c r="A400" s="5" t="s">
        <v>856</v>
      </c>
      <c r="B400" s="6" t="s">
        <v>1067</v>
      </c>
      <c r="C400" s="5" t="s">
        <v>2279</v>
      </c>
      <c r="D400" s="7">
        <v>24</v>
      </c>
      <c r="E400" s="8">
        <v>509160</v>
      </c>
    </row>
    <row r="401" spans="1:5" x14ac:dyDescent="0.2">
      <c r="A401" s="5" t="s">
        <v>856</v>
      </c>
      <c r="B401" s="6" t="s">
        <v>1068</v>
      </c>
      <c r="C401" s="5" t="s">
        <v>2279</v>
      </c>
      <c r="D401" s="7">
        <v>35</v>
      </c>
      <c r="E401" s="8">
        <v>509160</v>
      </c>
    </row>
    <row r="402" spans="1:5" x14ac:dyDescent="0.2">
      <c r="A402" s="5" t="s">
        <v>856</v>
      </c>
      <c r="B402" s="6">
        <v>402</v>
      </c>
      <c r="C402" s="5" t="s">
        <v>4226</v>
      </c>
      <c r="D402" s="7">
        <v>186</v>
      </c>
      <c r="E402" s="8">
        <v>509160</v>
      </c>
    </row>
    <row r="403" spans="1:5" x14ac:dyDescent="0.2">
      <c r="A403" s="5" t="s">
        <v>856</v>
      </c>
      <c r="B403" s="6" t="s">
        <v>2646</v>
      </c>
      <c r="C403" s="5" t="s">
        <v>2657</v>
      </c>
      <c r="D403" s="7">
        <v>144</v>
      </c>
      <c r="E403" s="8">
        <v>509160</v>
      </c>
    </row>
    <row r="404" spans="1:5" x14ac:dyDescent="0.2">
      <c r="A404" s="5" t="s">
        <v>856</v>
      </c>
      <c r="B404" s="6" t="s">
        <v>4497</v>
      </c>
      <c r="C404" s="5" t="s">
        <v>2657</v>
      </c>
      <c r="D404" s="7">
        <v>157</v>
      </c>
      <c r="E404" s="8">
        <v>509160</v>
      </c>
    </row>
    <row r="405" spans="1:5" x14ac:dyDescent="0.2">
      <c r="A405" s="5" t="s">
        <v>856</v>
      </c>
      <c r="B405" s="6" t="s">
        <v>1069</v>
      </c>
      <c r="C405" s="5" t="s">
        <v>2277</v>
      </c>
      <c r="D405" s="7">
        <v>56</v>
      </c>
      <c r="E405" s="8">
        <v>509160</v>
      </c>
    </row>
    <row r="406" spans="1:5" x14ac:dyDescent="0.2">
      <c r="A406" s="5" t="s">
        <v>856</v>
      </c>
      <c r="B406" s="6" t="s">
        <v>1070</v>
      </c>
      <c r="C406" s="5" t="s">
        <v>3515</v>
      </c>
      <c r="D406" s="7">
        <v>15</v>
      </c>
      <c r="E406" s="8">
        <v>509160</v>
      </c>
    </row>
    <row r="407" spans="1:5" x14ac:dyDescent="0.2">
      <c r="A407" s="5" t="s">
        <v>856</v>
      </c>
      <c r="B407" s="6" t="s">
        <v>1071</v>
      </c>
      <c r="C407" s="5" t="s">
        <v>2279</v>
      </c>
      <c r="D407" s="7">
        <v>22</v>
      </c>
      <c r="E407" s="8">
        <v>509160</v>
      </c>
    </row>
    <row r="408" spans="1:5" x14ac:dyDescent="0.2">
      <c r="A408" s="5" t="s">
        <v>856</v>
      </c>
      <c r="B408" s="6" t="s">
        <v>1072</v>
      </c>
      <c r="C408" s="5" t="s">
        <v>2279</v>
      </c>
      <c r="D408" s="7">
        <v>35</v>
      </c>
      <c r="E408" s="8">
        <v>509160</v>
      </c>
    </row>
    <row r="409" spans="1:5" x14ac:dyDescent="0.2">
      <c r="A409" s="5" t="s">
        <v>856</v>
      </c>
      <c r="B409" s="6">
        <v>403</v>
      </c>
      <c r="C409" s="5" t="s">
        <v>4226</v>
      </c>
      <c r="D409" s="7">
        <v>186</v>
      </c>
      <c r="E409" s="8">
        <v>509160</v>
      </c>
    </row>
    <row r="410" spans="1:5" x14ac:dyDescent="0.2">
      <c r="A410" s="5" t="s">
        <v>856</v>
      </c>
      <c r="B410" s="6" t="s">
        <v>2648</v>
      </c>
      <c r="C410" s="5" t="s">
        <v>2657</v>
      </c>
      <c r="D410" s="7">
        <v>146</v>
      </c>
      <c r="E410" s="8">
        <v>509160</v>
      </c>
    </row>
    <row r="411" spans="1:5" x14ac:dyDescent="0.2">
      <c r="A411" s="5" t="s">
        <v>856</v>
      </c>
      <c r="B411" s="6" t="s">
        <v>4498</v>
      </c>
      <c r="C411" s="5" t="s">
        <v>2657</v>
      </c>
      <c r="D411" s="7">
        <v>159</v>
      </c>
      <c r="E411" s="8">
        <v>509160</v>
      </c>
    </row>
    <row r="412" spans="1:5" x14ac:dyDescent="0.2">
      <c r="A412" s="5" t="s">
        <v>856</v>
      </c>
      <c r="B412" s="6" t="s">
        <v>1073</v>
      </c>
      <c r="C412" s="5" t="s">
        <v>2277</v>
      </c>
      <c r="D412" s="7">
        <v>56</v>
      </c>
      <c r="E412" s="8">
        <v>509160</v>
      </c>
    </row>
    <row r="413" spans="1:5" x14ac:dyDescent="0.2">
      <c r="A413" s="5" t="s">
        <v>856</v>
      </c>
      <c r="B413" s="6" t="s">
        <v>1074</v>
      </c>
      <c r="C413" s="5" t="s">
        <v>3515</v>
      </c>
      <c r="D413" s="7">
        <v>15</v>
      </c>
      <c r="E413" s="8">
        <v>509160</v>
      </c>
    </row>
    <row r="414" spans="1:5" x14ac:dyDescent="0.2">
      <c r="A414" s="5" t="s">
        <v>856</v>
      </c>
      <c r="B414" s="6" t="s">
        <v>1075</v>
      </c>
      <c r="C414" s="5" t="s">
        <v>2279</v>
      </c>
      <c r="D414" s="7">
        <v>23</v>
      </c>
      <c r="E414" s="8">
        <v>509160</v>
      </c>
    </row>
    <row r="415" spans="1:5" x14ac:dyDescent="0.2">
      <c r="A415" s="5" t="s">
        <v>856</v>
      </c>
      <c r="B415" s="6" t="s">
        <v>1076</v>
      </c>
      <c r="C415" s="5" t="s">
        <v>2279</v>
      </c>
      <c r="D415" s="7">
        <v>32</v>
      </c>
      <c r="E415" s="8">
        <v>509160</v>
      </c>
    </row>
    <row r="416" spans="1:5" x14ac:dyDescent="0.2">
      <c r="A416" s="5" t="s">
        <v>856</v>
      </c>
      <c r="B416" s="6">
        <v>404</v>
      </c>
      <c r="C416" s="5" t="s">
        <v>4226</v>
      </c>
      <c r="D416" s="7">
        <v>186</v>
      </c>
      <c r="E416" s="8">
        <v>509160</v>
      </c>
    </row>
    <row r="417" spans="1:5" x14ac:dyDescent="0.2">
      <c r="A417" s="5" t="s">
        <v>856</v>
      </c>
      <c r="B417" s="6" t="s">
        <v>2650</v>
      </c>
      <c r="C417" s="5" t="s">
        <v>2657</v>
      </c>
      <c r="D417" s="7">
        <v>147</v>
      </c>
      <c r="E417" s="8">
        <v>509160</v>
      </c>
    </row>
    <row r="418" spans="1:5" x14ac:dyDescent="0.2">
      <c r="A418" s="5" t="s">
        <v>856</v>
      </c>
      <c r="B418" s="6" t="s">
        <v>1077</v>
      </c>
      <c r="C418" s="5" t="s">
        <v>2657</v>
      </c>
      <c r="D418" s="7">
        <v>157</v>
      </c>
      <c r="E418" s="8">
        <v>509160</v>
      </c>
    </row>
    <row r="419" spans="1:5" x14ac:dyDescent="0.2">
      <c r="A419" s="5" t="s">
        <v>856</v>
      </c>
      <c r="B419" s="6" t="s">
        <v>1079</v>
      </c>
      <c r="C419" s="5" t="s">
        <v>2277</v>
      </c>
      <c r="D419" s="7">
        <v>56</v>
      </c>
      <c r="E419" s="8">
        <v>509160</v>
      </c>
    </row>
    <row r="420" spans="1:5" x14ac:dyDescent="0.2">
      <c r="A420" s="5" t="s">
        <v>856</v>
      </c>
      <c r="B420" s="6" t="s">
        <v>1080</v>
      </c>
      <c r="C420" s="5" t="s">
        <v>3515</v>
      </c>
      <c r="D420" s="7">
        <v>15</v>
      </c>
      <c r="E420" s="8">
        <v>509160</v>
      </c>
    </row>
    <row r="421" spans="1:5" x14ac:dyDescent="0.2">
      <c r="A421" s="5" t="s">
        <v>856</v>
      </c>
      <c r="B421" s="6" t="s">
        <v>1081</v>
      </c>
      <c r="C421" s="5" t="s">
        <v>2279</v>
      </c>
      <c r="D421" s="7">
        <v>23</v>
      </c>
      <c r="E421" s="8">
        <v>509160</v>
      </c>
    </row>
    <row r="422" spans="1:5" x14ac:dyDescent="0.2">
      <c r="A422" s="5" t="s">
        <v>856</v>
      </c>
      <c r="B422" s="6" t="s">
        <v>1082</v>
      </c>
      <c r="C422" s="5" t="s">
        <v>2279</v>
      </c>
      <c r="D422" s="7">
        <v>35</v>
      </c>
      <c r="E422" s="8">
        <v>509160</v>
      </c>
    </row>
    <row r="423" spans="1:5" x14ac:dyDescent="0.2">
      <c r="A423" s="5" t="s">
        <v>856</v>
      </c>
      <c r="B423" s="6">
        <v>405</v>
      </c>
      <c r="C423" s="5" t="s">
        <v>4226</v>
      </c>
      <c r="D423" s="7">
        <v>189</v>
      </c>
      <c r="E423" s="8">
        <v>509160</v>
      </c>
    </row>
    <row r="424" spans="1:5" x14ac:dyDescent="0.2">
      <c r="A424" s="5" t="s">
        <v>856</v>
      </c>
      <c r="B424" s="6" t="s">
        <v>2652</v>
      </c>
      <c r="C424" s="5" t="s">
        <v>2657</v>
      </c>
      <c r="D424" s="7">
        <v>147</v>
      </c>
      <c r="E424" s="8">
        <v>509160</v>
      </c>
    </row>
    <row r="425" spans="1:5" x14ac:dyDescent="0.2">
      <c r="A425" s="5" t="s">
        <v>856</v>
      </c>
      <c r="B425" s="6" t="s">
        <v>1083</v>
      </c>
      <c r="C425" s="5" t="s">
        <v>2657</v>
      </c>
      <c r="D425" s="7">
        <v>157</v>
      </c>
      <c r="E425" s="8">
        <v>509160</v>
      </c>
    </row>
    <row r="426" spans="1:5" x14ac:dyDescent="0.2">
      <c r="A426" s="5" t="s">
        <v>856</v>
      </c>
      <c r="B426" s="6" t="s">
        <v>1084</v>
      </c>
      <c r="C426" s="5" t="s">
        <v>2277</v>
      </c>
      <c r="D426" s="7">
        <v>56</v>
      </c>
      <c r="E426" s="8">
        <v>509160</v>
      </c>
    </row>
    <row r="427" spans="1:5" x14ac:dyDescent="0.2">
      <c r="A427" s="5" t="s">
        <v>856</v>
      </c>
      <c r="B427" s="6" t="s">
        <v>1085</v>
      </c>
      <c r="C427" s="5" t="s">
        <v>3515</v>
      </c>
      <c r="D427" s="7">
        <v>15</v>
      </c>
      <c r="E427" s="8">
        <v>509160</v>
      </c>
    </row>
    <row r="428" spans="1:5" x14ac:dyDescent="0.2">
      <c r="A428" s="5" t="s">
        <v>856</v>
      </c>
      <c r="B428" s="6" t="s">
        <v>1086</v>
      </c>
      <c r="C428" s="5" t="s">
        <v>2279</v>
      </c>
      <c r="D428" s="7">
        <v>24</v>
      </c>
      <c r="E428" s="8">
        <v>509160</v>
      </c>
    </row>
    <row r="429" spans="1:5" x14ac:dyDescent="0.2">
      <c r="A429" s="5" t="s">
        <v>856</v>
      </c>
      <c r="B429" s="6" t="s">
        <v>1087</v>
      </c>
      <c r="C429" s="5" t="s">
        <v>2279</v>
      </c>
      <c r="D429" s="7">
        <v>35</v>
      </c>
      <c r="E429" s="8">
        <v>509160</v>
      </c>
    </row>
    <row r="430" spans="1:5" x14ac:dyDescent="0.2">
      <c r="A430" s="5" t="s">
        <v>856</v>
      </c>
      <c r="B430" s="6">
        <v>406</v>
      </c>
      <c r="C430" s="5" t="s">
        <v>4226</v>
      </c>
      <c r="D430" s="7">
        <v>186</v>
      </c>
      <c r="E430" s="8">
        <v>509160</v>
      </c>
    </row>
    <row r="431" spans="1:5" x14ac:dyDescent="0.2">
      <c r="A431" s="5" t="s">
        <v>856</v>
      </c>
      <c r="B431" s="6" t="s">
        <v>2654</v>
      </c>
      <c r="C431" s="5" t="s">
        <v>2657</v>
      </c>
      <c r="D431" s="7">
        <v>144</v>
      </c>
      <c r="E431" s="8">
        <v>509160</v>
      </c>
    </row>
    <row r="432" spans="1:5" x14ac:dyDescent="0.2">
      <c r="A432" s="5" t="s">
        <v>856</v>
      </c>
      <c r="B432" s="6" t="s">
        <v>2655</v>
      </c>
      <c r="C432" s="5" t="s">
        <v>2657</v>
      </c>
      <c r="D432" s="7">
        <v>164</v>
      </c>
      <c r="E432" s="8">
        <v>509160</v>
      </c>
    </row>
    <row r="433" spans="1:5" x14ac:dyDescent="0.2">
      <c r="A433" s="5" t="s">
        <v>856</v>
      </c>
      <c r="B433" s="6" t="s">
        <v>2656</v>
      </c>
      <c r="C433" s="5" t="s">
        <v>2277</v>
      </c>
      <c r="D433" s="7">
        <v>56</v>
      </c>
      <c r="E433" s="8">
        <v>509160</v>
      </c>
    </row>
    <row r="434" spans="1:5" x14ac:dyDescent="0.2">
      <c r="A434" s="5" t="s">
        <v>856</v>
      </c>
      <c r="B434" s="6" t="s">
        <v>1088</v>
      </c>
      <c r="C434" s="5" t="s">
        <v>3515</v>
      </c>
      <c r="D434" s="7">
        <v>15</v>
      </c>
      <c r="E434" s="8">
        <v>509160</v>
      </c>
    </row>
    <row r="435" spans="1:5" x14ac:dyDescent="0.2">
      <c r="A435" s="5" t="s">
        <v>856</v>
      </c>
      <c r="B435" s="6" t="s">
        <v>1089</v>
      </c>
      <c r="C435" s="5" t="s">
        <v>2279</v>
      </c>
      <c r="D435" s="7">
        <v>25</v>
      </c>
      <c r="E435" s="8">
        <v>509160</v>
      </c>
    </row>
    <row r="436" spans="1:5" x14ac:dyDescent="0.2">
      <c r="A436" s="5" t="s">
        <v>856</v>
      </c>
      <c r="B436" s="6" t="s">
        <v>1090</v>
      </c>
      <c r="C436" s="5" t="s">
        <v>2279</v>
      </c>
      <c r="D436" s="7">
        <v>28</v>
      </c>
      <c r="E436" s="8">
        <v>509160</v>
      </c>
    </row>
    <row r="437" spans="1:5" x14ac:dyDescent="0.2">
      <c r="A437" s="5" t="s">
        <v>856</v>
      </c>
      <c r="B437" s="6">
        <v>407</v>
      </c>
      <c r="C437" s="5" t="s">
        <v>4226</v>
      </c>
      <c r="D437" s="7">
        <v>189</v>
      </c>
      <c r="E437" s="8">
        <v>509160</v>
      </c>
    </row>
    <row r="438" spans="1:5" x14ac:dyDescent="0.2">
      <c r="A438" s="5" t="s">
        <v>856</v>
      </c>
      <c r="B438" s="6" t="s">
        <v>2660</v>
      </c>
      <c r="C438" s="5" t="s">
        <v>2657</v>
      </c>
      <c r="D438" s="7">
        <v>146</v>
      </c>
      <c r="E438" s="8">
        <v>509160</v>
      </c>
    </row>
    <row r="439" spans="1:5" x14ac:dyDescent="0.2">
      <c r="A439" s="5" t="s">
        <v>856</v>
      </c>
      <c r="B439" s="6" t="s">
        <v>2661</v>
      </c>
      <c r="C439" s="5" t="s">
        <v>2657</v>
      </c>
      <c r="D439" s="7">
        <v>157</v>
      </c>
      <c r="E439" s="8">
        <v>509160</v>
      </c>
    </row>
    <row r="440" spans="1:5" x14ac:dyDescent="0.2">
      <c r="A440" s="5" t="s">
        <v>856</v>
      </c>
      <c r="B440" s="6" t="s">
        <v>1091</v>
      </c>
      <c r="C440" s="5" t="s">
        <v>2277</v>
      </c>
      <c r="D440" s="7">
        <v>56</v>
      </c>
      <c r="E440" s="8">
        <v>509160</v>
      </c>
    </row>
    <row r="441" spans="1:5" x14ac:dyDescent="0.2">
      <c r="A441" s="5" t="s">
        <v>856</v>
      </c>
      <c r="B441" s="6" t="s">
        <v>1092</v>
      </c>
      <c r="C441" s="5" t="s">
        <v>3515</v>
      </c>
      <c r="D441" s="7">
        <v>15</v>
      </c>
      <c r="E441" s="8">
        <v>509160</v>
      </c>
    </row>
    <row r="442" spans="1:5" x14ac:dyDescent="0.2">
      <c r="A442" s="5" t="s">
        <v>856</v>
      </c>
      <c r="B442" s="6" t="s">
        <v>1093</v>
      </c>
      <c r="C442" s="5" t="s">
        <v>2279</v>
      </c>
      <c r="D442" s="7">
        <v>24</v>
      </c>
      <c r="E442" s="8">
        <v>509160</v>
      </c>
    </row>
    <row r="443" spans="1:5" x14ac:dyDescent="0.2">
      <c r="A443" s="5" t="s">
        <v>856</v>
      </c>
      <c r="B443" s="6" t="s">
        <v>1094</v>
      </c>
      <c r="C443" s="5" t="s">
        <v>2279</v>
      </c>
      <c r="D443" s="7">
        <v>35</v>
      </c>
      <c r="E443" s="8">
        <v>509160</v>
      </c>
    </row>
    <row r="444" spans="1:5" x14ac:dyDescent="0.2">
      <c r="A444" s="5" t="s">
        <v>856</v>
      </c>
      <c r="B444" s="6">
        <v>408</v>
      </c>
      <c r="C444" s="5" t="s">
        <v>4226</v>
      </c>
      <c r="D444" s="7">
        <v>309</v>
      </c>
      <c r="E444" s="8">
        <v>509160</v>
      </c>
    </row>
    <row r="445" spans="1:5" x14ac:dyDescent="0.2">
      <c r="A445" s="5" t="s">
        <v>856</v>
      </c>
      <c r="B445" s="6" t="s">
        <v>2663</v>
      </c>
      <c r="C445" s="5" t="s">
        <v>2657</v>
      </c>
      <c r="D445" s="7">
        <v>43</v>
      </c>
      <c r="E445" s="8">
        <v>509160</v>
      </c>
    </row>
    <row r="446" spans="1:5" x14ac:dyDescent="0.2">
      <c r="A446" s="5" t="s">
        <v>856</v>
      </c>
      <c r="B446" s="6">
        <v>409</v>
      </c>
      <c r="C446" s="5" t="s">
        <v>2294</v>
      </c>
      <c r="D446" s="7">
        <v>78</v>
      </c>
      <c r="E446" s="8">
        <v>509160</v>
      </c>
    </row>
    <row r="447" spans="1:5" x14ac:dyDescent="0.2">
      <c r="A447" s="5" t="s">
        <v>856</v>
      </c>
      <c r="B447" s="6" t="s">
        <v>2665</v>
      </c>
      <c r="C447" s="5" t="s">
        <v>951</v>
      </c>
      <c r="D447" s="7">
        <v>50</v>
      </c>
      <c r="E447" s="8">
        <v>351100</v>
      </c>
    </row>
    <row r="448" spans="1:5" x14ac:dyDescent="0.2">
      <c r="A448" s="5" t="s">
        <v>856</v>
      </c>
      <c r="B448" s="6">
        <v>410</v>
      </c>
      <c r="C448" s="5" t="s">
        <v>952</v>
      </c>
      <c r="D448" s="7">
        <v>266</v>
      </c>
      <c r="E448" s="8">
        <v>509160</v>
      </c>
    </row>
    <row r="449" spans="1:5" x14ac:dyDescent="0.2">
      <c r="A449" s="5" t="s">
        <v>856</v>
      </c>
      <c r="B449" s="6" t="s">
        <v>2667</v>
      </c>
      <c r="C449" s="5" t="s">
        <v>2657</v>
      </c>
      <c r="D449" s="7">
        <v>210</v>
      </c>
      <c r="E449" s="8">
        <v>509160</v>
      </c>
    </row>
    <row r="450" spans="1:5" x14ac:dyDescent="0.2">
      <c r="A450" s="5" t="s">
        <v>856</v>
      </c>
      <c r="B450" s="6" t="s">
        <v>1095</v>
      </c>
      <c r="C450" s="5" t="s">
        <v>2277</v>
      </c>
      <c r="D450" s="7">
        <v>64</v>
      </c>
      <c r="E450" s="8">
        <v>509160</v>
      </c>
    </row>
    <row r="451" spans="1:5" x14ac:dyDescent="0.2">
      <c r="A451" s="5" t="s">
        <v>856</v>
      </c>
      <c r="B451" s="6">
        <v>411</v>
      </c>
      <c r="C451" s="5" t="s">
        <v>953</v>
      </c>
      <c r="D451" s="7">
        <v>598</v>
      </c>
      <c r="E451" s="8">
        <v>509160</v>
      </c>
    </row>
    <row r="452" spans="1:5" x14ac:dyDescent="0.2">
      <c r="A452" s="5" t="s">
        <v>856</v>
      </c>
      <c r="B452" s="6">
        <v>412</v>
      </c>
      <c r="C452" s="5" t="s">
        <v>3515</v>
      </c>
      <c r="D452" s="7">
        <v>45</v>
      </c>
      <c r="E452" s="8">
        <v>509160</v>
      </c>
    </row>
    <row r="453" spans="1:5" x14ac:dyDescent="0.2">
      <c r="A453" s="5" t="s">
        <v>856</v>
      </c>
      <c r="B453" s="6" t="s">
        <v>2673</v>
      </c>
      <c r="C453" s="5" t="s">
        <v>3614</v>
      </c>
      <c r="D453" s="7">
        <v>22</v>
      </c>
      <c r="E453" s="8">
        <v>509160</v>
      </c>
    </row>
    <row r="454" spans="1:5" x14ac:dyDescent="0.2">
      <c r="A454" s="5" t="s">
        <v>856</v>
      </c>
      <c r="B454" s="6">
        <v>413</v>
      </c>
      <c r="C454" s="5" t="s">
        <v>2311</v>
      </c>
      <c r="D454" s="7">
        <v>194</v>
      </c>
      <c r="E454" s="8">
        <v>509160</v>
      </c>
    </row>
    <row r="455" spans="1:5" x14ac:dyDescent="0.2">
      <c r="A455" s="5" t="s">
        <v>856</v>
      </c>
      <c r="B455" s="6">
        <v>414</v>
      </c>
      <c r="C455" s="5" t="s">
        <v>725</v>
      </c>
      <c r="D455" s="7">
        <v>75</v>
      </c>
      <c r="E455" s="8">
        <v>509160</v>
      </c>
    </row>
    <row r="456" spans="1:5" x14ac:dyDescent="0.2">
      <c r="A456" s="5" t="s">
        <v>856</v>
      </c>
      <c r="B456" s="6">
        <v>418</v>
      </c>
      <c r="C456" s="5" t="s">
        <v>862</v>
      </c>
      <c r="D456" s="7">
        <v>64</v>
      </c>
      <c r="E456" s="8">
        <v>352000</v>
      </c>
    </row>
    <row r="457" spans="1:5" x14ac:dyDescent="0.2">
      <c r="A457" s="5" t="s">
        <v>856</v>
      </c>
      <c r="B457" s="6">
        <v>419</v>
      </c>
      <c r="C457" s="5" t="s">
        <v>2367</v>
      </c>
      <c r="D457" s="7">
        <v>50</v>
      </c>
      <c r="E457" s="8">
        <v>352000</v>
      </c>
    </row>
    <row r="458" spans="1:5" x14ac:dyDescent="0.2">
      <c r="A458" s="5" t="s">
        <v>856</v>
      </c>
      <c r="B458" s="6">
        <v>421</v>
      </c>
      <c r="C458" s="5" t="s">
        <v>4226</v>
      </c>
      <c r="D458" s="7">
        <v>189</v>
      </c>
      <c r="E458" s="8">
        <v>509160</v>
      </c>
    </row>
    <row r="459" spans="1:5" x14ac:dyDescent="0.2">
      <c r="A459" s="5" t="s">
        <v>856</v>
      </c>
      <c r="B459" s="6" t="s">
        <v>1096</v>
      </c>
      <c r="C459" s="5" t="s">
        <v>2657</v>
      </c>
      <c r="D459" s="7">
        <v>147</v>
      </c>
      <c r="E459" s="8">
        <v>509160</v>
      </c>
    </row>
    <row r="460" spans="1:5" x14ac:dyDescent="0.2">
      <c r="A460" s="5" t="s">
        <v>856</v>
      </c>
      <c r="B460" s="6" t="s">
        <v>1097</v>
      </c>
      <c r="C460" s="5" t="s">
        <v>2657</v>
      </c>
      <c r="D460" s="7">
        <v>157</v>
      </c>
      <c r="E460" s="8">
        <v>509160</v>
      </c>
    </row>
    <row r="461" spans="1:5" x14ac:dyDescent="0.2">
      <c r="A461" s="5" t="s">
        <v>856</v>
      </c>
      <c r="B461" s="6" t="s">
        <v>1098</v>
      </c>
      <c r="C461" s="5" t="s">
        <v>2277</v>
      </c>
      <c r="D461" s="7">
        <v>56</v>
      </c>
      <c r="E461" s="8">
        <v>509160</v>
      </c>
    </row>
    <row r="462" spans="1:5" x14ac:dyDescent="0.2">
      <c r="A462" s="5" t="s">
        <v>856</v>
      </c>
      <c r="B462" s="6" t="s">
        <v>1099</v>
      </c>
      <c r="C462" s="5" t="s">
        <v>3515</v>
      </c>
      <c r="D462" s="7">
        <v>15</v>
      </c>
      <c r="E462" s="8">
        <v>509160</v>
      </c>
    </row>
    <row r="463" spans="1:5" x14ac:dyDescent="0.2">
      <c r="A463" s="5" t="s">
        <v>856</v>
      </c>
      <c r="B463" s="6" t="s">
        <v>1100</v>
      </c>
      <c r="C463" s="5" t="s">
        <v>2279</v>
      </c>
      <c r="D463" s="7">
        <v>23</v>
      </c>
      <c r="E463" s="8">
        <v>509160</v>
      </c>
    </row>
    <row r="464" spans="1:5" x14ac:dyDescent="0.2">
      <c r="A464" s="5" t="s">
        <v>856</v>
      </c>
      <c r="B464" s="6" t="s">
        <v>1101</v>
      </c>
      <c r="C464" s="5" t="s">
        <v>2279</v>
      </c>
      <c r="D464" s="7">
        <v>35</v>
      </c>
      <c r="E464" s="8">
        <v>509160</v>
      </c>
    </row>
    <row r="465" spans="1:5" x14ac:dyDescent="0.2">
      <c r="A465" s="5" t="s">
        <v>856</v>
      </c>
      <c r="B465" s="6">
        <v>422</v>
      </c>
      <c r="C465" s="5" t="s">
        <v>884</v>
      </c>
      <c r="D465" s="7">
        <v>309</v>
      </c>
      <c r="E465" s="8">
        <v>509160</v>
      </c>
    </row>
    <row r="466" spans="1:5" x14ac:dyDescent="0.2">
      <c r="A466" s="5" t="s">
        <v>856</v>
      </c>
      <c r="B466" s="6" t="s">
        <v>1102</v>
      </c>
      <c r="C466" s="5" t="s">
        <v>2277</v>
      </c>
      <c r="D466" s="7">
        <v>43</v>
      </c>
      <c r="E466" s="8">
        <v>509160</v>
      </c>
    </row>
    <row r="467" spans="1:5" x14ac:dyDescent="0.2">
      <c r="A467" s="5" t="s">
        <v>856</v>
      </c>
      <c r="B467" s="6">
        <v>423</v>
      </c>
      <c r="C467" s="5" t="s">
        <v>4226</v>
      </c>
      <c r="D467" s="7">
        <v>189</v>
      </c>
      <c r="E467" s="8">
        <v>509160</v>
      </c>
    </row>
    <row r="468" spans="1:5" x14ac:dyDescent="0.2">
      <c r="A468" s="5" t="s">
        <v>856</v>
      </c>
      <c r="B468" s="6" t="s">
        <v>1103</v>
      </c>
      <c r="C468" s="5" t="s">
        <v>2657</v>
      </c>
      <c r="D468" s="7">
        <v>137</v>
      </c>
      <c r="E468" s="8">
        <v>509160</v>
      </c>
    </row>
    <row r="469" spans="1:5" x14ac:dyDescent="0.2">
      <c r="A469" s="5" t="s">
        <v>856</v>
      </c>
      <c r="B469" s="6" t="s">
        <v>1104</v>
      </c>
      <c r="C469" s="5" t="s">
        <v>2657</v>
      </c>
      <c r="D469" s="7">
        <v>157</v>
      </c>
      <c r="E469" s="8">
        <v>509160</v>
      </c>
    </row>
    <row r="470" spans="1:5" x14ac:dyDescent="0.2">
      <c r="A470" s="5" t="s">
        <v>856</v>
      </c>
      <c r="B470" s="6" t="s">
        <v>1105</v>
      </c>
      <c r="C470" s="5" t="s">
        <v>2277</v>
      </c>
      <c r="D470" s="7">
        <v>58</v>
      </c>
      <c r="E470" s="8">
        <v>509160</v>
      </c>
    </row>
    <row r="471" spans="1:5" x14ac:dyDescent="0.2">
      <c r="A471" s="5" t="s">
        <v>856</v>
      </c>
      <c r="B471" s="6" t="s">
        <v>1106</v>
      </c>
      <c r="C471" s="5" t="s">
        <v>3515</v>
      </c>
      <c r="D471" s="7">
        <v>15</v>
      </c>
      <c r="E471" s="8">
        <v>509160</v>
      </c>
    </row>
    <row r="472" spans="1:5" x14ac:dyDescent="0.2">
      <c r="A472" s="5" t="s">
        <v>856</v>
      </c>
      <c r="B472" s="6" t="s">
        <v>1107</v>
      </c>
      <c r="C472" s="5" t="s">
        <v>2279</v>
      </c>
      <c r="D472" s="7">
        <v>24</v>
      </c>
      <c r="E472" s="8">
        <v>509160</v>
      </c>
    </row>
    <row r="473" spans="1:5" x14ac:dyDescent="0.2">
      <c r="A473" s="5" t="s">
        <v>856</v>
      </c>
      <c r="B473" s="6" t="s">
        <v>1108</v>
      </c>
      <c r="C473" s="5" t="s">
        <v>2279</v>
      </c>
      <c r="D473" s="7">
        <v>35</v>
      </c>
      <c r="E473" s="8">
        <v>509160</v>
      </c>
    </row>
    <row r="474" spans="1:5" x14ac:dyDescent="0.2">
      <c r="A474" s="5" t="s">
        <v>856</v>
      </c>
      <c r="B474" s="6">
        <v>424</v>
      </c>
      <c r="C474" s="5" t="s">
        <v>4226</v>
      </c>
      <c r="D474" s="7">
        <v>186</v>
      </c>
      <c r="E474" s="8">
        <v>509160</v>
      </c>
    </row>
    <row r="475" spans="1:5" x14ac:dyDescent="0.2">
      <c r="A475" s="5" t="s">
        <v>856</v>
      </c>
      <c r="B475" s="6" t="s">
        <v>2694</v>
      </c>
      <c r="C475" s="5" t="s">
        <v>2657</v>
      </c>
      <c r="D475" s="7">
        <v>146</v>
      </c>
      <c r="E475" s="8">
        <v>509160</v>
      </c>
    </row>
    <row r="476" spans="1:5" x14ac:dyDescent="0.2">
      <c r="A476" s="5" t="s">
        <v>856</v>
      </c>
      <c r="B476" s="6" t="s">
        <v>1109</v>
      </c>
      <c r="C476" s="5" t="s">
        <v>2657</v>
      </c>
      <c r="D476" s="7">
        <v>157</v>
      </c>
      <c r="E476" s="8">
        <v>509160</v>
      </c>
    </row>
    <row r="477" spans="1:5" x14ac:dyDescent="0.2">
      <c r="A477" s="5" t="s">
        <v>856</v>
      </c>
      <c r="B477" s="6" t="s">
        <v>1110</v>
      </c>
      <c r="C477" s="5" t="s">
        <v>2277</v>
      </c>
      <c r="D477" s="7">
        <v>56</v>
      </c>
      <c r="E477" s="8">
        <v>509160</v>
      </c>
    </row>
    <row r="478" spans="1:5" x14ac:dyDescent="0.2">
      <c r="A478" s="5" t="s">
        <v>856</v>
      </c>
      <c r="B478" s="6" t="s">
        <v>1111</v>
      </c>
      <c r="C478" s="5" t="s">
        <v>3515</v>
      </c>
      <c r="D478" s="7">
        <v>15</v>
      </c>
      <c r="E478" s="8">
        <v>509160</v>
      </c>
    </row>
    <row r="479" spans="1:5" x14ac:dyDescent="0.2">
      <c r="A479" s="5" t="s">
        <v>856</v>
      </c>
      <c r="B479" s="6" t="s">
        <v>1112</v>
      </c>
      <c r="C479" s="5" t="s">
        <v>2279</v>
      </c>
      <c r="D479" s="7">
        <v>24</v>
      </c>
      <c r="E479" s="8">
        <v>509160</v>
      </c>
    </row>
    <row r="480" spans="1:5" x14ac:dyDescent="0.2">
      <c r="A480" s="5" t="s">
        <v>856</v>
      </c>
      <c r="B480" s="6" t="s">
        <v>1113</v>
      </c>
      <c r="C480" s="5" t="s">
        <v>2279</v>
      </c>
      <c r="D480" s="7">
        <v>35</v>
      </c>
      <c r="E480" s="8">
        <v>509160</v>
      </c>
    </row>
    <row r="481" spans="1:5" x14ac:dyDescent="0.2">
      <c r="A481" s="5" t="s">
        <v>856</v>
      </c>
      <c r="B481" s="6">
        <v>425</v>
      </c>
      <c r="C481" s="5" t="s">
        <v>4226</v>
      </c>
      <c r="D481" s="7">
        <v>189</v>
      </c>
      <c r="E481" s="8">
        <v>509160</v>
      </c>
    </row>
    <row r="482" spans="1:5" x14ac:dyDescent="0.2">
      <c r="A482" s="5" t="s">
        <v>856</v>
      </c>
      <c r="B482" s="6" t="s">
        <v>2697</v>
      </c>
      <c r="C482" s="5" t="s">
        <v>2657</v>
      </c>
      <c r="D482" s="7">
        <v>137</v>
      </c>
      <c r="E482" s="8">
        <v>509160</v>
      </c>
    </row>
    <row r="483" spans="1:5" x14ac:dyDescent="0.2">
      <c r="A483" s="5" t="s">
        <v>856</v>
      </c>
      <c r="B483" s="6" t="s">
        <v>2698</v>
      </c>
      <c r="C483" s="5" t="s">
        <v>2657</v>
      </c>
      <c r="D483" s="7">
        <v>157</v>
      </c>
      <c r="E483" s="8">
        <v>509160</v>
      </c>
    </row>
    <row r="484" spans="1:5" x14ac:dyDescent="0.2">
      <c r="A484" s="5" t="s">
        <v>856</v>
      </c>
      <c r="B484" s="6" t="s">
        <v>1114</v>
      </c>
      <c r="C484" s="5" t="s">
        <v>2277</v>
      </c>
      <c r="D484" s="7">
        <v>56</v>
      </c>
      <c r="E484" s="8">
        <v>509160</v>
      </c>
    </row>
    <row r="485" spans="1:5" x14ac:dyDescent="0.2">
      <c r="A485" s="5" t="s">
        <v>856</v>
      </c>
      <c r="B485" s="6" t="s">
        <v>1115</v>
      </c>
      <c r="C485" s="5" t="s">
        <v>3515</v>
      </c>
      <c r="D485" s="7">
        <v>15</v>
      </c>
      <c r="E485" s="8">
        <v>509160</v>
      </c>
    </row>
    <row r="486" spans="1:5" x14ac:dyDescent="0.2">
      <c r="A486" s="5" t="s">
        <v>856</v>
      </c>
      <c r="B486" s="6" t="s">
        <v>1116</v>
      </c>
      <c r="C486" s="5" t="s">
        <v>2279</v>
      </c>
      <c r="D486" s="7">
        <v>24</v>
      </c>
      <c r="E486" s="8">
        <v>509160</v>
      </c>
    </row>
    <row r="487" spans="1:5" x14ac:dyDescent="0.2">
      <c r="A487" s="5" t="s">
        <v>856</v>
      </c>
      <c r="B487" s="6" t="s">
        <v>1117</v>
      </c>
      <c r="C487" s="5" t="s">
        <v>2279</v>
      </c>
      <c r="D487" s="7">
        <v>35</v>
      </c>
      <c r="E487" s="8">
        <v>509160</v>
      </c>
    </row>
    <row r="488" spans="1:5" x14ac:dyDescent="0.2">
      <c r="A488" s="5" t="s">
        <v>856</v>
      </c>
      <c r="B488" s="6">
        <v>426</v>
      </c>
      <c r="C488" s="5" t="s">
        <v>4226</v>
      </c>
      <c r="D488" s="7">
        <v>189</v>
      </c>
      <c r="E488" s="8">
        <v>509160</v>
      </c>
    </row>
    <row r="489" spans="1:5" x14ac:dyDescent="0.2">
      <c r="A489" s="5" t="s">
        <v>856</v>
      </c>
      <c r="B489" s="6" t="s">
        <v>2701</v>
      </c>
      <c r="C489" s="5" t="s">
        <v>2657</v>
      </c>
      <c r="D489" s="7">
        <v>146</v>
      </c>
      <c r="E489" s="8">
        <v>509160</v>
      </c>
    </row>
    <row r="490" spans="1:5" x14ac:dyDescent="0.2">
      <c r="A490" s="5" t="s">
        <v>856</v>
      </c>
      <c r="B490" s="6" t="s">
        <v>2702</v>
      </c>
      <c r="C490" s="5" t="s">
        <v>2657</v>
      </c>
      <c r="D490" s="7">
        <v>157</v>
      </c>
      <c r="E490" s="8">
        <v>509160</v>
      </c>
    </row>
    <row r="491" spans="1:5" x14ac:dyDescent="0.2">
      <c r="A491" s="5" t="s">
        <v>856</v>
      </c>
      <c r="B491" s="6" t="s">
        <v>1118</v>
      </c>
      <c r="C491" s="5" t="s">
        <v>2277</v>
      </c>
      <c r="D491" s="7">
        <v>56</v>
      </c>
      <c r="E491" s="8">
        <v>509160</v>
      </c>
    </row>
    <row r="492" spans="1:5" x14ac:dyDescent="0.2">
      <c r="A492" s="5" t="s">
        <v>856</v>
      </c>
      <c r="B492" s="6" t="s">
        <v>1119</v>
      </c>
      <c r="C492" s="5" t="s">
        <v>3515</v>
      </c>
      <c r="D492" s="7">
        <v>15</v>
      </c>
      <c r="E492" s="8">
        <v>509160</v>
      </c>
    </row>
    <row r="493" spans="1:5" x14ac:dyDescent="0.2">
      <c r="A493" s="5" t="s">
        <v>856</v>
      </c>
      <c r="B493" s="6" t="s">
        <v>1120</v>
      </c>
      <c r="C493" s="5" t="s">
        <v>2279</v>
      </c>
      <c r="D493" s="7">
        <v>24</v>
      </c>
      <c r="E493" s="8">
        <v>509160</v>
      </c>
    </row>
    <row r="494" spans="1:5" x14ac:dyDescent="0.2">
      <c r="A494" s="5" t="s">
        <v>856</v>
      </c>
      <c r="B494" s="6" t="s">
        <v>1121</v>
      </c>
      <c r="C494" s="5" t="s">
        <v>2279</v>
      </c>
      <c r="D494" s="7">
        <v>35</v>
      </c>
      <c r="E494" s="8">
        <v>509160</v>
      </c>
    </row>
    <row r="495" spans="1:5" x14ac:dyDescent="0.2">
      <c r="A495" s="5" t="s">
        <v>856</v>
      </c>
      <c r="B495" s="6">
        <v>427</v>
      </c>
      <c r="C495" s="5" t="s">
        <v>4226</v>
      </c>
      <c r="D495" s="7">
        <v>189</v>
      </c>
      <c r="E495" s="8">
        <v>509160</v>
      </c>
    </row>
    <row r="496" spans="1:5" x14ac:dyDescent="0.2">
      <c r="A496" s="5" t="s">
        <v>856</v>
      </c>
      <c r="B496" s="6" t="s">
        <v>1122</v>
      </c>
      <c r="C496" s="5" t="s">
        <v>2657</v>
      </c>
      <c r="D496" s="7">
        <v>136</v>
      </c>
      <c r="E496" s="8">
        <v>509160</v>
      </c>
    </row>
    <row r="497" spans="1:5" x14ac:dyDescent="0.2">
      <c r="A497" s="5" t="s">
        <v>856</v>
      </c>
      <c r="B497" s="6" t="s">
        <v>1143</v>
      </c>
      <c r="C497" s="5" t="s">
        <v>2657</v>
      </c>
      <c r="D497" s="7">
        <v>157</v>
      </c>
      <c r="E497" s="8">
        <v>509160</v>
      </c>
    </row>
    <row r="498" spans="1:5" x14ac:dyDescent="0.2">
      <c r="A498" s="5" t="s">
        <v>856</v>
      </c>
      <c r="B498" s="6" t="s">
        <v>1144</v>
      </c>
      <c r="C498" s="5" t="s">
        <v>2277</v>
      </c>
      <c r="D498" s="7">
        <v>56</v>
      </c>
      <c r="E498" s="8">
        <v>509160</v>
      </c>
    </row>
    <row r="499" spans="1:5" x14ac:dyDescent="0.2">
      <c r="A499" s="5" t="s">
        <v>856</v>
      </c>
      <c r="B499" s="6" t="s">
        <v>1145</v>
      </c>
      <c r="C499" s="5" t="s">
        <v>3515</v>
      </c>
      <c r="D499" s="7">
        <v>15</v>
      </c>
      <c r="E499" s="8">
        <v>509160</v>
      </c>
    </row>
    <row r="500" spans="1:5" x14ac:dyDescent="0.2">
      <c r="A500" s="5" t="s">
        <v>856</v>
      </c>
      <c r="B500" s="6" t="s">
        <v>1146</v>
      </c>
      <c r="C500" s="5" t="s">
        <v>2279</v>
      </c>
      <c r="D500" s="7">
        <v>24</v>
      </c>
      <c r="E500" s="8">
        <v>509160</v>
      </c>
    </row>
    <row r="501" spans="1:5" x14ac:dyDescent="0.2">
      <c r="A501" s="5" t="s">
        <v>856</v>
      </c>
      <c r="B501" s="6" t="s">
        <v>1147</v>
      </c>
      <c r="C501" s="5" t="s">
        <v>2279</v>
      </c>
      <c r="D501" s="7">
        <v>35</v>
      </c>
      <c r="E501" s="8">
        <v>509160</v>
      </c>
    </row>
    <row r="502" spans="1:5" x14ac:dyDescent="0.2">
      <c r="A502" s="5" t="s">
        <v>856</v>
      </c>
      <c r="B502" s="6">
        <v>428</v>
      </c>
      <c r="C502" s="5" t="s">
        <v>4226</v>
      </c>
      <c r="D502" s="7">
        <v>189</v>
      </c>
      <c r="E502" s="8">
        <v>509160</v>
      </c>
    </row>
    <row r="503" spans="1:5" x14ac:dyDescent="0.2">
      <c r="A503" s="5" t="s">
        <v>856</v>
      </c>
      <c r="B503" s="6" t="s">
        <v>1148</v>
      </c>
      <c r="C503" s="5" t="s">
        <v>2657</v>
      </c>
      <c r="D503" s="7">
        <v>145</v>
      </c>
      <c r="E503" s="8">
        <v>509160</v>
      </c>
    </row>
    <row r="504" spans="1:5" x14ac:dyDescent="0.2">
      <c r="A504" s="5" t="s">
        <v>856</v>
      </c>
      <c r="B504" s="6" t="s">
        <v>1149</v>
      </c>
      <c r="C504" s="5" t="s">
        <v>2657</v>
      </c>
      <c r="D504" s="7">
        <v>157</v>
      </c>
      <c r="E504" s="8">
        <v>509160</v>
      </c>
    </row>
    <row r="505" spans="1:5" x14ac:dyDescent="0.2">
      <c r="A505" s="5" t="s">
        <v>856</v>
      </c>
      <c r="B505" s="6" t="s">
        <v>1150</v>
      </c>
      <c r="C505" s="5" t="s">
        <v>2277</v>
      </c>
      <c r="D505" s="7">
        <v>56</v>
      </c>
      <c r="E505" s="8">
        <v>509160</v>
      </c>
    </row>
    <row r="506" spans="1:5" x14ac:dyDescent="0.2">
      <c r="A506" s="5" t="s">
        <v>856</v>
      </c>
      <c r="B506" s="6" t="s">
        <v>1151</v>
      </c>
      <c r="C506" s="5" t="s">
        <v>3515</v>
      </c>
      <c r="D506" s="7">
        <v>15</v>
      </c>
      <c r="E506" s="8">
        <v>509160</v>
      </c>
    </row>
    <row r="507" spans="1:5" x14ac:dyDescent="0.2">
      <c r="A507" s="5" t="s">
        <v>856</v>
      </c>
      <c r="B507" s="6" t="s">
        <v>1152</v>
      </c>
      <c r="C507" s="5" t="s">
        <v>2279</v>
      </c>
      <c r="D507" s="7">
        <v>23</v>
      </c>
      <c r="E507" s="8">
        <v>509160</v>
      </c>
    </row>
    <row r="508" spans="1:5" x14ac:dyDescent="0.2">
      <c r="A508" s="5" t="s">
        <v>856</v>
      </c>
      <c r="B508" s="6" t="s">
        <v>1153</v>
      </c>
      <c r="C508" s="5" t="s">
        <v>2279</v>
      </c>
      <c r="D508" s="7">
        <v>35</v>
      </c>
      <c r="E508" s="8">
        <v>509160</v>
      </c>
    </row>
    <row r="509" spans="1:5" x14ac:dyDescent="0.2">
      <c r="A509" s="5" t="s">
        <v>856</v>
      </c>
      <c r="B509" s="6">
        <v>429</v>
      </c>
      <c r="C509" s="5" t="s">
        <v>2311</v>
      </c>
      <c r="D509" s="7">
        <v>622</v>
      </c>
      <c r="E509" s="8">
        <v>509160</v>
      </c>
    </row>
    <row r="510" spans="1:5" x14ac:dyDescent="0.2">
      <c r="A510" s="5" t="s">
        <v>856</v>
      </c>
      <c r="B510" s="6" t="s">
        <v>2748</v>
      </c>
      <c r="C510" s="5" t="s">
        <v>2160</v>
      </c>
      <c r="D510" s="7">
        <v>132</v>
      </c>
      <c r="E510" s="8">
        <v>509160</v>
      </c>
    </row>
    <row r="511" spans="1:5" x14ac:dyDescent="0.2">
      <c r="A511" s="5" t="s">
        <v>856</v>
      </c>
      <c r="B511" s="6" t="s">
        <v>2750</v>
      </c>
      <c r="C511" s="5" t="s">
        <v>2160</v>
      </c>
      <c r="D511" s="7">
        <v>132</v>
      </c>
      <c r="E511" s="8">
        <v>509160</v>
      </c>
    </row>
    <row r="512" spans="1:5" x14ac:dyDescent="0.2">
      <c r="A512" s="5" t="s">
        <v>856</v>
      </c>
      <c r="B512" s="6" t="s">
        <v>3574</v>
      </c>
      <c r="C512" s="5" t="s">
        <v>2393</v>
      </c>
      <c r="D512" s="7">
        <v>40</v>
      </c>
      <c r="E512" s="8">
        <v>509160</v>
      </c>
    </row>
    <row r="513" spans="1:5" x14ac:dyDescent="0.2">
      <c r="A513" s="5" t="s">
        <v>856</v>
      </c>
      <c r="B513" s="6" t="s">
        <v>3576</v>
      </c>
      <c r="C513" s="5" t="s">
        <v>2393</v>
      </c>
      <c r="D513" s="7">
        <v>40</v>
      </c>
      <c r="E513" s="8">
        <v>509160</v>
      </c>
    </row>
    <row r="514" spans="1:5" x14ac:dyDescent="0.2">
      <c r="C514" s="10" t="s">
        <v>2401</v>
      </c>
      <c r="D514" s="11">
        <f>SUM(D394:D513)</f>
        <v>12659</v>
      </c>
      <c r="E514" s="12"/>
    </row>
    <row r="516" spans="1:5" x14ac:dyDescent="0.2">
      <c r="A516" s="5" t="s">
        <v>856</v>
      </c>
      <c r="B516" s="6">
        <v>500</v>
      </c>
      <c r="C516" s="5" t="s">
        <v>2311</v>
      </c>
      <c r="D516" s="7">
        <v>628</v>
      </c>
      <c r="E516" s="8">
        <v>509160</v>
      </c>
    </row>
    <row r="517" spans="1:5" x14ac:dyDescent="0.2">
      <c r="A517" s="5" t="s">
        <v>856</v>
      </c>
      <c r="B517" s="6">
        <v>501</v>
      </c>
      <c r="C517" s="5" t="s">
        <v>4226</v>
      </c>
      <c r="D517" s="7">
        <v>186</v>
      </c>
      <c r="E517" s="8">
        <v>509160</v>
      </c>
    </row>
    <row r="518" spans="1:5" x14ac:dyDescent="0.2">
      <c r="A518" s="5" t="s">
        <v>856</v>
      </c>
      <c r="B518" s="6" t="s">
        <v>4500</v>
      </c>
      <c r="C518" s="5" t="s">
        <v>2657</v>
      </c>
      <c r="D518" s="7">
        <v>136</v>
      </c>
      <c r="E518" s="8">
        <v>509160</v>
      </c>
    </row>
    <row r="519" spans="1:5" x14ac:dyDescent="0.2">
      <c r="A519" s="5" t="s">
        <v>856</v>
      </c>
      <c r="B519" s="6" t="s">
        <v>4501</v>
      </c>
      <c r="C519" s="5" t="s">
        <v>2657</v>
      </c>
      <c r="D519" s="7">
        <v>156</v>
      </c>
      <c r="E519" s="8">
        <v>509160</v>
      </c>
    </row>
    <row r="520" spans="1:5" x14ac:dyDescent="0.2">
      <c r="A520" s="5" t="s">
        <v>856</v>
      </c>
      <c r="B520" s="6" t="s">
        <v>1154</v>
      </c>
      <c r="C520" s="5" t="s">
        <v>2277</v>
      </c>
      <c r="D520" s="7">
        <v>56</v>
      </c>
      <c r="E520" s="8">
        <v>509160</v>
      </c>
    </row>
    <row r="521" spans="1:5" x14ac:dyDescent="0.2">
      <c r="A521" s="5" t="s">
        <v>856</v>
      </c>
      <c r="B521" s="6" t="s">
        <v>1155</v>
      </c>
      <c r="C521" s="5" t="s">
        <v>3515</v>
      </c>
      <c r="D521" s="7">
        <v>15</v>
      </c>
      <c r="E521" s="8">
        <v>509160</v>
      </c>
    </row>
    <row r="522" spans="1:5" x14ac:dyDescent="0.2">
      <c r="A522" s="5" t="s">
        <v>856</v>
      </c>
      <c r="B522" s="6" t="s">
        <v>1156</v>
      </c>
      <c r="C522" s="5" t="s">
        <v>2279</v>
      </c>
      <c r="D522" s="7">
        <v>24</v>
      </c>
      <c r="E522" s="8">
        <v>509160</v>
      </c>
    </row>
    <row r="523" spans="1:5" x14ac:dyDescent="0.2">
      <c r="A523" s="5" t="s">
        <v>856</v>
      </c>
      <c r="B523" s="6" t="s">
        <v>1157</v>
      </c>
      <c r="C523" s="5" t="s">
        <v>2279</v>
      </c>
      <c r="D523" s="7">
        <v>35</v>
      </c>
      <c r="E523" s="8">
        <v>509160</v>
      </c>
    </row>
    <row r="524" spans="1:5" x14ac:dyDescent="0.2">
      <c r="A524" s="5" t="s">
        <v>856</v>
      </c>
      <c r="B524" s="6">
        <v>502</v>
      </c>
      <c r="C524" s="5" t="s">
        <v>4226</v>
      </c>
      <c r="D524" s="7">
        <v>186</v>
      </c>
      <c r="E524" s="8">
        <v>509160</v>
      </c>
    </row>
    <row r="525" spans="1:5" x14ac:dyDescent="0.2">
      <c r="A525" s="5" t="s">
        <v>856</v>
      </c>
      <c r="B525" s="6" t="s">
        <v>4502</v>
      </c>
      <c r="C525" s="5" t="s">
        <v>2657</v>
      </c>
      <c r="D525" s="7">
        <v>144</v>
      </c>
      <c r="E525" s="8">
        <v>509160</v>
      </c>
    </row>
    <row r="526" spans="1:5" x14ac:dyDescent="0.2">
      <c r="A526" s="5" t="s">
        <v>856</v>
      </c>
      <c r="B526" s="6" t="s">
        <v>4503</v>
      </c>
      <c r="C526" s="5" t="s">
        <v>2657</v>
      </c>
      <c r="D526" s="7">
        <v>157</v>
      </c>
      <c r="E526" s="8">
        <v>509160</v>
      </c>
    </row>
    <row r="527" spans="1:5" x14ac:dyDescent="0.2">
      <c r="A527" s="5" t="s">
        <v>856</v>
      </c>
      <c r="B527" s="6" t="s">
        <v>1158</v>
      </c>
      <c r="C527" s="5" t="s">
        <v>2277</v>
      </c>
      <c r="D527" s="7">
        <v>56</v>
      </c>
      <c r="E527" s="8">
        <v>509160</v>
      </c>
    </row>
    <row r="528" spans="1:5" x14ac:dyDescent="0.2">
      <c r="A528" s="5" t="s">
        <v>856</v>
      </c>
      <c r="B528" s="6" t="s">
        <v>1159</v>
      </c>
      <c r="C528" s="5" t="s">
        <v>3515</v>
      </c>
      <c r="D528" s="7">
        <v>15</v>
      </c>
      <c r="E528" s="8">
        <v>509160</v>
      </c>
    </row>
    <row r="529" spans="1:5" x14ac:dyDescent="0.2">
      <c r="A529" s="5" t="s">
        <v>856</v>
      </c>
      <c r="B529" s="6" t="s">
        <v>1160</v>
      </c>
      <c r="C529" s="5" t="s">
        <v>2279</v>
      </c>
      <c r="D529" s="7">
        <v>22</v>
      </c>
      <c r="E529" s="8">
        <v>509160</v>
      </c>
    </row>
    <row r="530" spans="1:5" x14ac:dyDescent="0.2">
      <c r="A530" s="5" t="s">
        <v>856</v>
      </c>
      <c r="B530" s="6" t="s">
        <v>1161</v>
      </c>
      <c r="C530" s="5" t="s">
        <v>2279</v>
      </c>
      <c r="D530" s="7">
        <v>35</v>
      </c>
      <c r="E530" s="8">
        <v>509160</v>
      </c>
    </row>
    <row r="531" spans="1:5" x14ac:dyDescent="0.2">
      <c r="A531" s="5" t="s">
        <v>856</v>
      </c>
      <c r="B531" s="6">
        <v>503</v>
      </c>
      <c r="C531" s="5" t="s">
        <v>4226</v>
      </c>
      <c r="D531" s="7">
        <v>186</v>
      </c>
      <c r="E531" s="8">
        <v>509160</v>
      </c>
    </row>
    <row r="532" spans="1:5" x14ac:dyDescent="0.2">
      <c r="A532" s="5" t="s">
        <v>856</v>
      </c>
      <c r="B532" s="6" t="s">
        <v>4504</v>
      </c>
      <c r="C532" s="5" t="s">
        <v>2657</v>
      </c>
      <c r="D532" s="7">
        <v>146</v>
      </c>
      <c r="E532" s="8">
        <v>509160</v>
      </c>
    </row>
    <row r="533" spans="1:5" x14ac:dyDescent="0.2">
      <c r="A533" s="5" t="s">
        <v>856</v>
      </c>
      <c r="B533" s="6" t="s">
        <v>4505</v>
      </c>
      <c r="C533" s="5" t="s">
        <v>2657</v>
      </c>
      <c r="D533" s="7">
        <v>159</v>
      </c>
      <c r="E533" s="8">
        <v>509160</v>
      </c>
    </row>
    <row r="534" spans="1:5" x14ac:dyDescent="0.2">
      <c r="A534" s="5" t="s">
        <v>856</v>
      </c>
      <c r="B534" s="6" t="s">
        <v>1162</v>
      </c>
      <c r="C534" s="5" t="s">
        <v>2277</v>
      </c>
      <c r="D534" s="7">
        <v>56</v>
      </c>
      <c r="E534" s="8">
        <v>509160</v>
      </c>
    </row>
    <row r="535" spans="1:5" x14ac:dyDescent="0.2">
      <c r="A535" s="5" t="s">
        <v>856</v>
      </c>
      <c r="B535" s="6" t="s">
        <v>1163</v>
      </c>
      <c r="C535" s="5" t="s">
        <v>3515</v>
      </c>
      <c r="D535" s="7">
        <v>15</v>
      </c>
      <c r="E535" s="8">
        <v>509160</v>
      </c>
    </row>
    <row r="536" spans="1:5" x14ac:dyDescent="0.2">
      <c r="A536" s="5" t="s">
        <v>856</v>
      </c>
      <c r="B536" s="6" t="s">
        <v>1164</v>
      </c>
      <c r="C536" s="5" t="s">
        <v>2279</v>
      </c>
      <c r="D536" s="7">
        <v>23</v>
      </c>
      <c r="E536" s="8">
        <v>509160</v>
      </c>
    </row>
    <row r="537" spans="1:5" x14ac:dyDescent="0.2">
      <c r="A537" s="5" t="s">
        <v>856</v>
      </c>
      <c r="B537" s="6" t="s">
        <v>1165</v>
      </c>
      <c r="C537" s="5" t="s">
        <v>2279</v>
      </c>
      <c r="D537" s="7">
        <v>32</v>
      </c>
      <c r="E537" s="8">
        <v>509160</v>
      </c>
    </row>
    <row r="538" spans="1:5" x14ac:dyDescent="0.2">
      <c r="A538" s="5" t="s">
        <v>856</v>
      </c>
      <c r="B538" s="6">
        <v>504</v>
      </c>
      <c r="C538" s="5" t="s">
        <v>4226</v>
      </c>
      <c r="D538" s="7">
        <v>186</v>
      </c>
      <c r="E538" s="8">
        <v>509160</v>
      </c>
    </row>
    <row r="539" spans="1:5" x14ac:dyDescent="0.2">
      <c r="A539" s="5" t="s">
        <v>856</v>
      </c>
      <c r="B539" s="6" t="s">
        <v>4506</v>
      </c>
      <c r="C539" s="5" t="s">
        <v>2657</v>
      </c>
      <c r="D539" s="7">
        <v>147</v>
      </c>
      <c r="E539" s="8">
        <v>509160</v>
      </c>
    </row>
    <row r="540" spans="1:5" x14ac:dyDescent="0.2">
      <c r="A540" s="5" t="s">
        <v>856</v>
      </c>
      <c r="B540" s="6" t="s">
        <v>1166</v>
      </c>
      <c r="C540" s="5" t="s">
        <v>2657</v>
      </c>
      <c r="D540" s="7">
        <v>157</v>
      </c>
      <c r="E540" s="8">
        <v>509160</v>
      </c>
    </row>
    <row r="541" spans="1:5" x14ac:dyDescent="0.2">
      <c r="A541" s="5" t="s">
        <v>856</v>
      </c>
      <c r="B541" s="6" t="s">
        <v>1167</v>
      </c>
      <c r="C541" s="5" t="s">
        <v>2277</v>
      </c>
      <c r="D541" s="7">
        <v>56</v>
      </c>
      <c r="E541" s="8">
        <v>509160</v>
      </c>
    </row>
    <row r="542" spans="1:5" x14ac:dyDescent="0.2">
      <c r="A542" s="5" t="s">
        <v>856</v>
      </c>
      <c r="B542" s="6" t="s">
        <v>1168</v>
      </c>
      <c r="C542" s="5" t="s">
        <v>3515</v>
      </c>
      <c r="D542" s="7">
        <v>15</v>
      </c>
      <c r="E542" s="8">
        <v>509160</v>
      </c>
    </row>
    <row r="543" spans="1:5" x14ac:dyDescent="0.2">
      <c r="A543" s="5" t="s">
        <v>856</v>
      </c>
      <c r="B543" s="6" t="s">
        <v>1169</v>
      </c>
      <c r="C543" s="5" t="s">
        <v>2279</v>
      </c>
      <c r="D543" s="7">
        <v>23</v>
      </c>
      <c r="E543" s="8">
        <v>509160</v>
      </c>
    </row>
    <row r="544" spans="1:5" x14ac:dyDescent="0.2">
      <c r="A544" s="5" t="s">
        <v>856</v>
      </c>
      <c r="B544" s="6" t="s">
        <v>1170</v>
      </c>
      <c r="C544" s="5" t="s">
        <v>2279</v>
      </c>
      <c r="D544" s="7">
        <v>35</v>
      </c>
      <c r="E544" s="8">
        <v>509160</v>
      </c>
    </row>
    <row r="545" spans="1:5" x14ac:dyDescent="0.2">
      <c r="A545" s="5" t="s">
        <v>856</v>
      </c>
      <c r="B545" s="6">
        <v>505</v>
      </c>
      <c r="C545" s="5" t="s">
        <v>4226</v>
      </c>
      <c r="D545" s="7">
        <v>189</v>
      </c>
      <c r="E545" s="8">
        <v>509160</v>
      </c>
    </row>
    <row r="546" spans="1:5" x14ac:dyDescent="0.2">
      <c r="A546" s="5" t="s">
        <v>856</v>
      </c>
      <c r="B546" s="6" t="s">
        <v>4507</v>
      </c>
      <c r="C546" s="5" t="s">
        <v>2657</v>
      </c>
      <c r="D546" s="7">
        <v>147</v>
      </c>
      <c r="E546" s="8">
        <v>509160</v>
      </c>
    </row>
    <row r="547" spans="1:5" x14ac:dyDescent="0.2">
      <c r="A547" s="5" t="s">
        <v>856</v>
      </c>
      <c r="B547" s="6" t="s">
        <v>4508</v>
      </c>
      <c r="C547" s="5" t="s">
        <v>2657</v>
      </c>
      <c r="D547" s="7">
        <v>157</v>
      </c>
      <c r="E547" s="8">
        <v>509160</v>
      </c>
    </row>
    <row r="548" spans="1:5" x14ac:dyDescent="0.2">
      <c r="A548" s="5" t="s">
        <v>856</v>
      </c>
      <c r="B548" s="6" t="s">
        <v>1171</v>
      </c>
      <c r="C548" s="5" t="s">
        <v>2277</v>
      </c>
      <c r="D548" s="7">
        <v>56</v>
      </c>
      <c r="E548" s="8">
        <v>509160</v>
      </c>
    </row>
    <row r="549" spans="1:5" x14ac:dyDescent="0.2">
      <c r="A549" s="5" t="s">
        <v>856</v>
      </c>
      <c r="B549" s="6" t="s">
        <v>1172</v>
      </c>
      <c r="C549" s="5" t="s">
        <v>3515</v>
      </c>
      <c r="D549" s="7">
        <v>15</v>
      </c>
      <c r="E549" s="8">
        <v>509160</v>
      </c>
    </row>
    <row r="550" spans="1:5" x14ac:dyDescent="0.2">
      <c r="A550" s="5" t="s">
        <v>856</v>
      </c>
      <c r="B550" s="6" t="s">
        <v>1173</v>
      </c>
      <c r="C550" s="5" t="s">
        <v>2279</v>
      </c>
      <c r="D550" s="7">
        <v>24</v>
      </c>
      <c r="E550" s="8">
        <v>509160</v>
      </c>
    </row>
    <row r="551" spans="1:5" x14ac:dyDescent="0.2">
      <c r="A551" s="5" t="s">
        <v>856</v>
      </c>
      <c r="B551" s="6" t="s">
        <v>1174</v>
      </c>
      <c r="C551" s="5" t="s">
        <v>2279</v>
      </c>
      <c r="D551" s="7">
        <v>35</v>
      </c>
      <c r="E551" s="8">
        <v>509160</v>
      </c>
    </row>
    <row r="552" spans="1:5" x14ac:dyDescent="0.2">
      <c r="A552" s="5" t="s">
        <v>856</v>
      </c>
      <c r="B552" s="6">
        <v>506</v>
      </c>
      <c r="C552" s="5" t="s">
        <v>4226</v>
      </c>
      <c r="D552" s="7">
        <v>186</v>
      </c>
      <c r="E552" s="8">
        <v>509160</v>
      </c>
    </row>
    <row r="553" spans="1:5" x14ac:dyDescent="0.2">
      <c r="A553" s="5" t="s">
        <v>856</v>
      </c>
      <c r="B553" s="6" t="s">
        <v>4509</v>
      </c>
      <c r="C553" s="5" t="s">
        <v>2657</v>
      </c>
      <c r="D553" s="7">
        <v>144</v>
      </c>
      <c r="E553" s="8">
        <v>509160</v>
      </c>
    </row>
    <row r="554" spans="1:5" x14ac:dyDescent="0.2">
      <c r="A554" s="5" t="s">
        <v>856</v>
      </c>
      <c r="B554" s="6" t="s">
        <v>1175</v>
      </c>
      <c r="C554" s="5" t="s">
        <v>2657</v>
      </c>
      <c r="D554" s="7">
        <v>164</v>
      </c>
      <c r="E554" s="8">
        <v>509160</v>
      </c>
    </row>
    <row r="555" spans="1:5" x14ac:dyDescent="0.2">
      <c r="A555" s="5" t="s">
        <v>856</v>
      </c>
      <c r="B555" s="6" t="s">
        <v>1176</v>
      </c>
      <c r="C555" s="5" t="s">
        <v>2277</v>
      </c>
      <c r="D555" s="7">
        <v>56</v>
      </c>
      <c r="E555" s="8">
        <v>509160</v>
      </c>
    </row>
    <row r="556" spans="1:5" x14ac:dyDescent="0.2">
      <c r="A556" s="5" t="s">
        <v>856</v>
      </c>
      <c r="B556" s="6" t="s">
        <v>1177</v>
      </c>
      <c r="C556" s="5" t="s">
        <v>3515</v>
      </c>
      <c r="D556" s="7">
        <v>15</v>
      </c>
      <c r="E556" s="8">
        <v>509160</v>
      </c>
    </row>
    <row r="557" spans="1:5" x14ac:dyDescent="0.2">
      <c r="A557" s="5" t="s">
        <v>856</v>
      </c>
      <c r="B557" s="6" t="s">
        <v>1178</v>
      </c>
      <c r="C557" s="5" t="s">
        <v>2279</v>
      </c>
      <c r="D557" s="7">
        <v>25</v>
      </c>
      <c r="E557" s="8">
        <v>509160</v>
      </c>
    </row>
    <row r="558" spans="1:5" x14ac:dyDescent="0.2">
      <c r="A558" s="5" t="s">
        <v>856</v>
      </c>
      <c r="B558" s="6" t="s">
        <v>1179</v>
      </c>
      <c r="C558" s="5" t="s">
        <v>2279</v>
      </c>
      <c r="D558" s="7">
        <v>28</v>
      </c>
      <c r="E558" s="8">
        <v>509160</v>
      </c>
    </row>
    <row r="559" spans="1:5" x14ac:dyDescent="0.2">
      <c r="A559" s="5" t="s">
        <v>856</v>
      </c>
      <c r="B559" s="6">
        <v>507</v>
      </c>
      <c r="C559" s="5" t="s">
        <v>4226</v>
      </c>
      <c r="D559" s="7">
        <v>189</v>
      </c>
      <c r="E559" s="8">
        <v>509160</v>
      </c>
    </row>
    <row r="560" spans="1:5" x14ac:dyDescent="0.2">
      <c r="A560" s="5" t="s">
        <v>856</v>
      </c>
      <c r="B560" s="6" t="s">
        <v>3947</v>
      </c>
      <c r="C560" s="5" t="s">
        <v>2657</v>
      </c>
      <c r="D560" s="7">
        <v>146</v>
      </c>
      <c r="E560" s="8">
        <v>509160</v>
      </c>
    </row>
    <row r="561" spans="1:5" x14ac:dyDescent="0.2">
      <c r="A561" s="5" t="s">
        <v>856</v>
      </c>
      <c r="B561" s="6" t="s">
        <v>4510</v>
      </c>
      <c r="C561" s="5" t="s">
        <v>2657</v>
      </c>
      <c r="D561" s="7">
        <v>157</v>
      </c>
      <c r="E561" s="8">
        <v>509160</v>
      </c>
    </row>
    <row r="562" spans="1:5" x14ac:dyDescent="0.2">
      <c r="A562" s="5" t="s">
        <v>856</v>
      </c>
      <c r="B562" s="6" t="s">
        <v>1180</v>
      </c>
      <c r="C562" s="5" t="s">
        <v>2277</v>
      </c>
      <c r="D562" s="7">
        <v>56</v>
      </c>
      <c r="E562" s="8">
        <v>509160</v>
      </c>
    </row>
    <row r="563" spans="1:5" x14ac:dyDescent="0.2">
      <c r="A563" s="5" t="s">
        <v>856</v>
      </c>
      <c r="B563" s="6" t="s">
        <v>1181</v>
      </c>
      <c r="C563" s="5" t="s">
        <v>3515</v>
      </c>
      <c r="D563" s="7">
        <v>15</v>
      </c>
      <c r="E563" s="8">
        <v>509160</v>
      </c>
    </row>
    <row r="564" spans="1:5" x14ac:dyDescent="0.2">
      <c r="A564" s="5" t="s">
        <v>856</v>
      </c>
      <c r="B564" s="6" t="s">
        <v>1182</v>
      </c>
      <c r="C564" s="5" t="s">
        <v>2279</v>
      </c>
      <c r="D564" s="7">
        <v>24</v>
      </c>
      <c r="E564" s="8">
        <v>509160</v>
      </c>
    </row>
    <row r="565" spans="1:5" x14ac:dyDescent="0.2">
      <c r="A565" s="5" t="s">
        <v>856</v>
      </c>
      <c r="B565" s="6" t="s">
        <v>1183</v>
      </c>
      <c r="C565" s="5" t="s">
        <v>2279</v>
      </c>
      <c r="D565" s="7">
        <v>35</v>
      </c>
      <c r="E565" s="8">
        <v>509160</v>
      </c>
    </row>
    <row r="566" spans="1:5" x14ac:dyDescent="0.2">
      <c r="A566" s="5" t="s">
        <v>856</v>
      </c>
      <c r="B566" s="6">
        <v>508</v>
      </c>
      <c r="C566" s="5" t="s">
        <v>4226</v>
      </c>
      <c r="D566" s="7">
        <v>309</v>
      </c>
      <c r="E566" s="8">
        <v>509160</v>
      </c>
    </row>
    <row r="567" spans="1:5" x14ac:dyDescent="0.2">
      <c r="A567" s="5" t="s">
        <v>856</v>
      </c>
      <c r="B567" s="6" t="s">
        <v>4511</v>
      </c>
      <c r="C567" s="5" t="s">
        <v>2657</v>
      </c>
      <c r="D567" s="7">
        <v>43</v>
      </c>
      <c r="E567" s="8">
        <v>509160</v>
      </c>
    </row>
    <row r="568" spans="1:5" x14ac:dyDescent="0.2">
      <c r="A568" s="5" t="s">
        <v>856</v>
      </c>
      <c r="B568" s="6">
        <v>509</v>
      </c>
      <c r="C568" s="5" t="s">
        <v>2294</v>
      </c>
      <c r="D568" s="7">
        <v>78</v>
      </c>
      <c r="E568" s="8">
        <v>509160</v>
      </c>
    </row>
    <row r="569" spans="1:5" x14ac:dyDescent="0.2">
      <c r="A569" s="5" t="s">
        <v>856</v>
      </c>
      <c r="B569" s="6" t="s">
        <v>1184</v>
      </c>
      <c r="C569" s="5" t="s">
        <v>951</v>
      </c>
      <c r="D569" s="7">
        <v>50</v>
      </c>
      <c r="E569" s="8">
        <v>351100</v>
      </c>
    </row>
    <row r="570" spans="1:5" x14ac:dyDescent="0.2">
      <c r="A570" s="5" t="s">
        <v>856</v>
      </c>
      <c r="B570" s="6">
        <v>510</v>
      </c>
      <c r="C570" s="5" t="s">
        <v>952</v>
      </c>
      <c r="D570" s="7">
        <v>266</v>
      </c>
      <c r="E570" s="8">
        <v>509160</v>
      </c>
    </row>
    <row r="571" spans="1:5" x14ac:dyDescent="0.2">
      <c r="A571" s="5" t="s">
        <v>856</v>
      </c>
      <c r="B571" s="6" t="s">
        <v>1185</v>
      </c>
      <c r="C571" s="5" t="s">
        <v>2657</v>
      </c>
      <c r="D571" s="7">
        <v>210</v>
      </c>
      <c r="E571" s="8">
        <v>509160</v>
      </c>
    </row>
    <row r="572" spans="1:5" x14ac:dyDescent="0.2">
      <c r="A572" s="5" t="s">
        <v>856</v>
      </c>
      <c r="B572" s="6" t="s">
        <v>1186</v>
      </c>
      <c r="C572" s="5" t="s">
        <v>2277</v>
      </c>
      <c r="D572" s="7">
        <v>64</v>
      </c>
      <c r="E572" s="8">
        <v>509160</v>
      </c>
    </row>
    <row r="573" spans="1:5" x14ac:dyDescent="0.2">
      <c r="A573" s="5" t="s">
        <v>856</v>
      </c>
      <c r="B573" s="6">
        <v>511</v>
      </c>
      <c r="C573" s="5" t="s">
        <v>953</v>
      </c>
      <c r="D573" s="7">
        <v>598</v>
      </c>
      <c r="E573" s="8">
        <v>509160</v>
      </c>
    </row>
    <row r="574" spans="1:5" x14ac:dyDescent="0.2">
      <c r="A574" s="5" t="s">
        <v>856</v>
      </c>
      <c r="B574" s="6">
        <v>512</v>
      </c>
      <c r="C574" s="5" t="s">
        <v>3515</v>
      </c>
      <c r="D574" s="7">
        <v>45</v>
      </c>
      <c r="E574" s="8">
        <v>509160</v>
      </c>
    </row>
    <row r="575" spans="1:5" x14ac:dyDescent="0.2">
      <c r="A575" s="5" t="s">
        <v>856</v>
      </c>
      <c r="B575" s="6" t="s">
        <v>1187</v>
      </c>
      <c r="C575" s="5" t="s">
        <v>3614</v>
      </c>
      <c r="D575" s="7">
        <v>22</v>
      </c>
      <c r="E575" s="8">
        <v>509160</v>
      </c>
    </row>
    <row r="576" spans="1:5" x14ac:dyDescent="0.2">
      <c r="A576" s="5" t="s">
        <v>856</v>
      </c>
      <c r="B576" s="6">
        <v>513</v>
      </c>
      <c r="C576" s="5" t="s">
        <v>2311</v>
      </c>
      <c r="D576" s="7">
        <v>194</v>
      </c>
      <c r="E576" s="8">
        <v>509160</v>
      </c>
    </row>
    <row r="577" spans="1:5" x14ac:dyDescent="0.2">
      <c r="A577" s="5" t="s">
        <v>856</v>
      </c>
      <c r="B577" s="6">
        <v>514</v>
      </c>
      <c r="C577" s="5" t="s">
        <v>725</v>
      </c>
      <c r="D577" s="7">
        <v>75</v>
      </c>
      <c r="E577" s="8">
        <v>509160</v>
      </c>
    </row>
    <row r="578" spans="1:5" x14ac:dyDescent="0.2">
      <c r="A578" s="5" t="s">
        <v>856</v>
      </c>
      <c r="B578" s="6">
        <v>518</v>
      </c>
      <c r="C578" s="5" t="s">
        <v>862</v>
      </c>
      <c r="D578" s="7">
        <v>64</v>
      </c>
      <c r="E578" s="8">
        <v>352000</v>
      </c>
    </row>
    <row r="579" spans="1:5" x14ac:dyDescent="0.2">
      <c r="A579" s="5" t="s">
        <v>856</v>
      </c>
      <c r="B579" s="6">
        <v>519</v>
      </c>
      <c r="C579" s="5" t="s">
        <v>2367</v>
      </c>
      <c r="D579" s="7">
        <v>50</v>
      </c>
      <c r="E579" s="8">
        <v>352000</v>
      </c>
    </row>
    <row r="580" spans="1:5" x14ac:dyDescent="0.2">
      <c r="A580" s="5" t="s">
        <v>856</v>
      </c>
      <c r="B580" s="6">
        <v>521</v>
      </c>
      <c r="C580" s="5" t="s">
        <v>4226</v>
      </c>
      <c r="D580" s="7">
        <v>189</v>
      </c>
      <c r="E580" s="8">
        <v>509160</v>
      </c>
    </row>
    <row r="581" spans="1:5" x14ac:dyDescent="0.2">
      <c r="A581" s="5" t="s">
        <v>856</v>
      </c>
      <c r="B581" s="6" t="s">
        <v>4185</v>
      </c>
      <c r="C581" s="5" t="s">
        <v>2657</v>
      </c>
      <c r="D581" s="7">
        <v>147</v>
      </c>
      <c r="E581" s="8">
        <v>509160</v>
      </c>
    </row>
    <row r="582" spans="1:5" x14ac:dyDescent="0.2">
      <c r="A582" s="5" t="s">
        <v>856</v>
      </c>
      <c r="B582" s="6" t="s">
        <v>1188</v>
      </c>
      <c r="C582" s="5" t="s">
        <v>2657</v>
      </c>
      <c r="D582" s="7">
        <v>157</v>
      </c>
      <c r="E582" s="8">
        <v>509160</v>
      </c>
    </row>
    <row r="583" spans="1:5" x14ac:dyDescent="0.2">
      <c r="A583" s="5" t="s">
        <v>856</v>
      </c>
      <c r="B583" s="6" t="s">
        <v>1189</v>
      </c>
      <c r="C583" s="5" t="s">
        <v>2277</v>
      </c>
      <c r="D583" s="7">
        <v>56</v>
      </c>
      <c r="E583" s="8">
        <v>509160</v>
      </c>
    </row>
    <row r="584" spans="1:5" x14ac:dyDescent="0.2">
      <c r="A584" s="5" t="s">
        <v>856</v>
      </c>
      <c r="B584" s="6" t="s">
        <v>1190</v>
      </c>
      <c r="C584" s="5" t="s">
        <v>3515</v>
      </c>
      <c r="D584" s="7">
        <v>15</v>
      </c>
      <c r="E584" s="8">
        <v>509160</v>
      </c>
    </row>
    <row r="585" spans="1:5" x14ac:dyDescent="0.2">
      <c r="A585" s="5" t="s">
        <v>856</v>
      </c>
      <c r="B585" s="6" t="s">
        <v>1216</v>
      </c>
      <c r="C585" s="5" t="s">
        <v>2279</v>
      </c>
      <c r="D585" s="7">
        <v>23</v>
      </c>
      <c r="E585" s="8">
        <v>509160</v>
      </c>
    </row>
    <row r="586" spans="1:5" x14ac:dyDescent="0.2">
      <c r="A586" s="5" t="s">
        <v>856</v>
      </c>
      <c r="B586" s="6" t="s">
        <v>1217</v>
      </c>
      <c r="C586" s="5" t="s">
        <v>2279</v>
      </c>
      <c r="D586" s="7">
        <v>35</v>
      </c>
      <c r="E586" s="8">
        <v>509160</v>
      </c>
    </row>
    <row r="587" spans="1:5" x14ac:dyDescent="0.2">
      <c r="A587" s="5" t="s">
        <v>856</v>
      </c>
      <c r="B587" s="6">
        <v>522</v>
      </c>
      <c r="C587" s="5" t="s">
        <v>884</v>
      </c>
      <c r="D587" s="7">
        <v>309</v>
      </c>
      <c r="E587" s="8">
        <v>509160</v>
      </c>
    </row>
    <row r="588" spans="1:5" x14ac:dyDescent="0.2">
      <c r="A588" s="5" t="s">
        <v>856</v>
      </c>
      <c r="B588" s="6" t="s">
        <v>4186</v>
      </c>
      <c r="C588" s="5" t="s">
        <v>2277</v>
      </c>
      <c r="D588" s="7">
        <v>43</v>
      </c>
      <c r="E588" s="8">
        <v>509160</v>
      </c>
    </row>
    <row r="589" spans="1:5" x14ac:dyDescent="0.2">
      <c r="A589" s="5" t="s">
        <v>856</v>
      </c>
      <c r="B589" s="6">
        <v>523</v>
      </c>
      <c r="C589" s="5" t="s">
        <v>4226</v>
      </c>
      <c r="D589" s="7">
        <v>189</v>
      </c>
      <c r="E589" s="8">
        <v>509160</v>
      </c>
    </row>
    <row r="590" spans="1:5" x14ac:dyDescent="0.2">
      <c r="A590" s="5" t="s">
        <v>856</v>
      </c>
      <c r="B590" s="6" t="s">
        <v>4187</v>
      </c>
      <c r="C590" s="5" t="s">
        <v>2657</v>
      </c>
      <c r="D590" s="7">
        <v>137</v>
      </c>
      <c r="E590" s="8">
        <v>509160</v>
      </c>
    </row>
    <row r="591" spans="1:5" x14ac:dyDescent="0.2">
      <c r="A591" s="5" t="s">
        <v>856</v>
      </c>
      <c r="B591" s="6" t="s">
        <v>1219</v>
      </c>
      <c r="C591" s="5" t="s">
        <v>2657</v>
      </c>
      <c r="D591" s="7">
        <v>157</v>
      </c>
      <c r="E591" s="8">
        <v>509160</v>
      </c>
    </row>
    <row r="592" spans="1:5" x14ac:dyDescent="0.2">
      <c r="A592" s="5" t="s">
        <v>856</v>
      </c>
      <c r="B592" s="6" t="s">
        <v>1220</v>
      </c>
      <c r="C592" s="5" t="s">
        <v>2277</v>
      </c>
      <c r="D592" s="7">
        <v>58</v>
      </c>
      <c r="E592" s="8">
        <v>509160</v>
      </c>
    </row>
    <row r="593" spans="1:5" x14ac:dyDescent="0.2">
      <c r="A593" s="5" t="s">
        <v>856</v>
      </c>
      <c r="B593" s="6" t="s">
        <v>1221</v>
      </c>
      <c r="C593" s="5" t="s">
        <v>3515</v>
      </c>
      <c r="D593" s="7">
        <v>15</v>
      </c>
      <c r="E593" s="8">
        <v>509160</v>
      </c>
    </row>
    <row r="594" spans="1:5" x14ac:dyDescent="0.2">
      <c r="A594" s="5" t="s">
        <v>856</v>
      </c>
      <c r="B594" s="6" t="s">
        <v>1222</v>
      </c>
      <c r="C594" s="5" t="s">
        <v>2279</v>
      </c>
      <c r="D594" s="7">
        <v>24</v>
      </c>
      <c r="E594" s="8">
        <v>509160</v>
      </c>
    </row>
    <row r="595" spans="1:5" x14ac:dyDescent="0.2">
      <c r="A595" s="5" t="s">
        <v>856</v>
      </c>
      <c r="B595" s="6" t="s">
        <v>1223</v>
      </c>
      <c r="C595" s="5" t="s">
        <v>2279</v>
      </c>
      <c r="D595" s="7">
        <v>35</v>
      </c>
      <c r="E595" s="8">
        <v>509160</v>
      </c>
    </row>
    <row r="596" spans="1:5" x14ac:dyDescent="0.2">
      <c r="A596" s="5" t="s">
        <v>856</v>
      </c>
      <c r="B596" s="6">
        <v>524</v>
      </c>
      <c r="C596" s="5" t="s">
        <v>4226</v>
      </c>
      <c r="D596" s="7">
        <v>186</v>
      </c>
      <c r="E596" s="8">
        <v>509160</v>
      </c>
    </row>
    <row r="597" spans="1:5" x14ac:dyDescent="0.2">
      <c r="A597" s="5" t="s">
        <v>856</v>
      </c>
      <c r="B597" s="6" t="s">
        <v>4188</v>
      </c>
      <c r="C597" s="5" t="s">
        <v>2657</v>
      </c>
      <c r="D597" s="7">
        <v>146</v>
      </c>
      <c r="E597" s="8">
        <v>509160</v>
      </c>
    </row>
    <row r="598" spans="1:5" x14ac:dyDescent="0.2">
      <c r="A598" s="5" t="s">
        <v>856</v>
      </c>
      <c r="B598" s="6" t="s">
        <v>1224</v>
      </c>
      <c r="C598" s="5" t="s">
        <v>2657</v>
      </c>
      <c r="D598" s="7">
        <v>157</v>
      </c>
      <c r="E598" s="8">
        <v>509160</v>
      </c>
    </row>
    <row r="599" spans="1:5" x14ac:dyDescent="0.2">
      <c r="A599" s="5" t="s">
        <v>856</v>
      </c>
      <c r="B599" s="6" t="s">
        <v>1225</v>
      </c>
      <c r="C599" s="5" t="s">
        <v>2277</v>
      </c>
      <c r="D599" s="7">
        <v>56</v>
      </c>
      <c r="E599" s="8">
        <v>509160</v>
      </c>
    </row>
    <row r="600" spans="1:5" x14ac:dyDescent="0.2">
      <c r="A600" s="5" t="s">
        <v>856</v>
      </c>
      <c r="B600" s="6" t="s">
        <v>1226</v>
      </c>
      <c r="C600" s="5" t="s">
        <v>3515</v>
      </c>
      <c r="D600" s="7">
        <v>15</v>
      </c>
      <c r="E600" s="8">
        <v>509160</v>
      </c>
    </row>
    <row r="601" spans="1:5" x14ac:dyDescent="0.2">
      <c r="A601" s="5" t="s">
        <v>856</v>
      </c>
      <c r="B601" s="6" t="s">
        <v>1227</v>
      </c>
      <c r="C601" s="5" t="s">
        <v>2279</v>
      </c>
      <c r="D601" s="7">
        <v>24</v>
      </c>
      <c r="E601" s="8">
        <v>509160</v>
      </c>
    </row>
    <row r="602" spans="1:5" x14ac:dyDescent="0.2">
      <c r="A602" s="5" t="s">
        <v>856</v>
      </c>
      <c r="B602" s="6" t="s">
        <v>1228</v>
      </c>
      <c r="C602" s="5" t="s">
        <v>2279</v>
      </c>
      <c r="D602" s="7">
        <v>35</v>
      </c>
      <c r="E602" s="8">
        <v>509160</v>
      </c>
    </row>
    <row r="603" spans="1:5" x14ac:dyDescent="0.2">
      <c r="A603" s="5" t="s">
        <v>856</v>
      </c>
      <c r="B603" s="6">
        <v>525</v>
      </c>
      <c r="C603" s="5" t="s">
        <v>4226</v>
      </c>
      <c r="D603" s="7">
        <v>189</v>
      </c>
      <c r="E603" s="8">
        <v>509160</v>
      </c>
    </row>
    <row r="604" spans="1:5" x14ac:dyDescent="0.2">
      <c r="A604" s="5" t="s">
        <v>856</v>
      </c>
      <c r="B604" s="6" t="s">
        <v>654</v>
      </c>
      <c r="C604" s="5" t="s">
        <v>2657</v>
      </c>
      <c r="D604" s="7">
        <v>137</v>
      </c>
      <c r="E604" s="8">
        <v>509160</v>
      </c>
    </row>
    <row r="605" spans="1:5" x14ac:dyDescent="0.2">
      <c r="A605" s="5" t="s">
        <v>856</v>
      </c>
      <c r="B605" s="6" t="s">
        <v>1229</v>
      </c>
      <c r="C605" s="5" t="s">
        <v>2657</v>
      </c>
      <c r="D605" s="7">
        <v>157</v>
      </c>
      <c r="E605" s="8">
        <v>509160</v>
      </c>
    </row>
    <row r="606" spans="1:5" x14ac:dyDescent="0.2">
      <c r="A606" s="5" t="s">
        <v>856</v>
      </c>
      <c r="B606" s="6" t="s">
        <v>1230</v>
      </c>
      <c r="C606" s="5" t="s">
        <v>2277</v>
      </c>
      <c r="D606" s="7">
        <v>56</v>
      </c>
      <c r="E606" s="8">
        <v>509160</v>
      </c>
    </row>
    <row r="607" spans="1:5" x14ac:dyDescent="0.2">
      <c r="A607" s="5" t="s">
        <v>856</v>
      </c>
      <c r="B607" s="6" t="s">
        <v>1231</v>
      </c>
      <c r="C607" s="5" t="s">
        <v>3515</v>
      </c>
      <c r="D607" s="7">
        <v>15</v>
      </c>
      <c r="E607" s="8">
        <v>509160</v>
      </c>
    </row>
    <row r="608" spans="1:5" x14ac:dyDescent="0.2">
      <c r="A608" s="5" t="s">
        <v>856</v>
      </c>
      <c r="B608" s="6" t="s">
        <v>1232</v>
      </c>
      <c r="C608" s="5" t="s">
        <v>2279</v>
      </c>
      <c r="D608" s="7">
        <v>24</v>
      </c>
      <c r="E608" s="8">
        <v>509160</v>
      </c>
    </row>
    <row r="609" spans="1:5" x14ac:dyDescent="0.2">
      <c r="A609" s="5" t="s">
        <v>856</v>
      </c>
      <c r="B609" s="6" t="s">
        <v>1233</v>
      </c>
      <c r="C609" s="5" t="s">
        <v>2279</v>
      </c>
      <c r="D609" s="7">
        <v>35</v>
      </c>
      <c r="E609" s="8">
        <v>509160</v>
      </c>
    </row>
    <row r="610" spans="1:5" x14ac:dyDescent="0.2">
      <c r="A610" s="5" t="s">
        <v>856</v>
      </c>
      <c r="B610" s="6">
        <v>526</v>
      </c>
      <c r="C610" s="5" t="s">
        <v>4226</v>
      </c>
      <c r="D610" s="7">
        <v>189</v>
      </c>
      <c r="E610" s="8">
        <v>509160</v>
      </c>
    </row>
    <row r="611" spans="1:5" x14ac:dyDescent="0.2">
      <c r="A611" s="5" t="s">
        <v>856</v>
      </c>
      <c r="B611" s="6" t="s">
        <v>1234</v>
      </c>
      <c r="C611" s="5" t="s">
        <v>2657</v>
      </c>
      <c r="D611" s="7">
        <v>146</v>
      </c>
      <c r="E611" s="8">
        <v>509160</v>
      </c>
    </row>
    <row r="612" spans="1:5" x14ac:dyDescent="0.2">
      <c r="A612" s="5" t="s">
        <v>856</v>
      </c>
      <c r="B612" s="6" t="s">
        <v>1235</v>
      </c>
      <c r="C612" s="5" t="s">
        <v>2657</v>
      </c>
      <c r="D612" s="7">
        <v>157</v>
      </c>
      <c r="E612" s="8">
        <v>509160</v>
      </c>
    </row>
    <row r="613" spans="1:5" x14ac:dyDescent="0.2">
      <c r="A613" s="5" t="s">
        <v>856</v>
      </c>
      <c r="B613" s="6" t="s">
        <v>1236</v>
      </c>
      <c r="C613" s="5" t="s">
        <v>2277</v>
      </c>
      <c r="D613" s="7">
        <v>56</v>
      </c>
      <c r="E613" s="8">
        <v>509160</v>
      </c>
    </row>
    <row r="614" spans="1:5" x14ac:dyDescent="0.2">
      <c r="A614" s="5" t="s">
        <v>856</v>
      </c>
      <c r="B614" s="6" t="s">
        <v>1237</v>
      </c>
      <c r="C614" s="5" t="s">
        <v>3515</v>
      </c>
      <c r="D614" s="7">
        <v>15</v>
      </c>
      <c r="E614" s="8">
        <v>509160</v>
      </c>
    </row>
    <row r="615" spans="1:5" x14ac:dyDescent="0.2">
      <c r="A615" s="5" t="s">
        <v>856</v>
      </c>
      <c r="B615" s="6" t="s">
        <v>1238</v>
      </c>
      <c r="C615" s="5" t="s">
        <v>2279</v>
      </c>
      <c r="D615" s="7">
        <v>24</v>
      </c>
      <c r="E615" s="8">
        <v>509160</v>
      </c>
    </row>
    <row r="616" spans="1:5" x14ac:dyDescent="0.2">
      <c r="A616" s="5" t="s">
        <v>856</v>
      </c>
      <c r="B616" s="6" t="s">
        <v>1239</v>
      </c>
      <c r="C616" s="5" t="s">
        <v>2279</v>
      </c>
      <c r="D616" s="7">
        <v>35</v>
      </c>
      <c r="E616" s="8">
        <v>509160</v>
      </c>
    </row>
    <row r="617" spans="1:5" x14ac:dyDescent="0.2">
      <c r="A617" s="5" t="s">
        <v>856</v>
      </c>
      <c r="B617" s="6">
        <v>527</v>
      </c>
      <c r="C617" s="5" t="s">
        <v>4226</v>
      </c>
      <c r="D617" s="7">
        <v>189</v>
      </c>
      <c r="E617" s="8">
        <v>509160</v>
      </c>
    </row>
    <row r="618" spans="1:5" x14ac:dyDescent="0.2">
      <c r="A618" s="5" t="s">
        <v>856</v>
      </c>
      <c r="B618" s="6" t="s">
        <v>1240</v>
      </c>
      <c r="C618" s="5" t="s">
        <v>2657</v>
      </c>
      <c r="D618" s="7">
        <v>136</v>
      </c>
      <c r="E618" s="8">
        <v>509160</v>
      </c>
    </row>
    <row r="619" spans="1:5" x14ac:dyDescent="0.2">
      <c r="A619" s="5" t="s">
        <v>856</v>
      </c>
      <c r="B619" s="6" t="s">
        <v>1241</v>
      </c>
      <c r="C619" s="5" t="s">
        <v>2657</v>
      </c>
      <c r="D619" s="7">
        <v>157</v>
      </c>
      <c r="E619" s="8">
        <v>509160</v>
      </c>
    </row>
    <row r="620" spans="1:5" x14ac:dyDescent="0.2">
      <c r="A620" s="5" t="s">
        <v>856</v>
      </c>
      <c r="B620" s="6" t="s">
        <v>1242</v>
      </c>
      <c r="C620" s="5" t="s">
        <v>2277</v>
      </c>
      <c r="D620" s="7">
        <v>56</v>
      </c>
      <c r="E620" s="8">
        <v>509160</v>
      </c>
    </row>
    <row r="621" spans="1:5" x14ac:dyDescent="0.2">
      <c r="A621" s="5" t="s">
        <v>856</v>
      </c>
      <c r="B621" s="6" t="s">
        <v>1243</v>
      </c>
      <c r="C621" s="5" t="s">
        <v>3515</v>
      </c>
      <c r="D621" s="7">
        <v>15</v>
      </c>
      <c r="E621" s="8">
        <v>509160</v>
      </c>
    </row>
    <row r="622" spans="1:5" x14ac:dyDescent="0.2">
      <c r="A622" s="5" t="s">
        <v>856</v>
      </c>
      <c r="B622" s="6" t="s">
        <v>1244</v>
      </c>
      <c r="C622" s="5" t="s">
        <v>2279</v>
      </c>
      <c r="D622" s="7">
        <v>24</v>
      </c>
      <c r="E622" s="8">
        <v>509160</v>
      </c>
    </row>
    <row r="623" spans="1:5" x14ac:dyDescent="0.2">
      <c r="A623" s="5" t="s">
        <v>856</v>
      </c>
      <c r="B623" s="6" t="s">
        <v>1245</v>
      </c>
      <c r="C623" s="5" t="s">
        <v>2279</v>
      </c>
      <c r="D623" s="7">
        <v>35</v>
      </c>
      <c r="E623" s="8">
        <v>509160</v>
      </c>
    </row>
    <row r="624" spans="1:5" x14ac:dyDescent="0.2">
      <c r="A624" s="5" t="s">
        <v>856</v>
      </c>
      <c r="B624" s="6">
        <v>528</v>
      </c>
      <c r="C624" s="5" t="s">
        <v>4226</v>
      </c>
      <c r="D624" s="7">
        <v>189</v>
      </c>
      <c r="E624" s="8">
        <v>509160</v>
      </c>
    </row>
    <row r="625" spans="1:5" x14ac:dyDescent="0.2">
      <c r="A625" s="5" t="s">
        <v>856</v>
      </c>
      <c r="B625" s="6" t="s">
        <v>1246</v>
      </c>
      <c r="C625" s="5" t="s">
        <v>2657</v>
      </c>
      <c r="D625" s="7">
        <v>145</v>
      </c>
      <c r="E625" s="8">
        <v>509160</v>
      </c>
    </row>
    <row r="626" spans="1:5" x14ac:dyDescent="0.2">
      <c r="A626" s="5" t="s">
        <v>856</v>
      </c>
      <c r="B626" s="6" t="s">
        <v>1247</v>
      </c>
      <c r="C626" s="5" t="s">
        <v>2657</v>
      </c>
      <c r="D626" s="7">
        <v>157</v>
      </c>
      <c r="E626" s="8">
        <v>509160</v>
      </c>
    </row>
    <row r="627" spans="1:5" x14ac:dyDescent="0.2">
      <c r="A627" s="5" t="s">
        <v>856</v>
      </c>
      <c r="B627" s="6" t="s">
        <v>1248</v>
      </c>
      <c r="C627" s="5" t="s">
        <v>2277</v>
      </c>
      <c r="D627" s="7">
        <v>56</v>
      </c>
      <c r="E627" s="8">
        <v>509160</v>
      </c>
    </row>
    <row r="628" spans="1:5" x14ac:dyDescent="0.2">
      <c r="A628" s="5" t="s">
        <v>856</v>
      </c>
      <c r="B628" s="6" t="s">
        <v>1249</v>
      </c>
      <c r="C628" s="5" t="s">
        <v>3515</v>
      </c>
      <c r="D628" s="7">
        <v>15</v>
      </c>
      <c r="E628" s="8">
        <v>509160</v>
      </c>
    </row>
    <row r="629" spans="1:5" x14ac:dyDescent="0.2">
      <c r="A629" s="5" t="s">
        <v>856</v>
      </c>
      <c r="B629" s="6" t="s">
        <v>1250</v>
      </c>
      <c r="C629" s="5" t="s">
        <v>2279</v>
      </c>
      <c r="D629" s="7">
        <v>23</v>
      </c>
      <c r="E629" s="8">
        <v>509160</v>
      </c>
    </row>
    <row r="630" spans="1:5" x14ac:dyDescent="0.2">
      <c r="A630" s="5" t="s">
        <v>856</v>
      </c>
      <c r="B630" s="6" t="s">
        <v>1251</v>
      </c>
      <c r="C630" s="5" t="s">
        <v>2279</v>
      </c>
      <c r="D630" s="7">
        <v>35</v>
      </c>
      <c r="E630" s="8">
        <v>509160</v>
      </c>
    </row>
    <row r="631" spans="1:5" x14ac:dyDescent="0.2">
      <c r="A631" s="5" t="s">
        <v>856</v>
      </c>
      <c r="B631" s="6">
        <v>529</v>
      </c>
      <c r="C631" s="5" t="s">
        <v>2311</v>
      </c>
      <c r="D631" s="7">
        <v>622</v>
      </c>
      <c r="E631" s="8">
        <v>509160</v>
      </c>
    </row>
    <row r="632" spans="1:5" x14ac:dyDescent="0.2">
      <c r="A632" s="5" t="s">
        <v>856</v>
      </c>
      <c r="B632" s="6" t="s">
        <v>2785</v>
      </c>
      <c r="C632" s="5" t="s">
        <v>2160</v>
      </c>
      <c r="D632" s="7">
        <v>132</v>
      </c>
      <c r="E632" s="8">
        <v>509160</v>
      </c>
    </row>
    <row r="633" spans="1:5" x14ac:dyDescent="0.2">
      <c r="A633" s="5" t="s">
        <v>856</v>
      </c>
      <c r="B633" s="6" t="s">
        <v>2786</v>
      </c>
      <c r="C633" s="5" t="s">
        <v>2160</v>
      </c>
      <c r="D633" s="7">
        <v>132</v>
      </c>
      <c r="E633" s="8">
        <v>509160</v>
      </c>
    </row>
    <row r="634" spans="1:5" x14ac:dyDescent="0.2">
      <c r="A634" s="5" t="s">
        <v>856</v>
      </c>
      <c r="B634" s="6" t="s">
        <v>3574</v>
      </c>
      <c r="C634" s="5" t="s">
        <v>2393</v>
      </c>
      <c r="D634" s="7">
        <v>40</v>
      </c>
      <c r="E634" s="8">
        <v>509160</v>
      </c>
    </row>
    <row r="635" spans="1:5" x14ac:dyDescent="0.2">
      <c r="A635" s="5" t="s">
        <v>856</v>
      </c>
      <c r="B635" s="6" t="s">
        <v>3576</v>
      </c>
      <c r="C635" s="5" t="s">
        <v>2393</v>
      </c>
      <c r="D635" s="7">
        <v>40</v>
      </c>
      <c r="E635" s="8">
        <v>509160</v>
      </c>
    </row>
    <row r="636" spans="1:5" x14ac:dyDescent="0.2">
      <c r="A636" s="22"/>
      <c r="B636" s="23"/>
      <c r="C636" s="24" t="s">
        <v>2401</v>
      </c>
      <c r="D636" s="25">
        <f>SUM(D516:D635)</f>
        <v>12659</v>
      </c>
      <c r="E636" s="26"/>
    </row>
    <row r="637" spans="1:5" x14ac:dyDescent="0.2">
      <c r="C637" s="10" t="s">
        <v>4191</v>
      </c>
      <c r="D637" s="11">
        <f>SUM(D636,D514,D392,D270,D148,D36)</f>
        <v>76577</v>
      </c>
    </row>
    <row r="638" spans="1:5" x14ac:dyDescent="0.2">
      <c r="C638" s="10" t="s">
        <v>2801</v>
      </c>
      <c r="D638" s="11">
        <f>SUM(D637:E637)</f>
        <v>76577</v>
      </c>
    </row>
  </sheetData>
  <phoneticPr fontId="0" type="noConversion"/>
  <printOptions gridLines="1"/>
  <pageMargins left="1.25" right="0.5" top="1.01" bottom="0.94" header="0.5" footer="0.5"/>
  <pageSetup fitToHeight="5" orientation="portrait" r:id="rId1"/>
  <headerFooter alignWithMargins="0">
    <oddHeader>&amp;CCREIGHTON UNIVERSITY
McGLOIN HALL BUILDING S.F.</oddHeader>
    <oddFooter>&amp;CMcGLOIN&amp;RMG &amp;P</oddFoot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4">
    <pageSetUpPr fitToPage="1"/>
  </sheetPr>
  <dimension ref="A1:J39"/>
  <sheetViews>
    <sheetView workbookViewId="0"/>
  </sheetViews>
  <sheetFormatPr defaultRowHeight="12.75" x14ac:dyDescent="0.2"/>
  <cols>
    <col min="1" max="1" width="12.7109375" style="5" customWidth="1"/>
    <col min="2" max="2" width="9.7109375" style="6" customWidth="1"/>
    <col min="3" max="3" width="21.7109375" style="5" customWidth="1"/>
    <col min="4" max="4" width="11.7109375" style="6" customWidth="1"/>
    <col min="5" max="5" width="9.7109375" style="6" customWidth="1"/>
    <col min="6" max="6" width="30.7109375" style="5" customWidth="1"/>
    <col min="7" max="7" width="3.5703125" style="5" customWidth="1"/>
    <col min="8" max="8" width="16.7109375" style="5" customWidth="1"/>
    <col min="9" max="9" width="4.7109375" style="5" customWidth="1"/>
    <col min="10" max="10" width="8.7109375" style="5" customWidth="1"/>
  </cols>
  <sheetData>
    <row r="1" spans="1:8" x14ac:dyDescent="0.2">
      <c r="A1" s="10" t="s">
        <v>2119</v>
      </c>
      <c r="B1" s="2" t="s">
        <v>2120</v>
      </c>
      <c r="C1" s="1" t="s">
        <v>2121</v>
      </c>
      <c r="D1" s="2" t="s">
        <v>2122</v>
      </c>
      <c r="E1" s="2" t="s">
        <v>2123</v>
      </c>
      <c r="F1" s="55" t="s">
        <v>2126</v>
      </c>
    </row>
    <row r="2" spans="1:8" ht="13.15" customHeight="1" x14ac:dyDescent="0.2">
      <c r="A2" s="5" t="s">
        <v>1252</v>
      </c>
      <c r="B2" s="6" t="s">
        <v>2128</v>
      </c>
      <c r="C2" s="5" t="s">
        <v>1982</v>
      </c>
      <c r="D2" s="6">
        <v>4545</v>
      </c>
      <c r="E2" s="6">
        <v>321000</v>
      </c>
      <c r="H2" s="9"/>
    </row>
    <row r="3" spans="1:8" ht="13.15" customHeight="1" x14ac:dyDescent="0.2">
      <c r="A3" s="5" t="s">
        <v>1252</v>
      </c>
      <c r="B3" s="6" t="s">
        <v>2135</v>
      </c>
      <c r="C3" s="5" t="s">
        <v>3421</v>
      </c>
      <c r="D3" s="6">
        <v>1044</v>
      </c>
      <c r="E3" s="6">
        <v>321000</v>
      </c>
      <c r="H3" s="9"/>
    </row>
    <row r="4" spans="1:8" ht="13.15" customHeight="1" x14ac:dyDescent="0.2">
      <c r="A4" s="5" t="s">
        <v>1252</v>
      </c>
      <c r="B4" s="6" t="s">
        <v>2138</v>
      </c>
      <c r="C4" s="5" t="s">
        <v>3984</v>
      </c>
      <c r="D4" s="6">
        <v>490</v>
      </c>
      <c r="E4" s="6">
        <v>321000</v>
      </c>
    </row>
    <row r="5" spans="1:8" ht="13.15" customHeight="1" x14ac:dyDescent="0.2">
      <c r="A5" s="5" t="s">
        <v>1252</v>
      </c>
      <c r="B5" s="6" t="s">
        <v>2139</v>
      </c>
      <c r="C5" s="5" t="s">
        <v>1983</v>
      </c>
      <c r="D5" s="6">
        <v>79</v>
      </c>
      <c r="E5" s="6">
        <v>321000</v>
      </c>
      <c r="H5" s="9"/>
    </row>
    <row r="6" spans="1:8" ht="13.15" customHeight="1" x14ac:dyDescent="0.2">
      <c r="A6" s="5" t="s">
        <v>1252</v>
      </c>
      <c r="B6" s="6" t="s">
        <v>2142</v>
      </c>
      <c r="C6" s="5" t="s">
        <v>2311</v>
      </c>
      <c r="D6" s="6">
        <v>110</v>
      </c>
      <c r="E6" s="6" t="s">
        <v>2158</v>
      </c>
    </row>
    <row r="7" spans="1:8" ht="13.15" customHeight="1" x14ac:dyDescent="0.2">
      <c r="A7" s="5" t="s">
        <v>1252</v>
      </c>
      <c r="B7" s="6" t="s">
        <v>2146</v>
      </c>
      <c r="C7" s="5" t="s">
        <v>2136</v>
      </c>
      <c r="D7" s="6">
        <v>114</v>
      </c>
      <c r="E7" s="6" t="s">
        <v>2158</v>
      </c>
      <c r="H7" s="9"/>
    </row>
    <row r="8" spans="1:8" ht="13.15" customHeight="1" x14ac:dyDescent="0.2">
      <c r="A8" s="5" t="s">
        <v>1252</v>
      </c>
      <c r="B8" s="6" t="s">
        <v>2147</v>
      </c>
      <c r="C8" s="5" t="s">
        <v>2136</v>
      </c>
      <c r="D8" s="6">
        <v>143</v>
      </c>
      <c r="E8" s="6">
        <v>321000</v>
      </c>
    </row>
    <row r="9" spans="1:8" ht="13.15" customHeight="1" x14ac:dyDescent="0.2">
      <c r="A9" s="5" t="s">
        <v>1252</v>
      </c>
      <c r="B9" s="6" t="s">
        <v>2150</v>
      </c>
      <c r="C9" s="5" t="s">
        <v>2136</v>
      </c>
      <c r="D9" s="6">
        <v>171</v>
      </c>
      <c r="E9" s="6">
        <v>321000</v>
      </c>
      <c r="H9" s="9"/>
    </row>
    <row r="10" spans="1:8" ht="13.15" customHeight="1" x14ac:dyDescent="0.2">
      <c r="A10" s="5" t="s">
        <v>1252</v>
      </c>
      <c r="B10" s="6">
        <v>110</v>
      </c>
      <c r="C10" s="5" t="s">
        <v>2136</v>
      </c>
      <c r="D10" s="6">
        <v>123</v>
      </c>
      <c r="E10" s="6">
        <v>321000</v>
      </c>
    </row>
    <row r="11" spans="1:8" ht="13.15" customHeight="1" x14ac:dyDescent="0.2">
      <c r="A11" s="5" t="s">
        <v>1252</v>
      </c>
      <c r="B11" s="6">
        <v>111</v>
      </c>
      <c r="C11" s="5" t="s">
        <v>2311</v>
      </c>
      <c r="D11" s="6">
        <v>107</v>
      </c>
      <c r="E11" s="6">
        <v>321000</v>
      </c>
      <c r="H11" s="9"/>
    </row>
    <row r="12" spans="1:8" ht="13.15" customHeight="1" x14ac:dyDescent="0.2">
      <c r="A12" s="5" t="s">
        <v>1252</v>
      </c>
      <c r="B12" s="6">
        <v>112</v>
      </c>
      <c r="C12" s="5" t="s">
        <v>2136</v>
      </c>
      <c r="D12" s="6">
        <v>159</v>
      </c>
      <c r="E12" s="6" t="s">
        <v>2158</v>
      </c>
    </row>
    <row r="13" spans="1:8" ht="13.15" customHeight="1" x14ac:dyDescent="0.2">
      <c r="A13" s="5" t="s">
        <v>1252</v>
      </c>
      <c r="B13" s="6">
        <v>113</v>
      </c>
      <c r="C13" s="5" t="s">
        <v>3776</v>
      </c>
      <c r="D13" s="6">
        <v>178</v>
      </c>
      <c r="E13" s="6" t="s">
        <v>2158</v>
      </c>
      <c r="H13" s="9"/>
    </row>
    <row r="14" spans="1:8" ht="13.15" customHeight="1" x14ac:dyDescent="0.2">
      <c r="A14" s="5" t="s">
        <v>1252</v>
      </c>
      <c r="B14" s="6">
        <v>114</v>
      </c>
      <c r="C14" s="5" t="s">
        <v>2171</v>
      </c>
      <c r="D14" s="6">
        <v>193</v>
      </c>
      <c r="E14" s="6">
        <v>321000</v>
      </c>
    </row>
    <row r="15" spans="1:8" ht="13.15" customHeight="1" x14ac:dyDescent="0.2">
      <c r="A15" s="5" t="s">
        <v>1252</v>
      </c>
      <c r="B15" s="6">
        <v>115</v>
      </c>
      <c r="C15" s="5" t="s">
        <v>355</v>
      </c>
      <c r="D15" s="6">
        <v>208</v>
      </c>
      <c r="E15" s="6">
        <v>321000</v>
      </c>
      <c r="H15" s="9"/>
    </row>
    <row r="16" spans="1:8" ht="13.15" customHeight="1" x14ac:dyDescent="0.2">
      <c r="A16" s="5" t="s">
        <v>1252</v>
      </c>
      <c r="B16" s="6">
        <v>116</v>
      </c>
      <c r="C16" s="5" t="s">
        <v>356</v>
      </c>
      <c r="D16" s="6">
        <v>208</v>
      </c>
      <c r="E16" s="6" t="s">
        <v>2158</v>
      </c>
    </row>
    <row r="17" spans="1:6" ht="13.15" customHeight="1" x14ac:dyDescent="0.2">
      <c r="A17" s="5" t="s">
        <v>1252</v>
      </c>
      <c r="B17" s="6">
        <v>117</v>
      </c>
      <c r="C17" s="5" t="s">
        <v>357</v>
      </c>
      <c r="D17" s="6">
        <f>1240+504</f>
        <v>1744</v>
      </c>
      <c r="E17" s="6" t="s">
        <v>2158</v>
      </c>
    </row>
    <row r="18" spans="1:6" x14ac:dyDescent="0.2">
      <c r="A18" s="5" t="s">
        <v>1252</v>
      </c>
      <c r="B18" s="6">
        <v>118</v>
      </c>
      <c r="C18" s="17" t="s">
        <v>2136</v>
      </c>
      <c r="D18" s="6">
        <v>116</v>
      </c>
      <c r="E18" s="27">
        <v>351100</v>
      </c>
      <c r="F18" s="17"/>
    </row>
    <row r="19" spans="1:6" x14ac:dyDescent="0.2">
      <c r="A19" s="5" t="s">
        <v>1252</v>
      </c>
      <c r="B19" s="6">
        <v>119</v>
      </c>
      <c r="C19" s="17" t="s">
        <v>2136</v>
      </c>
      <c r="D19" s="27">
        <v>174</v>
      </c>
      <c r="E19" s="27">
        <v>321000</v>
      </c>
      <c r="F19" s="17"/>
    </row>
    <row r="20" spans="1:6" x14ac:dyDescent="0.2">
      <c r="A20" s="5" t="s">
        <v>1252</v>
      </c>
      <c r="B20" s="6">
        <v>120</v>
      </c>
      <c r="C20" s="5" t="s">
        <v>2338</v>
      </c>
      <c r="D20" s="6">
        <v>427</v>
      </c>
      <c r="E20" s="27">
        <v>321000</v>
      </c>
      <c r="F20" s="17"/>
    </row>
    <row r="21" spans="1:6" x14ac:dyDescent="0.2">
      <c r="A21" s="5" t="s">
        <v>1252</v>
      </c>
      <c r="B21" s="6">
        <v>121</v>
      </c>
      <c r="C21" s="5" t="s">
        <v>358</v>
      </c>
      <c r="D21" s="6">
        <v>507</v>
      </c>
      <c r="E21" s="27">
        <v>321000</v>
      </c>
      <c r="F21" s="17"/>
    </row>
    <row r="22" spans="1:6" x14ac:dyDescent="0.2">
      <c r="A22" s="5" t="s">
        <v>1252</v>
      </c>
      <c r="B22" s="6">
        <v>122</v>
      </c>
      <c r="C22" s="5" t="s">
        <v>359</v>
      </c>
      <c r="D22" s="6">
        <v>389</v>
      </c>
      <c r="E22" s="27">
        <v>321000</v>
      </c>
      <c r="F22" s="17"/>
    </row>
    <row r="23" spans="1:6" x14ac:dyDescent="0.2">
      <c r="A23" s="5" t="s">
        <v>1252</v>
      </c>
      <c r="B23" s="6" t="s">
        <v>2303</v>
      </c>
      <c r="C23" s="5" t="s">
        <v>2934</v>
      </c>
      <c r="D23" s="6">
        <v>345</v>
      </c>
      <c r="E23" s="27"/>
      <c r="F23" s="17"/>
    </row>
    <row r="24" spans="1:6" x14ac:dyDescent="0.2">
      <c r="A24" s="5" t="s">
        <v>1252</v>
      </c>
      <c r="B24" s="6">
        <v>123</v>
      </c>
      <c r="C24" s="5" t="s">
        <v>360</v>
      </c>
      <c r="D24" s="6">
        <v>295</v>
      </c>
      <c r="E24" s="6">
        <v>321000</v>
      </c>
    </row>
    <row r="25" spans="1:6" x14ac:dyDescent="0.2">
      <c r="A25" s="5" t="s">
        <v>1252</v>
      </c>
      <c r="B25" s="6">
        <v>124</v>
      </c>
      <c r="C25" s="5" t="s">
        <v>2311</v>
      </c>
      <c r="D25" s="6">
        <v>188</v>
      </c>
      <c r="E25" s="6">
        <v>321000</v>
      </c>
    </row>
    <row r="26" spans="1:6" x14ac:dyDescent="0.2">
      <c r="A26" s="5" t="s">
        <v>1252</v>
      </c>
      <c r="B26" s="6">
        <v>125</v>
      </c>
      <c r="C26" s="5" t="s">
        <v>361</v>
      </c>
      <c r="D26" s="6">
        <v>214</v>
      </c>
      <c r="E26" s="6">
        <v>321000</v>
      </c>
    </row>
    <row r="27" spans="1:6" x14ac:dyDescent="0.2">
      <c r="A27" s="5" t="s">
        <v>1252</v>
      </c>
      <c r="B27" s="6">
        <v>126</v>
      </c>
      <c r="C27" s="5" t="s">
        <v>3051</v>
      </c>
      <c r="D27" s="6">
        <v>98</v>
      </c>
      <c r="E27" s="6">
        <v>335000</v>
      </c>
    </row>
    <row r="28" spans="1:6" x14ac:dyDescent="0.2">
      <c r="A28" s="5" t="s">
        <v>1252</v>
      </c>
      <c r="B28" s="6">
        <v>127</v>
      </c>
      <c r="C28" s="5" t="s">
        <v>2311</v>
      </c>
      <c r="D28" s="6">
        <v>361</v>
      </c>
      <c r="E28" s="6">
        <v>335000</v>
      </c>
    </row>
    <row r="29" spans="1:6" x14ac:dyDescent="0.2">
      <c r="A29" s="5" t="s">
        <v>1252</v>
      </c>
      <c r="B29" s="6">
        <v>128</v>
      </c>
      <c r="C29" s="5" t="s">
        <v>362</v>
      </c>
      <c r="D29" s="6">
        <v>1949</v>
      </c>
      <c r="E29" s="6">
        <v>351100</v>
      </c>
    </row>
    <row r="30" spans="1:6" x14ac:dyDescent="0.2">
      <c r="A30" s="5" t="s">
        <v>1252</v>
      </c>
      <c r="B30" s="6">
        <v>129</v>
      </c>
      <c r="C30" s="5" t="s">
        <v>362</v>
      </c>
      <c r="D30" s="6">
        <v>934</v>
      </c>
      <c r="E30" s="6">
        <v>335000</v>
      </c>
    </row>
    <row r="31" spans="1:6" x14ac:dyDescent="0.2">
      <c r="A31" s="5" t="s">
        <v>1252</v>
      </c>
      <c r="B31" s="6">
        <v>130</v>
      </c>
      <c r="C31" s="5" t="s">
        <v>2136</v>
      </c>
      <c r="D31" s="6">
        <v>169</v>
      </c>
      <c r="E31" s="6">
        <v>335000</v>
      </c>
    </row>
    <row r="32" spans="1:6" x14ac:dyDescent="0.2">
      <c r="A32" s="5" t="s">
        <v>1252</v>
      </c>
      <c r="B32" s="6">
        <v>131</v>
      </c>
      <c r="C32" s="5" t="s">
        <v>2338</v>
      </c>
      <c r="D32" s="6">
        <v>306</v>
      </c>
      <c r="E32" s="6">
        <v>335000</v>
      </c>
    </row>
    <row r="33" spans="1:5" x14ac:dyDescent="0.2">
      <c r="A33" s="5" t="s">
        <v>1252</v>
      </c>
      <c r="B33" s="6" t="s">
        <v>2833</v>
      </c>
      <c r="C33" s="5" t="s">
        <v>4261</v>
      </c>
      <c r="D33" s="6">
        <v>48</v>
      </c>
    </row>
    <row r="34" spans="1:5" x14ac:dyDescent="0.2">
      <c r="C34" s="10" t="s">
        <v>2401</v>
      </c>
      <c r="D34" s="11">
        <f>SUM(D2:D33)</f>
        <v>16136</v>
      </c>
      <c r="E34" s="14"/>
    </row>
    <row r="36" spans="1:5" x14ac:dyDescent="0.2">
      <c r="C36" s="10"/>
      <c r="D36" s="14"/>
      <c r="E36" s="14"/>
    </row>
    <row r="37" spans="1:5" x14ac:dyDescent="0.2">
      <c r="A37" s="17" t="s">
        <v>1252</v>
      </c>
      <c r="B37" s="27" t="s">
        <v>3745</v>
      </c>
      <c r="C37" s="17" t="s">
        <v>363</v>
      </c>
      <c r="D37" s="27">
        <v>743</v>
      </c>
      <c r="E37" s="27">
        <v>332000</v>
      </c>
    </row>
    <row r="38" spans="1:5" x14ac:dyDescent="0.2">
      <c r="C38" s="10" t="s">
        <v>2401</v>
      </c>
      <c r="D38" s="14">
        <f>SUM(D37:D37)</f>
        <v>743</v>
      </c>
      <c r="E38" s="14"/>
    </row>
    <row r="39" spans="1:5" x14ac:dyDescent="0.2">
      <c r="C39" s="10" t="s">
        <v>4191</v>
      </c>
      <c r="D39" s="11">
        <f>D38+D34</f>
        <v>16879</v>
      </c>
    </row>
  </sheetData>
  <phoneticPr fontId="0" type="noConversion"/>
  <printOptions horizontalCentered="1" gridLines="1"/>
  <pageMargins left="1.25" right="0.5" top="1.01" bottom="0.94" header="0.5" footer="0.5"/>
  <pageSetup fitToHeight="5" orientation="portrait" r:id="rId1"/>
  <headerFooter alignWithMargins="0">
    <oddHeader>&amp;LAttachment E&amp;CCREIGHTON UNIVERSITY
EDWARD D. MURPHY BUILDING S.F.</oddHeader>
    <oddFooter>Page &amp;P&amp;R&amp;A</oddFoot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70"/>
  <sheetViews>
    <sheetView topLeftCell="D1" workbookViewId="0"/>
  </sheetViews>
  <sheetFormatPr defaultRowHeight="12.75" x14ac:dyDescent="0.2"/>
  <cols>
    <col min="1" max="1" width="10.85546875" bestFit="1" customWidth="1"/>
    <col min="4" max="4" width="11.5703125" style="13" bestFit="1" customWidth="1"/>
    <col min="5" max="5" width="9.140625" style="13"/>
    <col min="6" max="6" width="21.7109375" customWidth="1"/>
    <col min="7" max="7" width="15.7109375" style="13" bestFit="1" customWidth="1"/>
    <col min="8" max="8" width="12" style="13" bestFit="1" customWidth="1"/>
    <col min="9" max="12" width="9.140625" style="13"/>
  </cols>
  <sheetData>
    <row r="1" spans="1:12" s="59" customFormat="1" x14ac:dyDescent="0.2">
      <c r="A1" s="77" t="s">
        <v>3023</v>
      </c>
      <c r="B1" s="77" t="s">
        <v>3024</v>
      </c>
      <c r="C1" s="12" t="s">
        <v>3025</v>
      </c>
      <c r="D1" s="78" t="s">
        <v>3028</v>
      </c>
      <c r="E1" s="78" t="s">
        <v>3029</v>
      </c>
      <c r="F1" s="10" t="s">
        <v>3030</v>
      </c>
      <c r="G1" s="11" t="s">
        <v>3031</v>
      </c>
      <c r="H1" s="68"/>
      <c r="I1" s="68"/>
      <c r="J1" s="68"/>
      <c r="K1" s="68"/>
      <c r="L1" s="68"/>
    </row>
    <row r="2" spans="1:12" x14ac:dyDescent="0.2">
      <c r="C2" s="4" t="s">
        <v>3025</v>
      </c>
      <c r="D2" s="2" t="s">
        <v>4520</v>
      </c>
      <c r="E2" s="2"/>
      <c r="F2" s="1" t="s">
        <v>4521</v>
      </c>
      <c r="G2" s="3" t="s">
        <v>2122</v>
      </c>
      <c r="H2" s="79"/>
      <c r="I2" s="79"/>
      <c r="J2" s="79"/>
      <c r="K2" s="79"/>
      <c r="L2" s="79"/>
    </row>
    <row r="3" spans="1:12" ht="18" customHeight="1" x14ac:dyDescent="0.2">
      <c r="A3" t="s">
        <v>3042</v>
      </c>
      <c r="B3" t="s">
        <v>3043</v>
      </c>
      <c r="C3" s="6" t="s">
        <v>100</v>
      </c>
      <c r="D3" s="6" t="s">
        <v>3765</v>
      </c>
      <c r="E3" s="6" t="s">
        <v>3044</v>
      </c>
      <c r="F3" s="5" t="s">
        <v>380</v>
      </c>
      <c r="G3" s="7">
        <v>1575</v>
      </c>
      <c r="H3" s="67"/>
      <c r="I3" s="67"/>
      <c r="J3" s="67"/>
      <c r="K3" s="67"/>
      <c r="L3" s="67"/>
    </row>
    <row r="4" spans="1:12" x14ac:dyDescent="0.2">
      <c r="A4" t="s">
        <v>3042</v>
      </c>
      <c r="B4" t="s">
        <v>3043</v>
      </c>
      <c r="C4" s="6" t="s">
        <v>100</v>
      </c>
      <c r="D4" s="13" t="s">
        <v>3766</v>
      </c>
      <c r="E4" s="6" t="s">
        <v>3044</v>
      </c>
      <c r="F4" t="s">
        <v>305</v>
      </c>
      <c r="G4" s="13">
        <v>204</v>
      </c>
      <c r="H4" s="67"/>
      <c r="I4" s="67"/>
      <c r="J4" s="67"/>
      <c r="L4" s="67"/>
    </row>
    <row r="5" spans="1:12" x14ac:dyDescent="0.2">
      <c r="A5" t="s">
        <v>3042</v>
      </c>
      <c r="B5" t="s">
        <v>3043</v>
      </c>
      <c r="C5" s="6" t="s">
        <v>100</v>
      </c>
      <c r="D5" s="13" t="s">
        <v>3767</v>
      </c>
      <c r="E5" s="6" t="s">
        <v>3044</v>
      </c>
      <c r="F5" t="s">
        <v>379</v>
      </c>
      <c r="G5" s="13">
        <v>202</v>
      </c>
      <c r="H5" s="67"/>
      <c r="I5" s="67"/>
      <c r="J5" s="67"/>
      <c r="L5" s="67"/>
    </row>
    <row r="6" spans="1:12" x14ac:dyDescent="0.2">
      <c r="A6" t="s">
        <v>3042</v>
      </c>
      <c r="B6" t="s">
        <v>3043</v>
      </c>
      <c r="C6" s="6" t="s">
        <v>100</v>
      </c>
      <c r="D6" s="13" t="s">
        <v>3768</v>
      </c>
      <c r="E6" s="6" t="s">
        <v>3044</v>
      </c>
      <c r="F6" t="s">
        <v>378</v>
      </c>
      <c r="G6" s="13">
        <v>68</v>
      </c>
      <c r="H6" s="67"/>
      <c r="I6" s="67"/>
      <c r="J6" s="67"/>
      <c r="L6" s="67"/>
    </row>
    <row r="7" spans="1:12" x14ac:dyDescent="0.2">
      <c r="A7" t="s">
        <v>3042</v>
      </c>
      <c r="B7" t="s">
        <v>3043</v>
      </c>
      <c r="C7" s="6" t="s">
        <v>100</v>
      </c>
      <c r="D7" s="13" t="s">
        <v>3769</v>
      </c>
      <c r="E7" s="6" t="s">
        <v>3044</v>
      </c>
      <c r="F7" t="s">
        <v>377</v>
      </c>
      <c r="G7" s="13">
        <v>118</v>
      </c>
      <c r="H7" s="67"/>
      <c r="I7" s="67"/>
      <c r="J7" s="67"/>
      <c r="L7" s="67"/>
    </row>
    <row r="8" spans="1:12" x14ac:dyDescent="0.2">
      <c r="A8" t="s">
        <v>3042</v>
      </c>
      <c r="B8" t="s">
        <v>3043</v>
      </c>
      <c r="C8" s="6" t="s">
        <v>100</v>
      </c>
      <c r="D8" s="13" t="s">
        <v>3770</v>
      </c>
      <c r="E8" s="6" t="s">
        <v>3044</v>
      </c>
      <c r="F8" t="s">
        <v>376</v>
      </c>
      <c r="G8" s="13">
        <v>62</v>
      </c>
      <c r="H8" s="67"/>
      <c r="I8" s="67"/>
      <c r="J8" s="67"/>
      <c r="L8" s="67"/>
    </row>
    <row r="9" spans="1:12" x14ac:dyDescent="0.2">
      <c r="A9" t="s">
        <v>3042</v>
      </c>
      <c r="B9" t="s">
        <v>3043</v>
      </c>
      <c r="C9" s="6" t="s">
        <v>100</v>
      </c>
      <c r="D9" s="13" t="s">
        <v>3771</v>
      </c>
      <c r="E9" s="6" t="s">
        <v>3044</v>
      </c>
      <c r="F9" t="s">
        <v>1746</v>
      </c>
      <c r="G9" s="13">
        <v>119</v>
      </c>
      <c r="H9" s="67"/>
      <c r="I9" s="67"/>
      <c r="J9" s="67"/>
      <c r="L9" s="67"/>
    </row>
    <row r="10" spans="1:12" x14ac:dyDescent="0.2">
      <c r="A10" t="s">
        <v>3042</v>
      </c>
      <c r="B10" t="s">
        <v>3043</v>
      </c>
      <c r="C10" s="6" t="s">
        <v>100</v>
      </c>
      <c r="D10" s="6" t="s">
        <v>3772</v>
      </c>
      <c r="E10" s="6" t="s">
        <v>3044</v>
      </c>
      <c r="F10" s="5" t="s">
        <v>1258</v>
      </c>
      <c r="G10" s="13">
        <v>263</v>
      </c>
      <c r="H10" s="67"/>
      <c r="I10" s="67"/>
      <c r="J10" s="67"/>
      <c r="L10" s="67"/>
    </row>
    <row r="11" spans="1:12" x14ac:dyDescent="0.2">
      <c r="A11" t="s">
        <v>3042</v>
      </c>
      <c r="B11" t="s">
        <v>3043</v>
      </c>
      <c r="C11" s="6" t="s">
        <v>100</v>
      </c>
      <c r="D11" s="13" t="s">
        <v>375</v>
      </c>
      <c r="E11" s="6" t="s">
        <v>3044</v>
      </c>
      <c r="F11" t="s">
        <v>374</v>
      </c>
      <c r="G11" s="13">
        <v>189</v>
      </c>
      <c r="H11" s="67"/>
      <c r="I11" s="67"/>
      <c r="J11" s="67"/>
      <c r="L11" s="67"/>
    </row>
    <row r="12" spans="1:12" x14ac:dyDescent="0.2">
      <c r="A12" t="s">
        <v>3042</v>
      </c>
      <c r="B12" t="s">
        <v>3043</v>
      </c>
      <c r="C12" s="6" t="s">
        <v>100</v>
      </c>
      <c r="D12" s="13" t="s">
        <v>4390</v>
      </c>
      <c r="E12" s="6" t="s">
        <v>3044</v>
      </c>
      <c r="F12" t="s">
        <v>302</v>
      </c>
      <c r="G12" s="13">
        <v>146</v>
      </c>
      <c r="H12" s="67"/>
      <c r="I12" s="67"/>
      <c r="J12" s="67"/>
      <c r="L12" s="67"/>
    </row>
    <row r="13" spans="1:12" x14ac:dyDescent="0.2">
      <c r="A13" t="s">
        <v>3042</v>
      </c>
      <c r="B13" t="s">
        <v>3043</v>
      </c>
      <c r="C13" s="6" t="s">
        <v>100</v>
      </c>
      <c r="D13" s="13" t="s">
        <v>373</v>
      </c>
      <c r="E13" s="6" t="s">
        <v>3044</v>
      </c>
      <c r="F13" t="s">
        <v>372</v>
      </c>
      <c r="G13" s="13">
        <v>39</v>
      </c>
      <c r="H13" s="67"/>
      <c r="I13" s="67"/>
      <c r="J13" s="67"/>
      <c r="L13" s="67"/>
    </row>
    <row r="14" spans="1:12" x14ac:dyDescent="0.2">
      <c r="C14" s="6"/>
      <c r="E14" s="6"/>
      <c r="H14" s="67"/>
      <c r="I14" s="67"/>
      <c r="J14" s="67"/>
      <c r="L14" s="67"/>
    </row>
    <row r="15" spans="1:12" x14ac:dyDescent="0.2">
      <c r="C15" s="6"/>
      <c r="E15" s="6"/>
      <c r="F15" s="148" t="s">
        <v>98</v>
      </c>
      <c r="G15" s="7">
        <f>SUM(G3:G13)</f>
        <v>2985</v>
      </c>
      <c r="H15" s="67"/>
      <c r="I15" s="67"/>
      <c r="J15" s="67"/>
      <c r="L15" s="67"/>
    </row>
    <row r="16" spans="1:12" x14ac:dyDescent="0.2">
      <c r="C16" s="6"/>
      <c r="E16" s="6"/>
      <c r="H16" s="67"/>
      <c r="I16" s="67"/>
      <c r="J16" s="67"/>
      <c r="L16" s="67"/>
    </row>
    <row r="17" spans="1:12" ht="14.25" customHeight="1" x14ac:dyDescent="0.2">
      <c r="A17" t="s">
        <v>3042</v>
      </c>
      <c r="B17" t="s">
        <v>3043</v>
      </c>
      <c r="C17" s="6" t="s">
        <v>100</v>
      </c>
      <c r="D17" s="13">
        <v>100</v>
      </c>
      <c r="E17" s="13">
        <v>1</v>
      </c>
      <c r="F17" t="s">
        <v>1802</v>
      </c>
      <c r="G17" s="13">
        <v>74</v>
      </c>
      <c r="H17" s="67"/>
      <c r="I17" s="67"/>
      <c r="J17" s="67"/>
      <c r="L17" s="67"/>
    </row>
    <row r="18" spans="1:12" x14ac:dyDescent="0.2">
      <c r="A18" t="s">
        <v>3042</v>
      </c>
      <c r="B18" t="s">
        <v>3043</v>
      </c>
      <c r="C18" s="6" t="s">
        <v>100</v>
      </c>
      <c r="D18" s="13">
        <v>101</v>
      </c>
      <c r="E18" s="13">
        <v>1</v>
      </c>
      <c r="F18" t="s">
        <v>1732</v>
      </c>
      <c r="G18" s="13">
        <v>385</v>
      </c>
      <c r="H18" s="67"/>
      <c r="I18" s="67"/>
      <c r="J18" s="67"/>
      <c r="L18" s="67"/>
    </row>
    <row r="19" spans="1:12" x14ac:dyDescent="0.2">
      <c r="A19" t="s">
        <v>3042</v>
      </c>
      <c r="B19" t="s">
        <v>3043</v>
      </c>
      <c r="C19" s="6" t="s">
        <v>100</v>
      </c>
      <c r="D19" s="13">
        <v>102</v>
      </c>
      <c r="E19" s="13">
        <v>1</v>
      </c>
      <c r="F19" t="s">
        <v>1258</v>
      </c>
      <c r="G19" s="13">
        <v>124</v>
      </c>
      <c r="H19" s="67"/>
      <c r="I19" s="67"/>
      <c r="J19" s="67"/>
      <c r="L19" s="67"/>
    </row>
    <row r="20" spans="1:12" x14ac:dyDescent="0.2">
      <c r="A20" t="s">
        <v>3042</v>
      </c>
      <c r="B20" t="s">
        <v>3043</v>
      </c>
      <c r="C20" s="6" t="s">
        <v>100</v>
      </c>
      <c r="D20" s="13">
        <v>103</v>
      </c>
      <c r="E20" s="13">
        <v>1</v>
      </c>
      <c r="F20" s="40" t="s">
        <v>1258</v>
      </c>
      <c r="G20" s="13">
        <v>58</v>
      </c>
      <c r="H20" s="67"/>
      <c r="I20" s="67"/>
      <c r="J20" s="67"/>
      <c r="L20" s="67"/>
    </row>
    <row r="21" spans="1:12" x14ac:dyDescent="0.2">
      <c r="A21" t="s">
        <v>3042</v>
      </c>
      <c r="B21" t="s">
        <v>3043</v>
      </c>
      <c r="C21" s="6" t="s">
        <v>100</v>
      </c>
      <c r="D21" s="13">
        <v>104</v>
      </c>
      <c r="E21" s="13">
        <v>1</v>
      </c>
      <c r="F21" t="s">
        <v>371</v>
      </c>
      <c r="G21" s="13">
        <v>192</v>
      </c>
      <c r="H21" s="67"/>
      <c r="I21" s="67"/>
      <c r="J21" s="67"/>
      <c r="L21" s="67"/>
    </row>
    <row r="22" spans="1:12" x14ac:dyDescent="0.2">
      <c r="A22" t="s">
        <v>3042</v>
      </c>
      <c r="B22" t="s">
        <v>3043</v>
      </c>
      <c r="C22" s="6" t="s">
        <v>100</v>
      </c>
      <c r="D22" s="13">
        <v>105</v>
      </c>
      <c r="E22" s="13">
        <v>1</v>
      </c>
      <c r="F22" t="s">
        <v>2042</v>
      </c>
      <c r="G22" s="13">
        <v>110</v>
      </c>
      <c r="H22" s="67"/>
      <c r="I22" s="67"/>
      <c r="J22" s="67"/>
      <c r="L22" s="67"/>
    </row>
    <row r="23" spans="1:12" x14ac:dyDescent="0.2">
      <c r="A23" t="s">
        <v>3042</v>
      </c>
      <c r="B23" t="s">
        <v>3043</v>
      </c>
      <c r="C23" s="6" t="s">
        <v>100</v>
      </c>
      <c r="D23" s="13">
        <v>106</v>
      </c>
      <c r="E23" s="13">
        <v>1</v>
      </c>
      <c r="F23" t="s">
        <v>1257</v>
      </c>
      <c r="G23" s="13">
        <v>112</v>
      </c>
      <c r="H23" s="67"/>
      <c r="I23" s="67"/>
      <c r="J23" s="67"/>
      <c r="L23" s="67"/>
    </row>
    <row r="24" spans="1:12" x14ac:dyDescent="0.2">
      <c r="A24" t="s">
        <v>3042</v>
      </c>
      <c r="B24" t="s">
        <v>3043</v>
      </c>
      <c r="C24" s="6" t="s">
        <v>100</v>
      </c>
      <c r="D24" s="13" t="s">
        <v>3414</v>
      </c>
      <c r="E24" s="13">
        <v>1</v>
      </c>
      <c r="F24" t="s">
        <v>158</v>
      </c>
      <c r="G24" s="13">
        <v>99</v>
      </c>
      <c r="H24" s="67"/>
      <c r="I24" s="67"/>
      <c r="J24" s="67"/>
      <c r="L24" s="67"/>
    </row>
    <row r="25" spans="1:12" x14ac:dyDescent="0.2">
      <c r="A25" t="s">
        <v>3042</v>
      </c>
      <c r="B25" t="s">
        <v>3043</v>
      </c>
      <c r="C25" s="6" t="s">
        <v>100</v>
      </c>
      <c r="D25" s="13">
        <v>108</v>
      </c>
      <c r="E25" s="13">
        <v>1</v>
      </c>
      <c r="F25" t="s">
        <v>1257</v>
      </c>
      <c r="G25" s="13">
        <v>115</v>
      </c>
      <c r="H25" s="67"/>
      <c r="I25" s="67"/>
      <c r="J25" s="67"/>
      <c r="L25" s="67"/>
    </row>
    <row r="26" spans="1:12" x14ac:dyDescent="0.2">
      <c r="A26" t="s">
        <v>3042</v>
      </c>
      <c r="B26" t="s">
        <v>3043</v>
      </c>
      <c r="C26" s="6" t="s">
        <v>100</v>
      </c>
      <c r="D26" s="13">
        <v>109</v>
      </c>
      <c r="E26" s="13">
        <v>1</v>
      </c>
      <c r="F26" t="s">
        <v>201</v>
      </c>
      <c r="G26" s="13">
        <v>46</v>
      </c>
      <c r="H26" s="67"/>
      <c r="I26" s="67"/>
      <c r="J26" s="67"/>
      <c r="L26" s="67"/>
    </row>
    <row r="27" spans="1:12" x14ac:dyDescent="0.2">
      <c r="A27" t="s">
        <v>3042</v>
      </c>
      <c r="B27" t="s">
        <v>3043</v>
      </c>
      <c r="C27" s="6" t="s">
        <v>100</v>
      </c>
      <c r="D27" s="13">
        <v>110</v>
      </c>
      <c r="E27" s="13">
        <v>1</v>
      </c>
      <c r="F27" t="s">
        <v>1802</v>
      </c>
      <c r="G27" s="13">
        <v>92</v>
      </c>
      <c r="H27" s="67"/>
      <c r="I27" s="67"/>
      <c r="J27" s="67"/>
      <c r="L27" s="67"/>
    </row>
    <row r="28" spans="1:12" x14ac:dyDescent="0.2">
      <c r="A28" t="s">
        <v>3042</v>
      </c>
      <c r="B28" t="s">
        <v>3043</v>
      </c>
      <c r="C28" s="6" t="s">
        <v>100</v>
      </c>
      <c r="D28" s="13">
        <v>111</v>
      </c>
      <c r="E28" s="13">
        <v>1</v>
      </c>
      <c r="F28" t="s">
        <v>202</v>
      </c>
      <c r="G28" s="13">
        <v>46</v>
      </c>
      <c r="H28" s="67"/>
      <c r="I28" s="67"/>
      <c r="J28" s="67"/>
      <c r="L28" s="67"/>
    </row>
    <row r="29" spans="1:12" x14ac:dyDescent="0.2">
      <c r="A29" t="s">
        <v>3042</v>
      </c>
      <c r="B29" t="s">
        <v>3043</v>
      </c>
      <c r="C29" s="6" t="s">
        <v>100</v>
      </c>
      <c r="D29" s="13">
        <v>112</v>
      </c>
      <c r="E29" s="13">
        <v>1</v>
      </c>
      <c r="F29" t="s">
        <v>348</v>
      </c>
      <c r="H29" s="67"/>
      <c r="I29" s="67"/>
      <c r="J29" s="67"/>
      <c r="L29" s="67"/>
    </row>
    <row r="30" spans="1:12" x14ac:dyDescent="0.2">
      <c r="A30" t="s">
        <v>3042</v>
      </c>
      <c r="B30" t="s">
        <v>3043</v>
      </c>
      <c r="C30" s="6" t="s">
        <v>100</v>
      </c>
      <c r="D30" s="13">
        <v>113</v>
      </c>
      <c r="E30" s="13">
        <v>1</v>
      </c>
      <c r="F30" t="s">
        <v>4544</v>
      </c>
      <c r="G30" s="13">
        <v>572</v>
      </c>
      <c r="H30" s="67"/>
      <c r="I30" s="67"/>
      <c r="J30" s="67"/>
      <c r="L30" s="67"/>
    </row>
    <row r="31" spans="1:12" x14ac:dyDescent="0.2">
      <c r="A31" t="s">
        <v>3042</v>
      </c>
      <c r="B31" t="s">
        <v>3043</v>
      </c>
      <c r="C31" s="6" t="s">
        <v>100</v>
      </c>
      <c r="D31" s="13" t="s">
        <v>2162</v>
      </c>
      <c r="E31" s="13">
        <v>1</v>
      </c>
      <c r="F31" t="s">
        <v>111</v>
      </c>
      <c r="G31" s="13">
        <v>131</v>
      </c>
      <c r="H31" s="67"/>
      <c r="I31" s="67"/>
      <c r="J31" s="67"/>
      <c r="L31" s="67"/>
    </row>
    <row r="32" spans="1:12" x14ac:dyDescent="0.2">
      <c r="A32" t="s">
        <v>3042</v>
      </c>
      <c r="B32" t="s">
        <v>3043</v>
      </c>
      <c r="C32" s="6" t="s">
        <v>100</v>
      </c>
      <c r="D32" s="13" t="s">
        <v>2163</v>
      </c>
      <c r="E32" s="13">
        <v>1</v>
      </c>
      <c r="F32" t="s">
        <v>1808</v>
      </c>
      <c r="G32" s="13">
        <v>30</v>
      </c>
      <c r="H32" s="67"/>
      <c r="I32" s="67"/>
      <c r="J32" s="67"/>
      <c r="L32" s="67"/>
    </row>
    <row r="33" spans="1:12" x14ac:dyDescent="0.2">
      <c r="A33" t="s">
        <v>3042</v>
      </c>
      <c r="B33" t="s">
        <v>3043</v>
      </c>
      <c r="C33" s="6" t="s">
        <v>100</v>
      </c>
      <c r="D33" s="13" t="s">
        <v>2164</v>
      </c>
      <c r="E33" s="13">
        <v>1</v>
      </c>
      <c r="F33" t="s">
        <v>108</v>
      </c>
      <c r="G33" s="13">
        <v>54</v>
      </c>
      <c r="H33" s="67"/>
      <c r="I33" s="67"/>
      <c r="J33" s="67"/>
      <c r="L33" s="67"/>
    </row>
    <row r="34" spans="1:12" x14ac:dyDescent="0.2">
      <c r="A34" t="s">
        <v>3042</v>
      </c>
      <c r="B34" t="s">
        <v>3043</v>
      </c>
      <c r="C34" s="6" t="s">
        <v>100</v>
      </c>
      <c r="D34" s="13" t="s">
        <v>2165</v>
      </c>
      <c r="E34" s="13">
        <v>1</v>
      </c>
      <c r="F34" t="s">
        <v>1808</v>
      </c>
      <c r="G34" s="13">
        <v>7</v>
      </c>
      <c r="H34" s="67"/>
      <c r="I34" s="67"/>
      <c r="J34" s="67"/>
      <c r="L34" s="67"/>
    </row>
    <row r="35" spans="1:12" x14ac:dyDescent="0.2">
      <c r="A35" t="s">
        <v>3042</v>
      </c>
      <c r="B35" t="s">
        <v>3043</v>
      </c>
      <c r="C35" s="6" t="s">
        <v>100</v>
      </c>
      <c r="D35" s="13" t="s">
        <v>2166</v>
      </c>
      <c r="E35" s="13">
        <v>1</v>
      </c>
      <c r="F35" t="s">
        <v>111</v>
      </c>
      <c r="G35" s="13">
        <v>132</v>
      </c>
      <c r="H35" s="67"/>
      <c r="I35" s="67"/>
      <c r="J35" s="67"/>
      <c r="L35" s="67"/>
    </row>
    <row r="36" spans="1:12" x14ac:dyDescent="0.2">
      <c r="A36" t="s">
        <v>3042</v>
      </c>
      <c r="B36" t="s">
        <v>3043</v>
      </c>
      <c r="C36" s="6" t="s">
        <v>100</v>
      </c>
      <c r="D36" s="13" t="s">
        <v>2167</v>
      </c>
      <c r="E36" s="13">
        <v>1</v>
      </c>
      <c r="F36" t="s">
        <v>111</v>
      </c>
      <c r="G36" s="13">
        <v>115</v>
      </c>
      <c r="H36" s="67"/>
      <c r="I36" s="67"/>
      <c r="J36" s="67"/>
      <c r="L36" s="67"/>
    </row>
    <row r="37" spans="1:12" x14ac:dyDescent="0.2">
      <c r="A37" t="s">
        <v>3042</v>
      </c>
      <c r="B37" t="s">
        <v>3043</v>
      </c>
      <c r="C37" s="6" t="s">
        <v>100</v>
      </c>
      <c r="D37" s="13" t="s">
        <v>2169</v>
      </c>
      <c r="E37" s="13">
        <v>1</v>
      </c>
      <c r="F37" t="s">
        <v>111</v>
      </c>
      <c r="G37" s="13">
        <v>113</v>
      </c>
      <c r="H37" s="67"/>
      <c r="I37" s="67"/>
      <c r="J37" s="67"/>
      <c r="L37" s="67"/>
    </row>
    <row r="38" spans="1:12" x14ac:dyDescent="0.2">
      <c r="A38" t="s">
        <v>3042</v>
      </c>
      <c r="B38" t="s">
        <v>3043</v>
      </c>
      <c r="C38" s="6" t="s">
        <v>100</v>
      </c>
      <c r="D38" s="13" t="s">
        <v>2170</v>
      </c>
      <c r="E38" s="13">
        <v>1</v>
      </c>
      <c r="F38" t="s">
        <v>1746</v>
      </c>
      <c r="G38" s="13">
        <v>18</v>
      </c>
      <c r="H38" s="67"/>
      <c r="I38" s="67"/>
      <c r="J38" s="67"/>
      <c r="L38" s="67"/>
    </row>
    <row r="39" spans="1:12" x14ac:dyDescent="0.2">
      <c r="A39" t="s">
        <v>3042</v>
      </c>
      <c r="B39" t="s">
        <v>3043</v>
      </c>
      <c r="C39" s="6" t="s">
        <v>100</v>
      </c>
      <c r="D39" s="13" t="s">
        <v>370</v>
      </c>
      <c r="E39" s="13">
        <v>1</v>
      </c>
      <c r="F39" t="s">
        <v>108</v>
      </c>
      <c r="G39" s="13">
        <v>54</v>
      </c>
      <c r="H39" s="67"/>
      <c r="I39" s="67"/>
      <c r="J39" s="67"/>
      <c r="L39" s="67"/>
    </row>
    <row r="40" spans="1:12" x14ac:dyDescent="0.2">
      <c r="A40" t="s">
        <v>3042</v>
      </c>
      <c r="B40" t="s">
        <v>3043</v>
      </c>
      <c r="C40" s="6" t="s">
        <v>100</v>
      </c>
      <c r="D40" s="13">
        <v>114</v>
      </c>
      <c r="E40" s="13">
        <v>1</v>
      </c>
      <c r="F40" t="s">
        <v>4544</v>
      </c>
      <c r="G40" s="13">
        <v>572</v>
      </c>
      <c r="H40" s="67"/>
      <c r="I40" s="67"/>
      <c r="J40" s="67"/>
      <c r="L40" s="67"/>
    </row>
    <row r="41" spans="1:12" x14ac:dyDescent="0.2">
      <c r="A41" t="s">
        <v>3042</v>
      </c>
      <c r="B41" t="s">
        <v>3043</v>
      </c>
      <c r="C41" s="6" t="s">
        <v>100</v>
      </c>
      <c r="D41" s="13" t="s">
        <v>2174</v>
      </c>
      <c r="E41" s="13">
        <v>1</v>
      </c>
      <c r="F41" t="s">
        <v>111</v>
      </c>
      <c r="G41" s="13">
        <v>131</v>
      </c>
      <c r="H41" s="67"/>
      <c r="I41" s="67"/>
      <c r="J41" s="67"/>
      <c r="L41" s="67"/>
    </row>
    <row r="42" spans="1:12" x14ac:dyDescent="0.2">
      <c r="A42" t="s">
        <v>3042</v>
      </c>
      <c r="B42" t="s">
        <v>3043</v>
      </c>
      <c r="C42" s="6" t="s">
        <v>100</v>
      </c>
      <c r="D42" s="13" t="s">
        <v>3423</v>
      </c>
      <c r="E42" s="13">
        <v>1</v>
      </c>
      <c r="F42" t="s">
        <v>1808</v>
      </c>
      <c r="G42" s="13">
        <v>30</v>
      </c>
      <c r="H42" s="67"/>
      <c r="I42" s="67"/>
      <c r="J42" s="67"/>
      <c r="L42" s="67"/>
    </row>
    <row r="43" spans="1:12" x14ac:dyDescent="0.2">
      <c r="A43" t="s">
        <v>3042</v>
      </c>
      <c r="B43" t="s">
        <v>3043</v>
      </c>
      <c r="C43" s="6" t="s">
        <v>100</v>
      </c>
      <c r="D43" s="13" t="s">
        <v>3424</v>
      </c>
      <c r="E43" s="13">
        <v>1</v>
      </c>
      <c r="F43" t="s">
        <v>108</v>
      </c>
      <c r="G43" s="13">
        <v>54</v>
      </c>
      <c r="H43" s="67"/>
      <c r="I43" s="67"/>
      <c r="J43" s="67"/>
      <c r="L43" s="67"/>
    </row>
    <row r="44" spans="1:12" x14ac:dyDescent="0.2">
      <c r="A44" t="s">
        <v>3042</v>
      </c>
      <c r="B44" t="s">
        <v>3043</v>
      </c>
      <c r="C44" s="6" t="s">
        <v>100</v>
      </c>
      <c r="D44" s="13" t="s">
        <v>3425</v>
      </c>
      <c r="E44" s="13">
        <v>1</v>
      </c>
      <c r="F44" t="s">
        <v>1746</v>
      </c>
      <c r="G44" s="13">
        <v>7</v>
      </c>
      <c r="H44" s="67"/>
      <c r="I44" s="67"/>
      <c r="J44" s="67"/>
      <c r="L44" s="67"/>
    </row>
    <row r="45" spans="1:12" x14ac:dyDescent="0.2">
      <c r="A45" t="s">
        <v>3042</v>
      </c>
      <c r="B45" t="s">
        <v>3043</v>
      </c>
      <c r="C45" s="6" t="s">
        <v>100</v>
      </c>
      <c r="D45" s="13" t="s">
        <v>4683</v>
      </c>
      <c r="E45" s="13">
        <v>1</v>
      </c>
      <c r="F45" t="s">
        <v>111</v>
      </c>
      <c r="G45" s="13">
        <v>113</v>
      </c>
      <c r="H45" s="67"/>
      <c r="I45" s="67"/>
      <c r="J45" s="67"/>
      <c r="L45" s="67"/>
    </row>
    <row r="46" spans="1:12" x14ac:dyDescent="0.2">
      <c r="A46" t="s">
        <v>3042</v>
      </c>
      <c r="B46" t="s">
        <v>3043</v>
      </c>
      <c r="C46" s="6" t="s">
        <v>100</v>
      </c>
      <c r="D46" s="13" t="s">
        <v>4684</v>
      </c>
      <c r="E46" s="13">
        <v>1</v>
      </c>
      <c r="F46" t="s">
        <v>111</v>
      </c>
      <c r="G46" s="13">
        <v>135</v>
      </c>
      <c r="H46" s="67"/>
      <c r="I46" s="67"/>
      <c r="J46" s="67"/>
      <c r="L46" s="67"/>
    </row>
    <row r="47" spans="1:12" x14ac:dyDescent="0.2">
      <c r="A47" t="s">
        <v>3042</v>
      </c>
      <c r="B47" t="s">
        <v>3043</v>
      </c>
      <c r="C47" s="6" t="s">
        <v>100</v>
      </c>
      <c r="D47" s="13" t="s">
        <v>369</v>
      </c>
      <c r="E47" s="13">
        <v>1</v>
      </c>
      <c r="F47" t="s">
        <v>111</v>
      </c>
      <c r="G47" s="13">
        <v>132</v>
      </c>
      <c r="H47" s="67"/>
      <c r="I47" s="67"/>
      <c r="J47" s="67"/>
      <c r="L47" s="67"/>
    </row>
    <row r="48" spans="1:12" x14ac:dyDescent="0.2">
      <c r="A48" t="s">
        <v>3042</v>
      </c>
      <c r="B48" t="s">
        <v>3043</v>
      </c>
      <c r="C48" s="6" t="s">
        <v>100</v>
      </c>
      <c r="D48" s="13" t="s">
        <v>368</v>
      </c>
      <c r="E48" s="13">
        <v>1</v>
      </c>
      <c r="F48" t="s">
        <v>1808</v>
      </c>
      <c r="G48" s="13">
        <v>18</v>
      </c>
      <c r="H48" s="67"/>
      <c r="I48" s="67"/>
      <c r="J48" s="67"/>
      <c r="L48" s="67"/>
    </row>
    <row r="49" spans="1:12" x14ac:dyDescent="0.2">
      <c r="A49" t="s">
        <v>3042</v>
      </c>
      <c r="B49" t="s">
        <v>3043</v>
      </c>
      <c r="C49" s="6" t="s">
        <v>100</v>
      </c>
      <c r="D49" s="13" t="s">
        <v>367</v>
      </c>
      <c r="E49" s="13">
        <v>1</v>
      </c>
      <c r="F49" t="s">
        <v>108</v>
      </c>
      <c r="G49" s="13">
        <v>54</v>
      </c>
      <c r="H49" s="67"/>
      <c r="I49" s="67"/>
      <c r="J49" s="67"/>
      <c r="L49" s="67"/>
    </row>
    <row r="50" spans="1:12" x14ac:dyDescent="0.2">
      <c r="A50" t="s">
        <v>3042</v>
      </c>
      <c r="B50" t="s">
        <v>3043</v>
      </c>
      <c r="C50" s="6" t="s">
        <v>100</v>
      </c>
      <c r="D50" s="13">
        <v>115</v>
      </c>
      <c r="E50" s="13">
        <v>1</v>
      </c>
      <c r="F50" t="s">
        <v>4544</v>
      </c>
      <c r="G50" s="13">
        <v>458</v>
      </c>
      <c r="H50" s="67"/>
      <c r="I50" s="67"/>
      <c r="J50" s="67"/>
      <c r="L50" s="67"/>
    </row>
    <row r="51" spans="1:12" x14ac:dyDescent="0.2">
      <c r="A51" t="s">
        <v>3042</v>
      </c>
      <c r="B51" t="s">
        <v>3043</v>
      </c>
      <c r="C51" s="6" t="s">
        <v>100</v>
      </c>
      <c r="D51" s="13" t="s">
        <v>2273</v>
      </c>
      <c r="E51" s="13">
        <v>1</v>
      </c>
      <c r="F51" t="s">
        <v>108</v>
      </c>
      <c r="G51" s="13">
        <v>54</v>
      </c>
      <c r="H51" s="67"/>
      <c r="I51" s="67"/>
      <c r="J51" s="67"/>
      <c r="L51" s="67"/>
    </row>
    <row r="52" spans="1:12" x14ac:dyDescent="0.2">
      <c r="A52" t="s">
        <v>3042</v>
      </c>
      <c r="B52" t="s">
        <v>3043</v>
      </c>
      <c r="C52" s="6" t="s">
        <v>100</v>
      </c>
      <c r="D52" s="13" t="s">
        <v>2274</v>
      </c>
      <c r="E52" s="13">
        <v>1</v>
      </c>
      <c r="F52" t="s">
        <v>1746</v>
      </c>
      <c r="G52" s="13">
        <v>18</v>
      </c>
      <c r="H52" s="67"/>
      <c r="I52" s="67"/>
      <c r="J52" s="67"/>
      <c r="L52" s="67"/>
    </row>
    <row r="53" spans="1:12" x14ac:dyDescent="0.2">
      <c r="A53" t="s">
        <v>3042</v>
      </c>
      <c r="B53" t="s">
        <v>3043</v>
      </c>
      <c r="C53" s="6" t="s">
        <v>100</v>
      </c>
      <c r="D53" s="13" t="s">
        <v>2276</v>
      </c>
      <c r="E53" s="13">
        <v>1</v>
      </c>
      <c r="F53" t="s">
        <v>111</v>
      </c>
      <c r="G53" s="13">
        <v>113</v>
      </c>
      <c r="H53" s="67"/>
      <c r="I53" s="67"/>
      <c r="J53" s="67"/>
      <c r="L53" s="67"/>
    </row>
    <row r="54" spans="1:12" x14ac:dyDescent="0.2">
      <c r="A54" t="s">
        <v>3042</v>
      </c>
      <c r="B54" t="s">
        <v>3043</v>
      </c>
      <c r="C54" s="6" t="s">
        <v>100</v>
      </c>
      <c r="D54" s="13" t="s">
        <v>2278</v>
      </c>
      <c r="E54" s="13">
        <v>1</v>
      </c>
      <c r="F54" t="s">
        <v>111</v>
      </c>
      <c r="G54" s="13">
        <v>147</v>
      </c>
      <c r="H54" s="67"/>
      <c r="I54" s="67"/>
      <c r="J54" s="67"/>
      <c r="L54" s="67"/>
    </row>
    <row r="55" spans="1:12" x14ac:dyDescent="0.2">
      <c r="A55" t="s">
        <v>3042</v>
      </c>
      <c r="B55" t="s">
        <v>3043</v>
      </c>
      <c r="C55" s="6" t="s">
        <v>100</v>
      </c>
      <c r="D55" s="13" t="s">
        <v>1267</v>
      </c>
      <c r="E55" s="13">
        <v>1</v>
      </c>
      <c r="F55" t="s">
        <v>1808</v>
      </c>
      <c r="G55" s="13">
        <v>35</v>
      </c>
      <c r="H55" s="67"/>
      <c r="I55" s="67"/>
      <c r="J55" s="67"/>
      <c r="L55" s="67"/>
    </row>
    <row r="56" spans="1:12" x14ac:dyDescent="0.2">
      <c r="A56" t="s">
        <v>3042</v>
      </c>
      <c r="B56" t="s">
        <v>3043</v>
      </c>
      <c r="C56" s="6" t="s">
        <v>100</v>
      </c>
      <c r="D56" s="13" t="s">
        <v>1268</v>
      </c>
      <c r="E56" s="13">
        <v>1</v>
      </c>
      <c r="F56" t="s">
        <v>1808</v>
      </c>
      <c r="G56" s="13">
        <v>9</v>
      </c>
      <c r="H56" s="67"/>
      <c r="I56" s="67"/>
      <c r="J56" s="67"/>
      <c r="L56" s="67"/>
    </row>
    <row r="57" spans="1:12" x14ac:dyDescent="0.2">
      <c r="A57" t="s">
        <v>3042</v>
      </c>
      <c r="B57" t="s">
        <v>3043</v>
      </c>
      <c r="C57" s="6" t="s">
        <v>100</v>
      </c>
      <c r="D57" s="13">
        <v>116</v>
      </c>
      <c r="E57" s="13">
        <v>1</v>
      </c>
      <c r="F57" t="s">
        <v>366</v>
      </c>
      <c r="H57" s="67"/>
      <c r="I57" s="67"/>
      <c r="J57" s="67"/>
    </row>
    <row r="58" spans="1:12" x14ac:dyDescent="0.2">
      <c r="A58" t="s">
        <v>3042</v>
      </c>
      <c r="B58" t="s">
        <v>3043</v>
      </c>
      <c r="C58" s="6" t="s">
        <v>100</v>
      </c>
      <c r="D58" s="13">
        <v>117</v>
      </c>
      <c r="E58" s="13">
        <v>1</v>
      </c>
      <c r="F58" t="s">
        <v>4544</v>
      </c>
      <c r="G58" s="13">
        <v>458</v>
      </c>
      <c r="H58" s="67"/>
      <c r="I58" s="67"/>
      <c r="J58" s="67"/>
    </row>
    <row r="59" spans="1:12" x14ac:dyDescent="0.2">
      <c r="A59" t="s">
        <v>3042</v>
      </c>
      <c r="B59" t="s">
        <v>3043</v>
      </c>
      <c r="C59" s="6" t="s">
        <v>100</v>
      </c>
      <c r="D59" s="13" t="s">
        <v>2283</v>
      </c>
      <c r="E59" s="13">
        <v>1</v>
      </c>
      <c r="F59" t="s">
        <v>108</v>
      </c>
      <c r="G59" s="13">
        <v>54</v>
      </c>
      <c r="H59" s="67"/>
      <c r="I59" s="67"/>
      <c r="J59" s="67"/>
      <c r="L59" s="67"/>
    </row>
    <row r="60" spans="1:12" x14ac:dyDescent="0.2">
      <c r="A60" t="s">
        <v>3042</v>
      </c>
      <c r="B60" t="s">
        <v>3043</v>
      </c>
      <c r="C60" s="6" t="s">
        <v>100</v>
      </c>
      <c r="D60" s="13" t="s">
        <v>2291</v>
      </c>
      <c r="E60" s="13">
        <v>1</v>
      </c>
      <c r="F60" t="s">
        <v>1746</v>
      </c>
      <c r="G60" s="13">
        <v>18</v>
      </c>
      <c r="H60" s="67"/>
      <c r="I60" s="67"/>
      <c r="J60" s="67"/>
      <c r="L60" s="67"/>
    </row>
    <row r="61" spans="1:12" x14ac:dyDescent="0.2">
      <c r="A61" t="s">
        <v>3042</v>
      </c>
      <c r="B61" t="s">
        <v>3043</v>
      </c>
      <c r="C61" s="6" t="s">
        <v>100</v>
      </c>
      <c r="D61" s="13" t="s">
        <v>4708</v>
      </c>
      <c r="E61" s="13">
        <v>1</v>
      </c>
      <c r="F61" t="s">
        <v>111</v>
      </c>
      <c r="G61" s="13">
        <v>113</v>
      </c>
      <c r="H61" s="67"/>
      <c r="I61" s="67"/>
      <c r="J61" s="67"/>
      <c r="L61" s="67"/>
    </row>
    <row r="62" spans="1:12" x14ac:dyDescent="0.2">
      <c r="A62" t="s">
        <v>3042</v>
      </c>
      <c r="B62" t="s">
        <v>3043</v>
      </c>
      <c r="C62" s="6" t="s">
        <v>100</v>
      </c>
      <c r="D62" s="13" t="s">
        <v>4709</v>
      </c>
      <c r="E62" s="13">
        <v>1</v>
      </c>
      <c r="F62" t="s">
        <v>111</v>
      </c>
      <c r="G62" s="13">
        <v>147</v>
      </c>
      <c r="H62" s="67"/>
      <c r="I62" s="67"/>
      <c r="J62" s="67"/>
      <c r="L62" s="67"/>
    </row>
    <row r="63" spans="1:12" x14ac:dyDescent="0.2">
      <c r="A63" t="s">
        <v>3042</v>
      </c>
      <c r="B63" t="s">
        <v>3043</v>
      </c>
      <c r="C63" s="6" t="s">
        <v>100</v>
      </c>
      <c r="D63" s="13" t="s">
        <v>4710</v>
      </c>
      <c r="E63" s="13">
        <v>1</v>
      </c>
      <c r="F63" t="s">
        <v>1808</v>
      </c>
      <c r="G63" s="13">
        <v>35</v>
      </c>
      <c r="H63" s="67"/>
      <c r="I63" s="67"/>
      <c r="J63" s="67"/>
      <c r="L63" s="67"/>
    </row>
    <row r="64" spans="1:12" x14ac:dyDescent="0.2">
      <c r="A64" t="s">
        <v>3042</v>
      </c>
      <c r="B64" t="s">
        <v>3043</v>
      </c>
      <c r="C64" s="6" t="s">
        <v>100</v>
      </c>
      <c r="D64" s="13" t="s">
        <v>4711</v>
      </c>
      <c r="E64" s="13">
        <v>1</v>
      </c>
      <c r="F64" t="s">
        <v>1808</v>
      </c>
      <c r="G64" s="13">
        <v>9</v>
      </c>
      <c r="H64" s="67"/>
      <c r="I64" s="67"/>
      <c r="J64" s="67"/>
      <c r="L64" s="67"/>
    </row>
    <row r="65" spans="1:10" x14ac:dyDescent="0.2">
      <c r="A65" t="s">
        <v>3042</v>
      </c>
      <c r="B65" t="s">
        <v>3043</v>
      </c>
      <c r="C65" s="6" t="s">
        <v>100</v>
      </c>
      <c r="D65" s="13">
        <v>118</v>
      </c>
      <c r="E65" s="13">
        <v>1</v>
      </c>
      <c r="F65" t="s">
        <v>4544</v>
      </c>
      <c r="G65" s="13">
        <v>559</v>
      </c>
      <c r="H65" s="67"/>
      <c r="I65" s="67"/>
      <c r="J65" s="67"/>
    </row>
    <row r="66" spans="1:10" x14ac:dyDescent="0.2">
      <c r="A66" t="s">
        <v>3042</v>
      </c>
      <c r="B66" t="s">
        <v>3043</v>
      </c>
      <c r="C66" s="6" t="s">
        <v>100</v>
      </c>
      <c r="D66" s="13" t="s">
        <v>2295</v>
      </c>
      <c r="E66" s="13">
        <v>1</v>
      </c>
      <c r="F66" t="s">
        <v>111</v>
      </c>
      <c r="G66" s="13">
        <v>131</v>
      </c>
      <c r="H66" s="67"/>
      <c r="I66" s="67"/>
      <c r="J66" s="67"/>
    </row>
    <row r="67" spans="1:10" x14ac:dyDescent="0.2">
      <c r="A67" t="s">
        <v>3042</v>
      </c>
      <c r="B67" t="s">
        <v>3043</v>
      </c>
      <c r="C67" s="6" t="s">
        <v>100</v>
      </c>
      <c r="D67" s="13" t="s">
        <v>3056</v>
      </c>
      <c r="E67" s="13">
        <v>1</v>
      </c>
      <c r="F67" t="s">
        <v>1808</v>
      </c>
      <c r="G67" s="13">
        <v>29</v>
      </c>
      <c r="H67" s="67"/>
      <c r="I67" s="67"/>
      <c r="J67" s="67"/>
    </row>
    <row r="68" spans="1:10" x14ac:dyDescent="0.2">
      <c r="A68" t="s">
        <v>3042</v>
      </c>
      <c r="B68" t="s">
        <v>3043</v>
      </c>
      <c r="C68" s="6" t="s">
        <v>100</v>
      </c>
      <c r="D68" s="13" t="s">
        <v>3057</v>
      </c>
      <c r="E68" s="13">
        <v>1</v>
      </c>
      <c r="F68" t="s">
        <v>108</v>
      </c>
      <c r="G68" s="13">
        <v>54</v>
      </c>
      <c r="H68" s="67"/>
      <c r="I68" s="67"/>
      <c r="J68" s="67"/>
    </row>
    <row r="69" spans="1:10" x14ac:dyDescent="0.2">
      <c r="A69" t="s">
        <v>3042</v>
      </c>
      <c r="B69" t="s">
        <v>3043</v>
      </c>
      <c r="C69" s="6" t="s">
        <v>100</v>
      </c>
      <c r="D69" s="13" t="s">
        <v>3058</v>
      </c>
      <c r="E69" s="13">
        <v>1</v>
      </c>
      <c r="F69" t="s">
        <v>1808</v>
      </c>
      <c r="G69" s="13">
        <v>7</v>
      </c>
      <c r="H69" s="67"/>
      <c r="I69" s="67"/>
      <c r="J69" s="67"/>
    </row>
    <row r="70" spans="1:10" x14ac:dyDescent="0.2">
      <c r="A70" t="s">
        <v>3042</v>
      </c>
      <c r="B70" t="s">
        <v>3043</v>
      </c>
      <c r="C70" s="6" t="s">
        <v>100</v>
      </c>
      <c r="D70" s="13" t="s">
        <v>3059</v>
      </c>
      <c r="E70" s="13">
        <v>1</v>
      </c>
      <c r="F70" t="s">
        <v>111</v>
      </c>
      <c r="G70" s="13">
        <v>132</v>
      </c>
      <c r="H70" s="67"/>
      <c r="I70" s="67"/>
      <c r="J70" s="67"/>
    </row>
    <row r="71" spans="1:10" x14ac:dyDescent="0.2">
      <c r="A71" t="s">
        <v>3042</v>
      </c>
      <c r="B71" t="s">
        <v>3043</v>
      </c>
      <c r="C71" s="6" t="s">
        <v>100</v>
      </c>
      <c r="D71" s="13" t="s">
        <v>3233</v>
      </c>
      <c r="E71" s="13">
        <v>1</v>
      </c>
      <c r="F71" t="s">
        <v>111</v>
      </c>
      <c r="G71" s="13">
        <v>135</v>
      </c>
      <c r="H71" s="67"/>
      <c r="I71" s="67"/>
      <c r="J71" s="67"/>
    </row>
    <row r="72" spans="1:10" x14ac:dyDescent="0.2">
      <c r="A72" t="s">
        <v>3042</v>
      </c>
      <c r="B72" t="s">
        <v>3043</v>
      </c>
      <c r="C72" s="6" t="s">
        <v>100</v>
      </c>
      <c r="D72" s="13" t="s">
        <v>365</v>
      </c>
      <c r="E72" s="13">
        <v>1</v>
      </c>
      <c r="F72" t="s">
        <v>111</v>
      </c>
      <c r="G72" s="13">
        <v>113</v>
      </c>
      <c r="H72" s="67"/>
      <c r="I72" s="67"/>
      <c r="J72" s="67"/>
    </row>
    <row r="73" spans="1:10" x14ac:dyDescent="0.2">
      <c r="A73" t="s">
        <v>3042</v>
      </c>
      <c r="B73" t="s">
        <v>3043</v>
      </c>
      <c r="C73" s="6" t="s">
        <v>100</v>
      </c>
      <c r="D73" s="13" t="s">
        <v>364</v>
      </c>
      <c r="E73" s="13">
        <v>1</v>
      </c>
      <c r="F73" t="s">
        <v>1746</v>
      </c>
      <c r="G73" s="13">
        <v>18</v>
      </c>
      <c r="H73" s="67"/>
      <c r="I73" s="67"/>
      <c r="J73" s="67"/>
    </row>
    <row r="74" spans="1:10" x14ac:dyDescent="0.2">
      <c r="A74" t="s">
        <v>3042</v>
      </c>
      <c r="B74" t="s">
        <v>3043</v>
      </c>
      <c r="C74" s="6" t="s">
        <v>100</v>
      </c>
      <c r="D74" s="13" t="s">
        <v>354</v>
      </c>
      <c r="E74" s="13">
        <v>1</v>
      </c>
      <c r="F74" t="s">
        <v>108</v>
      </c>
      <c r="G74" s="13">
        <v>54</v>
      </c>
      <c r="H74" s="67"/>
      <c r="I74" s="67"/>
      <c r="J74" s="67"/>
    </row>
    <row r="75" spans="1:10" x14ac:dyDescent="0.2">
      <c r="A75" t="s">
        <v>3042</v>
      </c>
      <c r="B75" t="s">
        <v>3043</v>
      </c>
      <c r="C75" s="6" t="s">
        <v>100</v>
      </c>
      <c r="D75" s="13" t="s">
        <v>353</v>
      </c>
      <c r="E75" s="13">
        <v>1</v>
      </c>
      <c r="F75" t="s">
        <v>1808</v>
      </c>
      <c r="G75" s="13">
        <v>12</v>
      </c>
      <c r="H75" s="67"/>
      <c r="I75" s="67"/>
      <c r="J75" s="67"/>
    </row>
    <row r="76" spans="1:10" x14ac:dyDescent="0.2">
      <c r="A76" t="s">
        <v>3042</v>
      </c>
      <c r="B76" t="s">
        <v>3043</v>
      </c>
      <c r="C76" s="6" t="s">
        <v>100</v>
      </c>
      <c r="D76" s="13">
        <v>119</v>
      </c>
      <c r="E76" s="13">
        <v>1</v>
      </c>
      <c r="F76" t="s">
        <v>1258</v>
      </c>
      <c r="G76" s="13">
        <v>182</v>
      </c>
      <c r="H76" s="67"/>
      <c r="I76" s="67"/>
      <c r="J76" s="67"/>
    </row>
    <row r="77" spans="1:10" x14ac:dyDescent="0.2">
      <c r="A77" t="s">
        <v>3042</v>
      </c>
      <c r="B77" t="s">
        <v>3043</v>
      </c>
      <c r="C77" s="6" t="s">
        <v>100</v>
      </c>
      <c r="D77" s="13" t="s">
        <v>3234</v>
      </c>
      <c r="E77" s="13">
        <v>1</v>
      </c>
      <c r="F77" t="s">
        <v>4034</v>
      </c>
      <c r="G77" s="13">
        <v>54</v>
      </c>
      <c r="H77" s="67"/>
      <c r="I77" s="67"/>
      <c r="J77" s="67"/>
    </row>
    <row r="78" spans="1:10" x14ac:dyDescent="0.2">
      <c r="A78" t="s">
        <v>3042</v>
      </c>
      <c r="B78" t="s">
        <v>3043</v>
      </c>
      <c r="C78" s="6" t="s">
        <v>100</v>
      </c>
      <c r="D78" s="13" t="s">
        <v>3235</v>
      </c>
      <c r="E78" s="13">
        <v>1</v>
      </c>
      <c r="F78" t="s">
        <v>352</v>
      </c>
      <c r="G78" s="13">
        <v>86</v>
      </c>
      <c r="H78" s="67"/>
      <c r="I78" s="67"/>
      <c r="J78" s="67"/>
    </row>
    <row r="79" spans="1:10" x14ac:dyDescent="0.2">
      <c r="A79" t="s">
        <v>3042</v>
      </c>
      <c r="B79" t="s">
        <v>3043</v>
      </c>
      <c r="C79" s="6" t="s">
        <v>100</v>
      </c>
      <c r="D79" s="13">
        <v>121</v>
      </c>
      <c r="E79" s="13">
        <v>1</v>
      </c>
      <c r="F79" t="s">
        <v>4544</v>
      </c>
      <c r="G79" s="13">
        <v>636</v>
      </c>
      <c r="H79" s="67"/>
      <c r="I79" s="67"/>
      <c r="J79" s="67"/>
    </row>
    <row r="80" spans="1:10" x14ac:dyDescent="0.2">
      <c r="A80" t="s">
        <v>3042</v>
      </c>
      <c r="B80" t="s">
        <v>3043</v>
      </c>
      <c r="C80" s="6" t="s">
        <v>100</v>
      </c>
      <c r="D80" s="13" t="s">
        <v>893</v>
      </c>
      <c r="E80" s="13">
        <v>1</v>
      </c>
      <c r="F80" t="s">
        <v>108</v>
      </c>
      <c r="G80" s="13">
        <v>63</v>
      </c>
      <c r="H80" s="67"/>
      <c r="I80" s="67"/>
      <c r="J80" s="67"/>
    </row>
    <row r="81" spans="1:10" x14ac:dyDescent="0.2">
      <c r="A81" t="s">
        <v>3042</v>
      </c>
      <c r="B81" t="s">
        <v>3043</v>
      </c>
      <c r="C81" s="6" t="s">
        <v>100</v>
      </c>
      <c r="D81" s="13" t="s">
        <v>895</v>
      </c>
      <c r="E81" s="13">
        <v>1</v>
      </c>
      <c r="F81" t="s">
        <v>108</v>
      </c>
      <c r="G81" s="13">
        <v>77</v>
      </c>
      <c r="H81" s="67"/>
      <c r="I81" s="67"/>
      <c r="J81" s="67"/>
    </row>
    <row r="82" spans="1:10" x14ac:dyDescent="0.2">
      <c r="A82" t="s">
        <v>3042</v>
      </c>
      <c r="B82" t="s">
        <v>3043</v>
      </c>
      <c r="C82" s="6" t="s">
        <v>100</v>
      </c>
      <c r="D82" s="13" t="s">
        <v>896</v>
      </c>
      <c r="E82" s="13">
        <v>1</v>
      </c>
      <c r="F82" t="s">
        <v>1746</v>
      </c>
      <c r="G82" s="13">
        <v>18</v>
      </c>
      <c r="H82" s="67"/>
      <c r="I82" s="67"/>
      <c r="J82" s="67"/>
    </row>
    <row r="83" spans="1:10" x14ac:dyDescent="0.2">
      <c r="A83" t="s">
        <v>3042</v>
      </c>
      <c r="B83" t="s">
        <v>3043</v>
      </c>
      <c r="C83" s="6" t="s">
        <v>100</v>
      </c>
      <c r="D83" s="13" t="s">
        <v>897</v>
      </c>
      <c r="E83" s="13">
        <v>1</v>
      </c>
      <c r="F83" t="s">
        <v>111</v>
      </c>
      <c r="G83" s="13">
        <v>113</v>
      </c>
      <c r="H83" s="67"/>
      <c r="I83" s="67"/>
      <c r="J83" s="67"/>
    </row>
    <row r="84" spans="1:10" x14ac:dyDescent="0.2">
      <c r="A84" t="s">
        <v>3042</v>
      </c>
      <c r="B84" t="s">
        <v>3043</v>
      </c>
      <c r="C84" s="6" t="s">
        <v>100</v>
      </c>
      <c r="D84" s="13" t="s">
        <v>898</v>
      </c>
      <c r="E84" s="13">
        <v>1</v>
      </c>
      <c r="F84" t="s">
        <v>111</v>
      </c>
      <c r="G84" s="13">
        <v>118</v>
      </c>
      <c r="H84" s="67"/>
      <c r="I84" s="67"/>
      <c r="J84" s="67"/>
    </row>
    <row r="85" spans="1:10" x14ac:dyDescent="0.2">
      <c r="A85" t="s">
        <v>3042</v>
      </c>
      <c r="B85" t="s">
        <v>3043</v>
      </c>
      <c r="C85" s="6" t="s">
        <v>100</v>
      </c>
      <c r="D85" s="13" t="s">
        <v>899</v>
      </c>
      <c r="E85" s="13">
        <v>1</v>
      </c>
      <c r="F85" t="s">
        <v>111</v>
      </c>
      <c r="G85" s="13">
        <v>117</v>
      </c>
      <c r="H85" s="67"/>
      <c r="I85" s="67"/>
      <c r="J85" s="67"/>
    </row>
    <row r="86" spans="1:10" x14ac:dyDescent="0.2">
      <c r="A86" t="s">
        <v>3042</v>
      </c>
      <c r="B86" t="s">
        <v>3043</v>
      </c>
      <c r="C86" s="6" t="s">
        <v>100</v>
      </c>
      <c r="D86" s="13" t="s">
        <v>900</v>
      </c>
      <c r="E86" s="13">
        <v>1</v>
      </c>
      <c r="F86" t="s">
        <v>111</v>
      </c>
      <c r="G86" s="13">
        <v>117</v>
      </c>
      <c r="H86" s="67"/>
      <c r="I86" s="67"/>
      <c r="J86" s="67"/>
    </row>
    <row r="87" spans="1:10" x14ac:dyDescent="0.2">
      <c r="A87" t="s">
        <v>3042</v>
      </c>
      <c r="B87" t="s">
        <v>3043</v>
      </c>
      <c r="C87" s="6" t="s">
        <v>100</v>
      </c>
      <c r="D87" s="13">
        <v>122</v>
      </c>
      <c r="E87" s="13">
        <v>1</v>
      </c>
      <c r="F87" t="s">
        <v>1256</v>
      </c>
      <c r="G87" s="13">
        <v>147</v>
      </c>
      <c r="H87" s="67"/>
      <c r="I87" s="67"/>
      <c r="J87" s="67"/>
    </row>
    <row r="88" spans="1:10" x14ac:dyDescent="0.2">
      <c r="A88" t="s">
        <v>3042</v>
      </c>
      <c r="B88" t="s">
        <v>3043</v>
      </c>
      <c r="C88" s="6" t="s">
        <v>100</v>
      </c>
      <c r="D88" s="13" t="s">
        <v>351</v>
      </c>
      <c r="E88" s="13">
        <v>1</v>
      </c>
      <c r="F88" t="s">
        <v>173</v>
      </c>
      <c r="G88" s="13">
        <v>267</v>
      </c>
      <c r="H88" s="67"/>
      <c r="I88" s="67"/>
      <c r="J88" s="67"/>
    </row>
    <row r="89" spans="1:10" x14ac:dyDescent="0.2">
      <c r="A89" t="s">
        <v>3042</v>
      </c>
      <c r="B89" t="s">
        <v>3043</v>
      </c>
      <c r="C89" s="6" t="s">
        <v>100</v>
      </c>
      <c r="D89" s="13">
        <v>123</v>
      </c>
      <c r="E89" s="13">
        <v>1</v>
      </c>
      <c r="F89" t="s">
        <v>350</v>
      </c>
      <c r="H89" s="67"/>
      <c r="I89" s="67"/>
      <c r="J89" s="67"/>
    </row>
    <row r="90" spans="1:10" x14ac:dyDescent="0.2">
      <c r="A90" t="s">
        <v>3042</v>
      </c>
      <c r="B90" t="s">
        <v>3043</v>
      </c>
      <c r="C90" s="6" t="s">
        <v>100</v>
      </c>
      <c r="D90" s="13">
        <v>124</v>
      </c>
      <c r="E90" s="13">
        <v>1</v>
      </c>
      <c r="F90" t="s">
        <v>349</v>
      </c>
      <c r="H90" s="67"/>
      <c r="I90" s="67"/>
      <c r="J90" s="67"/>
    </row>
    <row r="91" spans="1:10" x14ac:dyDescent="0.2">
      <c r="A91" t="s">
        <v>3042</v>
      </c>
      <c r="B91" t="s">
        <v>3043</v>
      </c>
      <c r="C91" s="6" t="s">
        <v>100</v>
      </c>
      <c r="D91" s="13">
        <v>130</v>
      </c>
      <c r="E91" s="13">
        <v>1</v>
      </c>
      <c r="F91" t="s">
        <v>348</v>
      </c>
      <c r="H91" s="67"/>
      <c r="I91" s="67"/>
      <c r="J91" s="67"/>
    </row>
    <row r="92" spans="1:10" x14ac:dyDescent="0.2">
      <c r="A92" t="s">
        <v>3042</v>
      </c>
      <c r="B92" t="s">
        <v>3043</v>
      </c>
      <c r="C92" s="6" t="s">
        <v>100</v>
      </c>
      <c r="D92" s="13">
        <v>131</v>
      </c>
      <c r="E92" s="13">
        <v>1</v>
      </c>
      <c r="F92" t="s">
        <v>4544</v>
      </c>
      <c r="G92" s="13">
        <v>571</v>
      </c>
      <c r="H92" s="67"/>
      <c r="I92" s="67"/>
      <c r="J92" s="67"/>
    </row>
    <row r="93" spans="1:10" x14ac:dyDescent="0.2">
      <c r="A93" t="s">
        <v>3042</v>
      </c>
      <c r="B93" t="s">
        <v>3043</v>
      </c>
      <c r="C93" s="6" t="s">
        <v>100</v>
      </c>
      <c r="D93" s="13" t="s">
        <v>2340</v>
      </c>
      <c r="E93" s="13">
        <v>1</v>
      </c>
      <c r="F93" t="s">
        <v>111</v>
      </c>
      <c r="G93" s="13">
        <v>129</v>
      </c>
      <c r="H93" s="67"/>
      <c r="I93" s="67"/>
      <c r="J93" s="67"/>
    </row>
    <row r="94" spans="1:10" x14ac:dyDescent="0.2">
      <c r="A94" t="s">
        <v>3042</v>
      </c>
      <c r="B94" t="s">
        <v>3043</v>
      </c>
      <c r="C94" s="6" t="s">
        <v>100</v>
      </c>
      <c r="D94" s="13" t="s">
        <v>2341</v>
      </c>
      <c r="E94" s="13">
        <v>1</v>
      </c>
      <c r="F94" t="s">
        <v>1808</v>
      </c>
      <c r="G94" s="13">
        <v>29</v>
      </c>
      <c r="H94" s="67"/>
      <c r="I94" s="67"/>
      <c r="J94" s="67"/>
    </row>
    <row r="95" spans="1:10" x14ac:dyDescent="0.2">
      <c r="A95" t="s">
        <v>3042</v>
      </c>
      <c r="B95" t="s">
        <v>3043</v>
      </c>
      <c r="C95" s="6" t="s">
        <v>100</v>
      </c>
      <c r="D95" s="13" t="s">
        <v>2342</v>
      </c>
      <c r="E95" s="13">
        <v>1</v>
      </c>
      <c r="F95" t="s">
        <v>108</v>
      </c>
      <c r="G95" s="13">
        <v>53</v>
      </c>
      <c r="H95" s="67"/>
      <c r="I95" s="67"/>
      <c r="J95" s="67"/>
    </row>
    <row r="96" spans="1:10" x14ac:dyDescent="0.2">
      <c r="A96" t="s">
        <v>3042</v>
      </c>
      <c r="B96" t="s">
        <v>3043</v>
      </c>
      <c r="C96" s="6" t="s">
        <v>100</v>
      </c>
      <c r="D96" s="13" t="s">
        <v>1368</v>
      </c>
      <c r="E96" s="13">
        <v>1</v>
      </c>
      <c r="F96" t="s">
        <v>1808</v>
      </c>
      <c r="G96" s="13">
        <v>7</v>
      </c>
      <c r="H96" s="67"/>
      <c r="I96" s="67"/>
      <c r="J96" s="67"/>
    </row>
    <row r="97" spans="1:10" x14ac:dyDescent="0.2">
      <c r="A97" t="s">
        <v>3042</v>
      </c>
      <c r="B97" t="s">
        <v>3043</v>
      </c>
      <c r="C97" s="6" t="s">
        <v>100</v>
      </c>
      <c r="D97" s="13" t="s">
        <v>3236</v>
      </c>
      <c r="E97" s="13">
        <v>1</v>
      </c>
      <c r="F97" t="s">
        <v>111</v>
      </c>
      <c r="G97" s="13">
        <v>112</v>
      </c>
      <c r="H97" s="67"/>
      <c r="I97" s="67"/>
      <c r="J97" s="67"/>
    </row>
    <row r="98" spans="1:10" x14ac:dyDescent="0.2">
      <c r="A98" t="s">
        <v>3042</v>
      </c>
      <c r="B98" t="s">
        <v>3043</v>
      </c>
      <c r="C98" s="6" t="s">
        <v>100</v>
      </c>
      <c r="D98" s="13" t="s">
        <v>3237</v>
      </c>
      <c r="E98" s="13">
        <v>1</v>
      </c>
      <c r="F98" t="s">
        <v>111</v>
      </c>
      <c r="G98" s="13">
        <v>115</v>
      </c>
      <c r="H98" s="67"/>
      <c r="I98" s="67"/>
      <c r="J98" s="67"/>
    </row>
    <row r="99" spans="1:10" x14ac:dyDescent="0.2">
      <c r="A99" t="s">
        <v>3042</v>
      </c>
      <c r="B99" t="s">
        <v>3043</v>
      </c>
      <c r="C99" s="6" t="s">
        <v>100</v>
      </c>
      <c r="D99" s="13" t="s">
        <v>347</v>
      </c>
      <c r="E99" s="13">
        <v>1</v>
      </c>
      <c r="F99" t="s">
        <v>111</v>
      </c>
      <c r="G99" s="13">
        <v>132</v>
      </c>
      <c r="H99" s="67"/>
      <c r="I99" s="67"/>
      <c r="J99" s="67"/>
    </row>
    <row r="100" spans="1:10" x14ac:dyDescent="0.2">
      <c r="A100" t="s">
        <v>3042</v>
      </c>
      <c r="B100" t="s">
        <v>3043</v>
      </c>
      <c r="C100" s="6" t="s">
        <v>100</v>
      </c>
      <c r="D100" s="13" t="s">
        <v>346</v>
      </c>
      <c r="E100" s="13">
        <v>1</v>
      </c>
      <c r="F100" t="s">
        <v>1808</v>
      </c>
      <c r="G100" s="13">
        <v>18</v>
      </c>
      <c r="H100" s="67"/>
      <c r="I100" s="67"/>
      <c r="J100" s="67"/>
    </row>
    <row r="101" spans="1:10" x14ac:dyDescent="0.2">
      <c r="A101" t="s">
        <v>3042</v>
      </c>
      <c r="B101" t="s">
        <v>3043</v>
      </c>
      <c r="C101" s="6" t="s">
        <v>100</v>
      </c>
      <c r="D101" s="13" t="s">
        <v>345</v>
      </c>
      <c r="E101" s="13">
        <v>1</v>
      </c>
      <c r="F101" t="s">
        <v>108</v>
      </c>
      <c r="G101" s="13">
        <v>54</v>
      </c>
      <c r="H101" s="67"/>
      <c r="I101" s="67"/>
      <c r="J101" s="67"/>
    </row>
    <row r="102" spans="1:10" x14ac:dyDescent="0.2">
      <c r="A102" t="s">
        <v>3042</v>
      </c>
      <c r="B102" t="s">
        <v>3043</v>
      </c>
      <c r="C102" s="6" t="s">
        <v>100</v>
      </c>
      <c r="D102" s="13">
        <v>132</v>
      </c>
      <c r="E102" s="13">
        <v>1</v>
      </c>
      <c r="F102" t="s">
        <v>4544</v>
      </c>
      <c r="G102" s="13">
        <v>572</v>
      </c>
      <c r="H102" s="67"/>
      <c r="I102" s="67"/>
      <c r="J102" s="67"/>
    </row>
    <row r="103" spans="1:10" x14ac:dyDescent="0.2">
      <c r="A103" t="s">
        <v>3042</v>
      </c>
      <c r="B103" t="s">
        <v>3043</v>
      </c>
      <c r="C103" s="6" t="s">
        <v>100</v>
      </c>
      <c r="D103" s="13" t="s">
        <v>2344</v>
      </c>
      <c r="E103" s="13">
        <v>1</v>
      </c>
      <c r="F103" t="s">
        <v>111</v>
      </c>
      <c r="G103" s="13">
        <v>131</v>
      </c>
      <c r="H103" s="67"/>
      <c r="I103" s="67"/>
      <c r="J103" s="67"/>
    </row>
    <row r="104" spans="1:10" x14ac:dyDescent="0.2">
      <c r="A104" t="s">
        <v>3042</v>
      </c>
      <c r="B104" t="s">
        <v>3043</v>
      </c>
      <c r="C104" s="6" t="s">
        <v>100</v>
      </c>
      <c r="D104" s="13" t="s">
        <v>4674</v>
      </c>
      <c r="E104" s="13">
        <v>1</v>
      </c>
      <c r="F104" t="s">
        <v>1808</v>
      </c>
      <c r="G104" s="13">
        <v>30</v>
      </c>
      <c r="H104" s="67"/>
      <c r="I104" s="67"/>
      <c r="J104" s="67"/>
    </row>
    <row r="105" spans="1:10" x14ac:dyDescent="0.2">
      <c r="A105" t="s">
        <v>3042</v>
      </c>
      <c r="B105" t="s">
        <v>3043</v>
      </c>
      <c r="C105" s="6" t="s">
        <v>100</v>
      </c>
      <c r="D105" s="13" t="s">
        <v>3238</v>
      </c>
      <c r="E105" s="13">
        <v>1</v>
      </c>
      <c r="F105" t="s">
        <v>108</v>
      </c>
      <c r="G105" s="13">
        <v>54</v>
      </c>
      <c r="H105" s="67"/>
      <c r="I105" s="67"/>
      <c r="J105" s="67"/>
    </row>
    <row r="106" spans="1:10" x14ac:dyDescent="0.2">
      <c r="A106" t="s">
        <v>3042</v>
      </c>
      <c r="B106" t="s">
        <v>3043</v>
      </c>
      <c r="C106" s="6" t="s">
        <v>100</v>
      </c>
      <c r="D106" s="13" t="s">
        <v>3239</v>
      </c>
      <c r="E106" s="13">
        <v>1</v>
      </c>
      <c r="F106" t="s">
        <v>1808</v>
      </c>
      <c r="G106" s="13">
        <v>7</v>
      </c>
      <c r="H106" s="67"/>
      <c r="I106" s="67"/>
      <c r="J106" s="67"/>
    </row>
    <row r="107" spans="1:10" x14ac:dyDescent="0.2">
      <c r="A107" t="s">
        <v>3042</v>
      </c>
      <c r="B107" t="s">
        <v>3043</v>
      </c>
      <c r="C107" s="6" t="s">
        <v>100</v>
      </c>
      <c r="D107" s="13" t="s">
        <v>3240</v>
      </c>
      <c r="E107" s="13">
        <v>1</v>
      </c>
      <c r="F107" t="s">
        <v>111</v>
      </c>
      <c r="G107" s="13">
        <v>113</v>
      </c>
      <c r="H107" s="67"/>
      <c r="I107" s="67"/>
      <c r="J107" s="67"/>
    </row>
    <row r="108" spans="1:10" x14ac:dyDescent="0.2">
      <c r="A108" t="s">
        <v>3042</v>
      </c>
      <c r="B108" t="s">
        <v>3043</v>
      </c>
      <c r="C108" s="6" t="s">
        <v>100</v>
      </c>
      <c r="D108" s="13" t="s">
        <v>3241</v>
      </c>
      <c r="E108" s="13">
        <v>1</v>
      </c>
      <c r="F108" t="s">
        <v>111</v>
      </c>
      <c r="G108" s="13">
        <v>115</v>
      </c>
      <c r="H108" s="67"/>
      <c r="I108" s="67"/>
      <c r="J108" s="67"/>
    </row>
    <row r="109" spans="1:10" x14ac:dyDescent="0.2">
      <c r="A109" t="s">
        <v>3042</v>
      </c>
      <c r="B109" t="s">
        <v>3043</v>
      </c>
      <c r="C109" s="6" t="s">
        <v>100</v>
      </c>
      <c r="D109" s="13" t="s">
        <v>344</v>
      </c>
      <c r="E109" s="13">
        <v>1</v>
      </c>
      <c r="F109" t="s">
        <v>111</v>
      </c>
      <c r="G109" s="13">
        <v>1332</v>
      </c>
      <c r="H109" s="67"/>
      <c r="I109" s="67"/>
      <c r="J109" s="67"/>
    </row>
    <row r="110" spans="1:10" x14ac:dyDescent="0.2">
      <c r="A110" t="s">
        <v>3042</v>
      </c>
      <c r="B110" t="s">
        <v>3043</v>
      </c>
      <c r="C110" s="6" t="s">
        <v>100</v>
      </c>
      <c r="D110" s="13" t="s">
        <v>343</v>
      </c>
      <c r="E110" s="13">
        <v>1</v>
      </c>
      <c r="F110" t="s">
        <v>1808</v>
      </c>
      <c r="G110" s="13">
        <v>18</v>
      </c>
      <c r="H110" s="67"/>
      <c r="I110" s="67"/>
      <c r="J110" s="67"/>
    </row>
    <row r="111" spans="1:10" x14ac:dyDescent="0.2">
      <c r="A111" t="s">
        <v>3042</v>
      </c>
      <c r="B111" t="s">
        <v>3043</v>
      </c>
      <c r="C111" s="6" t="s">
        <v>100</v>
      </c>
      <c r="D111" s="13" t="s">
        <v>342</v>
      </c>
      <c r="E111" s="13">
        <v>1</v>
      </c>
      <c r="F111" t="s">
        <v>108</v>
      </c>
      <c r="G111" s="13">
        <v>54</v>
      </c>
      <c r="H111" s="67"/>
      <c r="I111" s="67"/>
      <c r="J111" s="67"/>
    </row>
    <row r="112" spans="1:10" x14ac:dyDescent="0.2">
      <c r="A112" t="s">
        <v>3042</v>
      </c>
      <c r="B112" t="s">
        <v>3043</v>
      </c>
      <c r="C112" s="6" t="s">
        <v>100</v>
      </c>
      <c r="D112" s="13">
        <v>133</v>
      </c>
      <c r="E112" s="13">
        <v>1</v>
      </c>
      <c r="F112" t="s">
        <v>4544</v>
      </c>
      <c r="G112" s="13">
        <v>572</v>
      </c>
      <c r="H112" s="67"/>
      <c r="I112" s="67"/>
      <c r="J112" s="67"/>
    </row>
    <row r="113" spans="1:10" x14ac:dyDescent="0.2">
      <c r="A113" t="s">
        <v>3042</v>
      </c>
      <c r="B113" t="s">
        <v>3043</v>
      </c>
      <c r="C113" s="6" t="s">
        <v>100</v>
      </c>
      <c r="D113" s="13" t="s">
        <v>2347</v>
      </c>
      <c r="E113" s="13">
        <v>1</v>
      </c>
      <c r="F113" t="s">
        <v>111</v>
      </c>
      <c r="G113" s="13">
        <v>131</v>
      </c>
      <c r="H113" s="67"/>
      <c r="I113" s="67"/>
      <c r="J113" s="67"/>
    </row>
    <row r="114" spans="1:10" x14ac:dyDescent="0.2">
      <c r="A114" t="s">
        <v>3042</v>
      </c>
      <c r="B114" t="s">
        <v>3043</v>
      </c>
      <c r="C114" s="6" t="s">
        <v>100</v>
      </c>
      <c r="D114" s="13" t="s">
        <v>2348</v>
      </c>
      <c r="E114" s="13">
        <v>1</v>
      </c>
      <c r="F114" t="s">
        <v>1808</v>
      </c>
      <c r="G114" s="13">
        <v>30</v>
      </c>
      <c r="H114" s="67"/>
      <c r="I114" s="67"/>
      <c r="J114" s="67"/>
    </row>
    <row r="115" spans="1:10" x14ac:dyDescent="0.2">
      <c r="A115" t="s">
        <v>3042</v>
      </c>
      <c r="B115" t="s">
        <v>3043</v>
      </c>
      <c r="C115" s="6" t="s">
        <v>100</v>
      </c>
      <c r="D115" s="13" t="s">
        <v>3427</v>
      </c>
      <c r="E115" s="13">
        <v>1</v>
      </c>
      <c r="F115" t="s">
        <v>108</v>
      </c>
      <c r="G115" s="13">
        <v>54</v>
      </c>
      <c r="H115" s="67"/>
      <c r="I115" s="67"/>
      <c r="J115" s="67"/>
    </row>
    <row r="116" spans="1:10" x14ac:dyDescent="0.2">
      <c r="A116" t="s">
        <v>3042</v>
      </c>
      <c r="B116" t="s">
        <v>3043</v>
      </c>
      <c r="C116" s="6" t="s">
        <v>100</v>
      </c>
      <c r="D116" s="13" t="s">
        <v>3242</v>
      </c>
      <c r="E116" s="13">
        <v>1</v>
      </c>
      <c r="F116" t="s">
        <v>1808</v>
      </c>
      <c r="G116" s="13">
        <v>7</v>
      </c>
      <c r="H116" s="67"/>
      <c r="I116" s="67"/>
      <c r="J116" s="67"/>
    </row>
    <row r="117" spans="1:10" x14ac:dyDescent="0.2">
      <c r="A117" t="s">
        <v>3042</v>
      </c>
      <c r="B117" t="s">
        <v>3043</v>
      </c>
      <c r="C117" s="6" t="s">
        <v>100</v>
      </c>
      <c r="D117" s="13" t="s">
        <v>3243</v>
      </c>
      <c r="E117" s="13">
        <v>1</v>
      </c>
      <c r="F117" t="s">
        <v>111</v>
      </c>
      <c r="G117" s="13">
        <v>113</v>
      </c>
      <c r="H117" s="67"/>
      <c r="I117" s="67"/>
      <c r="J117" s="67"/>
    </row>
    <row r="118" spans="1:10" x14ac:dyDescent="0.2">
      <c r="A118" t="s">
        <v>3042</v>
      </c>
      <c r="B118" t="s">
        <v>3043</v>
      </c>
      <c r="C118" s="6" t="s">
        <v>100</v>
      </c>
      <c r="D118" s="13" t="s">
        <v>3244</v>
      </c>
      <c r="E118" s="13">
        <v>1</v>
      </c>
      <c r="F118" t="s">
        <v>111</v>
      </c>
      <c r="G118" s="13">
        <v>135</v>
      </c>
      <c r="H118" s="67"/>
      <c r="I118" s="67"/>
      <c r="J118" s="67"/>
    </row>
    <row r="119" spans="1:10" x14ac:dyDescent="0.2">
      <c r="A119" t="s">
        <v>3042</v>
      </c>
      <c r="B119" t="s">
        <v>3043</v>
      </c>
      <c r="C119" s="6" t="s">
        <v>100</v>
      </c>
      <c r="D119" s="13" t="s">
        <v>341</v>
      </c>
      <c r="E119" s="13">
        <v>1</v>
      </c>
      <c r="F119" t="s">
        <v>111</v>
      </c>
      <c r="G119" s="13">
        <v>132</v>
      </c>
      <c r="H119" s="67"/>
      <c r="I119" s="67"/>
      <c r="J119" s="67"/>
    </row>
    <row r="120" spans="1:10" x14ac:dyDescent="0.2">
      <c r="A120" t="s">
        <v>3042</v>
      </c>
      <c r="B120" t="s">
        <v>3043</v>
      </c>
      <c r="C120" s="6" t="s">
        <v>100</v>
      </c>
      <c r="D120" s="13" t="s">
        <v>340</v>
      </c>
      <c r="E120" s="13">
        <v>1</v>
      </c>
      <c r="F120" t="s">
        <v>1808</v>
      </c>
      <c r="G120" s="13">
        <v>18</v>
      </c>
      <c r="H120" s="67"/>
      <c r="I120" s="67"/>
      <c r="J120" s="67"/>
    </row>
    <row r="121" spans="1:10" x14ac:dyDescent="0.2">
      <c r="A121" t="s">
        <v>3042</v>
      </c>
      <c r="B121" t="s">
        <v>3043</v>
      </c>
      <c r="C121" s="6" t="s">
        <v>100</v>
      </c>
      <c r="D121" s="13" t="s">
        <v>339</v>
      </c>
      <c r="E121" s="13">
        <v>1</v>
      </c>
      <c r="F121" t="s">
        <v>108</v>
      </c>
      <c r="G121" s="13">
        <v>54</v>
      </c>
      <c r="H121" s="67"/>
      <c r="I121" s="67"/>
      <c r="J121" s="67"/>
    </row>
    <row r="122" spans="1:10" x14ac:dyDescent="0.2">
      <c r="A122" t="s">
        <v>3042</v>
      </c>
      <c r="B122" t="s">
        <v>3043</v>
      </c>
      <c r="C122" s="6" t="s">
        <v>100</v>
      </c>
      <c r="D122" s="13">
        <v>134</v>
      </c>
      <c r="E122" s="13">
        <v>1</v>
      </c>
      <c r="F122" t="s">
        <v>4544</v>
      </c>
      <c r="G122" s="13">
        <v>460</v>
      </c>
      <c r="H122" s="67"/>
      <c r="I122" s="67"/>
      <c r="J122" s="67"/>
    </row>
    <row r="123" spans="1:10" x14ac:dyDescent="0.2">
      <c r="A123" t="s">
        <v>3042</v>
      </c>
      <c r="B123" t="s">
        <v>3043</v>
      </c>
      <c r="C123" s="6" t="s">
        <v>100</v>
      </c>
      <c r="D123" s="13" t="s">
        <v>2350</v>
      </c>
      <c r="E123" s="13">
        <v>1</v>
      </c>
      <c r="F123" t="s">
        <v>108</v>
      </c>
      <c r="G123" s="13">
        <v>52</v>
      </c>
      <c r="H123" s="67"/>
      <c r="I123" s="67"/>
      <c r="J123" s="67"/>
    </row>
    <row r="124" spans="1:10" x14ac:dyDescent="0.2">
      <c r="A124" t="s">
        <v>3042</v>
      </c>
      <c r="B124" t="s">
        <v>3043</v>
      </c>
      <c r="C124" s="6" t="s">
        <v>100</v>
      </c>
      <c r="D124" s="13" t="s">
        <v>2351</v>
      </c>
      <c r="E124" s="13">
        <v>1</v>
      </c>
      <c r="F124" t="s">
        <v>1808</v>
      </c>
      <c r="G124" s="13">
        <v>17</v>
      </c>
      <c r="H124" s="67"/>
      <c r="I124" s="67"/>
      <c r="J124" s="67"/>
    </row>
    <row r="125" spans="1:10" x14ac:dyDescent="0.2">
      <c r="A125" t="s">
        <v>3042</v>
      </c>
      <c r="B125" t="s">
        <v>3043</v>
      </c>
      <c r="C125" s="6" t="s">
        <v>100</v>
      </c>
      <c r="D125" s="13" t="s">
        <v>2352</v>
      </c>
      <c r="E125" s="13">
        <v>1</v>
      </c>
      <c r="F125" t="s">
        <v>111</v>
      </c>
      <c r="G125" s="13">
        <v>109</v>
      </c>
      <c r="H125" s="67"/>
      <c r="I125" s="67"/>
      <c r="J125" s="67"/>
    </row>
    <row r="126" spans="1:10" x14ac:dyDescent="0.2">
      <c r="A126" t="s">
        <v>3042</v>
      </c>
      <c r="B126" t="s">
        <v>3043</v>
      </c>
      <c r="C126" s="6" t="s">
        <v>100</v>
      </c>
      <c r="D126" s="13" t="s">
        <v>2353</v>
      </c>
      <c r="E126" s="13">
        <v>1</v>
      </c>
      <c r="F126" t="s">
        <v>111</v>
      </c>
      <c r="G126" s="13">
        <v>115</v>
      </c>
      <c r="H126" s="67"/>
      <c r="I126" s="67"/>
      <c r="J126" s="67"/>
    </row>
    <row r="127" spans="1:10" x14ac:dyDescent="0.2">
      <c r="A127" t="s">
        <v>3042</v>
      </c>
      <c r="B127" t="s">
        <v>3043</v>
      </c>
      <c r="C127" s="6" t="s">
        <v>100</v>
      </c>
      <c r="D127" s="13" t="s">
        <v>3245</v>
      </c>
      <c r="E127" s="13">
        <v>1</v>
      </c>
      <c r="F127" t="s">
        <v>1808</v>
      </c>
      <c r="G127" s="13">
        <v>37</v>
      </c>
      <c r="H127" s="67"/>
      <c r="I127" s="67"/>
      <c r="J127" s="67"/>
    </row>
    <row r="128" spans="1:10" x14ac:dyDescent="0.2">
      <c r="A128" t="s">
        <v>3042</v>
      </c>
      <c r="B128" t="s">
        <v>3043</v>
      </c>
      <c r="C128" s="6" t="s">
        <v>100</v>
      </c>
      <c r="D128" s="13" t="s">
        <v>3246</v>
      </c>
      <c r="E128" s="13">
        <v>1</v>
      </c>
      <c r="F128" t="s">
        <v>1808</v>
      </c>
      <c r="G128" s="13">
        <v>10</v>
      </c>
      <c r="H128" s="67"/>
      <c r="I128" s="67"/>
      <c r="J128" s="67"/>
    </row>
    <row r="129" spans="1:10" x14ac:dyDescent="0.2">
      <c r="A129" t="s">
        <v>3042</v>
      </c>
      <c r="B129" t="s">
        <v>3043</v>
      </c>
      <c r="C129" s="6" t="s">
        <v>100</v>
      </c>
      <c r="D129" s="13">
        <v>135</v>
      </c>
      <c r="E129" s="13">
        <v>1</v>
      </c>
      <c r="F129" t="s">
        <v>1258</v>
      </c>
      <c r="H129" s="67"/>
      <c r="I129" s="67"/>
      <c r="J129" s="67"/>
    </row>
    <row r="130" spans="1:10" x14ac:dyDescent="0.2">
      <c r="A130" t="s">
        <v>3042</v>
      </c>
      <c r="B130" t="s">
        <v>3043</v>
      </c>
      <c r="C130" s="6" t="s">
        <v>100</v>
      </c>
      <c r="D130" s="13" t="s">
        <v>338</v>
      </c>
      <c r="E130" s="13">
        <v>1</v>
      </c>
      <c r="F130" t="s">
        <v>1746</v>
      </c>
      <c r="G130" s="13">
        <v>214</v>
      </c>
      <c r="H130" s="67"/>
      <c r="I130" s="67"/>
      <c r="J130" s="67"/>
    </row>
    <row r="131" spans="1:10" x14ac:dyDescent="0.2">
      <c r="A131" t="s">
        <v>3042</v>
      </c>
      <c r="B131" t="s">
        <v>3043</v>
      </c>
      <c r="C131" s="6" t="s">
        <v>100</v>
      </c>
      <c r="D131" s="13">
        <v>137</v>
      </c>
      <c r="E131" s="13">
        <v>1</v>
      </c>
      <c r="F131" t="s">
        <v>4544</v>
      </c>
      <c r="G131" s="13">
        <v>760</v>
      </c>
      <c r="H131" s="67"/>
      <c r="I131" s="67"/>
      <c r="J131" s="67"/>
    </row>
    <row r="132" spans="1:10" x14ac:dyDescent="0.2">
      <c r="A132" t="s">
        <v>3042</v>
      </c>
      <c r="B132" t="s">
        <v>3043</v>
      </c>
      <c r="C132" s="6" t="s">
        <v>100</v>
      </c>
      <c r="D132" s="13" t="s">
        <v>2365</v>
      </c>
      <c r="E132" s="13">
        <v>1</v>
      </c>
      <c r="F132" t="s">
        <v>1808</v>
      </c>
      <c r="G132" s="13">
        <v>26</v>
      </c>
      <c r="H132" s="67"/>
      <c r="I132" s="67"/>
      <c r="J132" s="67"/>
    </row>
    <row r="133" spans="1:10" x14ac:dyDescent="0.2">
      <c r="A133" t="s">
        <v>3042</v>
      </c>
      <c r="B133" t="s">
        <v>3043</v>
      </c>
      <c r="C133" s="6" t="s">
        <v>100</v>
      </c>
      <c r="D133" s="13" t="s">
        <v>337</v>
      </c>
      <c r="E133" s="13">
        <v>1</v>
      </c>
      <c r="F133" t="s">
        <v>108</v>
      </c>
      <c r="G133" s="13">
        <v>55</v>
      </c>
      <c r="H133" s="67"/>
      <c r="I133" s="67"/>
      <c r="J133" s="67"/>
    </row>
    <row r="134" spans="1:10" x14ac:dyDescent="0.2">
      <c r="A134" t="s">
        <v>3042</v>
      </c>
      <c r="B134" t="s">
        <v>3043</v>
      </c>
      <c r="C134" s="6" t="s">
        <v>100</v>
      </c>
      <c r="D134" s="13" t="s">
        <v>336</v>
      </c>
      <c r="E134" s="13">
        <v>1</v>
      </c>
      <c r="F134" t="s">
        <v>1808</v>
      </c>
      <c r="G134" s="13">
        <v>7</v>
      </c>
      <c r="H134" s="67"/>
      <c r="I134" s="67"/>
      <c r="J134" s="67"/>
    </row>
    <row r="135" spans="1:10" x14ac:dyDescent="0.2">
      <c r="A135" t="s">
        <v>3042</v>
      </c>
      <c r="B135" t="s">
        <v>3043</v>
      </c>
      <c r="C135" s="6" t="s">
        <v>100</v>
      </c>
      <c r="D135" s="13" t="s">
        <v>335</v>
      </c>
      <c r="E135" s="13">
        <v>1</v>
      </c>
      <c r="F135" t="s">
        <v>111</v>
      </c>
      <c r="G135" s="13">
        <v>134</v>
      </c>
      <c r="H135" s="67"/>
      <c r="I135" s="67"/>
      <c r="J135" s="67"/>
    </row>
    <row r="136" spans="1:10" x14ac:dyDescent="0.2">
      <c r="A136" t="s">
        <v>3042</v>
      </c>
      <c r="B136" t="s">
        <v>3043</v>
      </c>
      <c r="C136" s="6" t="s">
        <v>100</v>
      </c>
      <c r="D136" s="13" t="s">
        <v>334</v>
      </c>
      <c r="E136" s="13">
        <v>1</v>
      </c>
      <c r="F136" t="s">
        <v>111</v>
      </c>
      <c r="G136" s="13">
        <v>134</v>
      </c>
      <c r="H136" s="67"/>
      <c r="I136" s="67"/>
      <c r="J136" s="67"/>
    </row>
    <row r="137" spans="1:10" x14ac:dyDescent="0.2">
      <c r="A137" t="s">
        <v>3042</v>
      </c>
      <c r="B137" t="s">
        <v>3043</v>
      </c>
      <c r="C137" s="6" t="s">
        <v>100</v>
      </c>
      <c r="D137" s="13" t="s">
        <v>333</v>
      </c>
      <c r="E137" s="13">
        <v>1</v>
      </c>
      <c r="F137" t="s">
        <v>111</v>
      </c>
      <c r="G137" s="13">
        <v>115</v>
      </c>
      <c r="H137" s="67"/>
      <c r="I137" s="67"/>
      <c r="J137" s="67"/>
    </row>
    <row r="138" spans="1:10" x14ac:dyDescent="0.2">
      <c r="A138" t="s">
        <v>3042</v>
      </c>
      <c r="B138" t="s">
        <v>3043</v>
      </c>
      <c r="C138" s="6" t="s">
        <v>100</v>
      </c>
      <c r="D138" s="13" t="s">
        <v>332</v>
      </c>
      <c r="E138" s="13">
        <v>1</v>
      </c>
      <c r="F138" t="s">
        <v>111</v>
      </c>
      <c r="G138" s="13">
        <v>111</v>
      </c>
      <c r="H138" s="67"/>
      <c r="I138" s="67"/>
      <c r="J138" s="67"/>
    </row>
    <row r="139" spans="1:10" x14ac:dyDescent="0.2">
      <c r="A139" t="s">
        <v>3042</v>
      </c>
      <c r="B139" t="s">
        <v>3043</v>
      </c>
      <c r="C139" s="6" t="s">
        <v>100</v>
      </c>
      <c r="D139" s="13" t="s">
        <v>331</v>
      </c>
      <c r="E139" s="13">
        <v>1</v>
      </c>
      <c r="F139" t="s">
        <v>1808</v>
      </c>
      <c r="G139" s="13">
        <v>17</v>
      </c>
      <c r="H139" s="67"/>
      <c r="I139" s="67"/>
      <c r="J139" s="67"/>
    </row>
    <row r="140" spans="1:10" x14ac:dyDescent="0.2">
      <c r="A140" t="s">
        <v>3042</v>
      </c>
      <c r="B140" t="s">
        <v>3043</v>
      </c>
      <c r="C140" s="6" t="s">
        <v>100</v>
      </c>
      <c r="D140" s="13" t="s">
        <v>330</v>
      </c>
      <c r="E140" s="13">
        <v>1</v>
      </c>
      <c r="F140" t="s">
        <v>108</v>
      </c>
      <c r="G140" s="13">
        <v>53</v>
      </c>
      <c r="H140" s="67"/>
      <c r="I140" s="67"/>
      <c r="J140" s="67"/>
    </row>
    <row r="141" spans="1:10" x14ac:dyDescent="0.2">
      <c r="A141" t="s">
        <v>3042</v>
      </c>
      <c r="B141" t="s">
        <v>3043</v>
      </c>
      <c r="C141" s="6" t="s">
        <v>100</v>
      </c>
      <c r="D141" s="13">
        <v>138</v>
      </c>
      <c r="E141" s="13">
        <v>1</v>
      </c>
      <c r="F141" t="s">
        <v>4544</v>
      </c>
      <c r="G141" s="13">
        <v>391</v>
      </c>
      <c r="H141" s="67"/>
      <c r="I141" s="67"/>
      <c r="J141" s="67"/>
    </row>
    <row r="142" spans="1:10" x14ac:dyDescent="0.2">
      <c r="A142" t="s">
        <v>3042</v>
      </c>
      <c r="B142" t="s">
        <v>3043</v>
      </c>
      <c r="C142" s="6" t="s">
        <v>100</v>
      </c>
      <c r="D142" s="13" t="s">
        <v>4305</v>
      </c>
      <c r="E142" s="13">
        <v>1</v>
      </c>
      <c r="F142" t="s">
        <v>1808</v>
      </c>
      <c r="G142" s="13">
        <v>27</v>
      </c>
      <c r="H142" s="67"/>
      <c r="I142" s="67"/>
      <c r="J142" s="67"/>
    </row>
    <row r="143" spans="1:10" x14ac:dyDescent="0.2">
      <c r="A143" t="s">
        <v>3042</v>
      </c>
      <c r="B143" t="s">
        <v>3043</v>
      </c>
      <c r="C143" s="6" t="s">
        <v>100</v>
      </c>
      <c r="D143" s="13" t="s">
        <v>329</v>
      </c>
      <c r="E143" s="13">
        <v>1</v>
      </c>
      <c r="F143" t="s">
        <v>1808</v>
      </c>
      <c r="G143" s="13">
        <v>17</v>
      </c>
      <c r="H143" s="67"/>
      <c r="I143" s="67"/>
      <c r="J143" s="67"/>
    </row>
    <row r="144" spans="1:10" x14ac:dyDescent="0.2">
      <c r="A144" t="s">
        <v>3042</v>
      </c>
      <c r="B144" t="s">
        <v>3043</v>
      </c>
      <c r="C144" s="6" t="s">
        <v>100</v>
      </c>
      <c r="D144" s="13" t="s">
        <v>328</v>
      </c>
      <c r="E144" s="13">
        <v>1</v>
      </c>
      <c r="F144" t="s">
        <v>111</v>
      </c>
      <c r="G144" s="13">
        <v>112</v>
      </c>
      <c r="H144" s="67"/>
      <c r="I144" s="67"/>
      <c r="J144" s="67"/>
    </row>
    <row r="145" spans="1:10" x14ac:dyDescent="0.2">
      <c r="A145" t="s">
        <v>3042</v>
      </c>
      <c r="B145" t="s">
        <v>3043</v>
      </c>
      <c r="C145" s="6" t="s">
        <v>100</v>
      </c>
      <c r="D145" s="13" t="s">
        <v>327</v>
      </c>
      <c r="E145" s="13">
        <v>1</v>
      </c>
      <c r="F145" t="s">
        <v>111</v>
      </c>
      <c r="G145" s="13">
        <v>135</v>
      </c>
      <c r="H145" s="67"/>
      <c r="I145" s="67"/>
      <c r="J145" s="67"/>
    </row>
    <row r="146" spans="1:10" x14ac:dyDescent="0.2">
      <c r="A146" t="s">
        <v>3042</v>
      </c>
      <c r="B146" t="s">
        <v>3043</v>
      </c>
      <c r="C146" s="6" t="s">
        <v>100</v>
      </c>
      <c r="D146" s="13" t="s">
        <v>326</v>
      </c>
      <c r="E146" s="13">
        <v>1</v>
      </c>
      <c r="F146" t="s">
        <v>108</v>
      </c>
      <c r="G146" s="13">
        <v>79</v>
      </c>
      <c r="H146" s="67"/>
      <c r="I146" s="67"/>
      <c r="J146" s="67"/>
    </row>
    <row r="147" spans="1:10" x14ac:dyDescent="0.2">
      <c r="A147" t="s">
        <v>3042</v>
      </c>
      <c r="B147" t="s">
        <v>3043</v>
      </c>
      <c r="C147" s="6" t="s">
        <v>100</v>
      </c>
      <c r="D147" s="13">
        <v>139</v>
      </c>
      <c r="E147" s="13">
        <v>1</v>
      </c>
      <c r="F147" t="s">
        <v>4544</v>
      </c>
      <c r="G147" s="13">
        <v>557</v>
      </c>
      <c r="H147" s="67"/>
      <c r="I147" s="67"/>
      <c r="J147" s="67"/>
    </row>
    <row r="148" spans="1:10" x14ac:dyDescent="0.2">
      <c r="A148" t="s">
        <v>3042</v>
      </c>
      <c r="B148" t="s">
        <v>3043</v>
      </c>
      <c r="C148" s="6" t="s">
        <v>100</v>
      </c>
      <c r="D148" s="13" t="s">
        <v>2369</v>
      </c>
      <c r="E148" s="13">
        <v>1</v>
      </c>
      <c r="F148" t="s">
        <v>111</v>
      </c>
      <c r="G148" s="13">
        <v>131</v>
      </c>
      <c r="H148" s="67"/>
      <c r="I148" s="67"/>
      <c r="J148" s="67"/>
    </row>
    <row r="149" spans="1:10" x14ac:dyDescent="0.2">
      <c r="A149" t="s">
        <v>3042</v>
      </c>
      <c r="B149" t="s">
        <v>3043</v>
      </c>
      <c r="C149" s="6" t="s">
        <v>100</v>
      </c>
      <c r="D149" s="13" t="s">
        <v>3456</v>
      </c>
      <c r="E149" s="13">
        <v>1</v>
      </c>
      <c r="F149" t="s">
        <v>1808</v>
      </c>
      <c r="G149" s="13">
        <v>39</v>
      </c>
      <c r="H149" s="67"/>
      <c r="I149" s="67"/>
      <c r="J149" s="67"/>
    </row>
    <row r="150" spans="1:10" x14ac:dyDescent="0.2">
      <c r="A150" t="s">
        <v>3042</v>
      </c>
      <c r="B150" t="s">
        <v>3043</v>
      </c>
      <c r="C150" s="6" t="s">
        <v>100</v>
      </c>
      <c r="D150" s="13" t="s">
        <v>4310</v>
      </c>
      <c r="E150" s="13">
        <v>1</v>
      </c>
      <c r="F150" t="s">
        <v>108</v>
      </c>
      <c r="G150" s="13">
        <v>54</v>
      </c>
      <c r="H150" s="67"/>
      <c r="I150" s="67"/>
      <c r="J150" s="67"/>
    </row>
    <row r="151" spans="1:10" x14ac:dyDescent="0.2">
      <c r="A151" t="s">
        <v>3042</v>
      </c>
      <c r="B151" t="s">
        <v>3043</v>
      </c>
      <c r="C151" s="6" t="s">
        <v>100</v>
      </c>
      <c r="D151" s="13" t="s">
        <v>4311</v>
      </c>
      <c r="E151" s="13">
        <v>1</v>
      </c>
      <c r="F151" t="s">
        <v>1808</v>
      </c>
      <c r="G151" s="13">
        <v>7</v>
      </c>
      <c r="H151" s="67"/>
      <c r="I151" s="67"/>
      <c r="J151" s="67"/>
    </row>
    <row r="152" spans="1:10" x14ac:dyDescent="0.2">
      <c r="A152" t="s">
        <v>3042</v>
      </c>
      <c r="B152" t="s">
        <v>3043</v>
      </c>
      <c r="C152" s="6" t="s">
        <v>100</v>
      </c>
      <c r="D152" s="13" t="s">
        <v>3247</v>
      </c>
      <c r="E152" s="13">
        <v>1</v>
      </c>
      <c r="F152" t="s">
        <v>111</v>
      </c>
      <c r="G152" s="13">
        <v>113</v>
      </c>
      <c r="H152" s="67"/>
      <c r="I152" s="67"/>
      <c r="J152" s="67"/>
    </row>
    <row r="153" spans="1:10" x14ac:dyDescent="0.2">
      <c r="A153" t="s">
        <v>3042</v>
      </c>
      <c r="B153" t="s">
        <v>3043</v>
      </c>
      <c r="C153" s="6" t="s">
        <v>100</v>
      </c>
      <c r="D153" s="13" t="s">
        <v>3248</v>
      </c>
      <c r="E153" s="13">
        <v>1</v>
      </c>
      <c r="F153" t="s">
        <v>111</v>
      </c>
      <c r="G153" s="13">
        <v>115</v>
      </c>
      <c r="H153" s="67"/>
      <c r="I153" s="67"/>
      <c r="J153" s="67"/>
    </row>
    <row r="154" spans="1:10" x14ac:dyDescent="0.2">
      <c r="A154" t="s">
        <v>3042</v>
      </c>
      <c r="B154" t="s">
        <v>3043</v>
      </c>
      <c r="C154" s="6" t="s">
        <v>100</v>
      </c>
      <c r="D154" s="13" t="s">
        <v>325</v>
      </c>
      <c r="E154" s="13">
        <v>1</v>
      </c>
      <c r="F154" t="s">
        <v>111</v>
      </c>
      <c r="G154" s="13">
        <v>131</v>
      </c>
      <c r="H154" s="67"/>
      <c r="I154" s="67"/>
      <c r="J154" s="67"/>
    </row>
    <row r="155" spans="1:10" x14ac:dyDescent="0.2">
      <c r="A155" t="s">
        <v>3042</v>
      </c>
      <c r="B155" t="s">
        <v>3043</v>
      </c>
      <c r="C155" s="6" t="s">
        <v>100</v>
      </c>
      <c r="D155" s="13" t="s">
        <v>324</v>
      </c>
      <c r="E155" s="13">
        <v>1</v>
      </c>
      <c r="F155" t="s">
        <v>1808</v>
      </c>
      <c r="G155" s="13">
        <v>17</v>
      </c>
      <c r="H155" s="67"/>
      <c r="I155" s="67"/>
      <c r="J155" s="67"/>
    </row>
    <row r="156" spans="1:10" x14ac:dyDescent="0.2">
      <c r="A156" t="s">
        <v>3042</v>
      </c>
      <c r="B156" t="s">
        <v>3043</v>
      </c>
      <c r="C156" s="6" t="s">
        <v>100</v>
      </c>
      <c r="D156" s="13" t="s">
        <v>323</v>
      </c>
      <c r="E156" s="13">
        <v>1</v>
      </c>
      <c r="F156" t="s">
        <v>108</v>
      </c>
      <c r="G156" s="13">
        <v>53</v>
      </c>
      <c r="H156" s="67"/>
      <c r="I156" s="67"/>
      <c r="J156" s="67"/>
    </row>
    <row r="157" spans="1:10" x14ac:dyDescent="0.2">
      <c r="A157" t="s">
        <v>3042</v>
      </c>
      <c r="B157" t="s">
        <v>3043</v>
      </c>
      <c r="C157" s="6" t="s">
        <v>100</v>
      </c>
      <c r="D157" s="13" t="s">
        <v>322</v>
      </c>
      <c r="E157" s="13">
        <v>1</v>
      </c>
      <c r="F157" t="s">
        <v>1808</v>
      </c>
      <c r="G157" s="13">
        <v>12</v>
      </c>
      <c r="H157" s="67"/>
      <c r="I157" s="67"/>
      <c r="J157" s="67"/>
    </row>
    <row r="158" spans="1:10" x14ac:dyDescent="0.2">
      <c r="A158" t="s">
        <v>3042</v>
      </c>
      <c r="B158" t="s">
        <v>3043</v>
      </c>
      <c r="C158" s="6" t="s">
        <v>100</v>
      </c>
      <c r="D158" s="13">
        <v>140</v>
      </c>
      <c r="E158" s="13">
        <v>1</v>
      </c>
      <c r="F158" t="s">
        <v>4033</v>
      </c>
      <c r="H158" s="67"/>
      <c r="I158" s="67"/>
      <c r="J158" s="67"/>
    </row>
    <row r="159" spans="1:10" x14ac:dyDescent="0.2">
      <c r="A159" t="s">
        <v>3042</v>
      </c>
      <c r="B159" t="s">
        <v>3043</v>
      </c>
      <c r="C159" s="6" t="s">
        <v>100</v>
      </c>
      <c r="D159" s="13">
        <v>141</v>
      </c>
      <c r="E159" s="13">
        <v>1</v>
      </c>
      <c r="F159" t="s">
        <v>4544</v>
      </c>
      <c r="G159" s="13">
        <v>570</v>
      </c>
      <c r="H159" s="67"/>
      <c r="I159" s="67"/>
      <c r="J159" s="67"/>
    </row>
    <row r="160" spans="1:10" x14ac:dyDescent="0.2">
      <c r="A160" t="s">
        <v>3042</v>
      </c>
      <c r="B160" t="s">
        <v>3043</v>
      </c>
      <c r="C160" s="6" t="s">
        <v>100</v>
      </c>
      <c r="D160" s="13" t="s">
        <v>4312</v>
      </c>
      <c r="E160" s="13">
        <v>1</v>
      </c>
      <c r="F160" t="s">
        <v>111</v>
      </c>
      <c r="G160" s="13">
        <v>130</v>
      </c>
      <c r="H160" s="67"/>
      <c r="I160" s="67"/>
      <c r="J160" s="67"/>
    </row>
    <row r="161" spans="1:10" x14ac:dyDescent="0.2">
      <c r="A161" t="s">
        <v>3042</v>
      </c>
      <c r="B161" t="s">
        <v>3043</v>
      </c>
      <c r="C161" s="6" t="s">
        <v>100</v>
      </c>
      <c r="D161" s="13" t="s">
        <v>4313</v>
      </c>
      <c r="E161" s="13">
        <v>1</v>
      </c>
      <c r="F161" t="s">
        <v>1808</v>
      </c>
      <c r="G161" s="13">
        <v>30</v>
      </c>
      <c r="H161" s="67"/>
      <c r="I161" s="67"/>
      <c r="J161" s="67"/>
    </row>
    <row r="162" spans="1:10" x14ac:dyDescent="0.2">
      <c r="A162" t="s">
        <v>3042</v>
      </c>
      <c r="B162" t="s">
        <v>3043</v>
      </c>
      <c r="C162" s="6" t="s">
        <v>100</v>
      </c>
      <c r="D162" s="13" t="s">
        <v>4314</v>
      </c>
      <c r="E162" s="13">
        <v>1</v>
      </c>
      <c r="F162" t="s">
        <v>108</v>
      </c>
      <c r="G162" s="13">
        <v>53</v>
      </c>
      <c r="H162" s="67"/>
      <c r="I162" s="67"/>
      <c r="J162" s="67"/>
    </row>
    <row r="163" spans="1:10" x14ac:dyDescent="0.2">
      <c r="A163" t="s">
        <v>3042</v>
      </c>
      <c r="B163" t="s">
        <v>3043</v>
      </c>
      <c r="C163" s="6" t="s">
        <v>100</v>
      </c>
      <c r="D163" s="13" t="s">
        <v>321</v>
      </c>
      <c r="E163" s="13">
        <v>1</v>
      </c>
      <c r="F163" t="s">
        <v>1808</v>
      </c>
      <c r="G163" s="13">
        <v>7</v>
      </c>
      <c r="H163" s="67"/>
      <c r="I163" s="67"/>
      <c r="J163" s="67"/>
    </row>
    <row r="164" spans="1:10" x14ac:dyDescent="0.2">
      <c r="A164" t="s">
        <v>3042</v>
      </c>
      <c r="B164" t="s">
        <v>3043</v>
      </c>
      <c r="C164" s="6" t="s">
        <v>100</v>
      </c>
      <c r="D164" s="13" t="s">
        <v>320</v>
      </c>
      <c r="E164" s="13">
        <v>1</v>
      </c>
      <c r="F164" t="s">
        <v>111</v>
      </c>
      <c r="G164" s="13">
        <v>112</v>
      </c>
      <c r="H164" s="67"/>
      <c r="I164" s="67"/>
      <c r="J164" s="67"/>
    </row>
    <row r="165" spans="1:10" x14ac:dyDescent="0.2">
      <c r="A165" t="s">
        <v>3042</v>
      </c>
      <c r="B165" t="s">
        <v>3043</v>
      </c>
      <c r="C165" s="6" t="s">
        <v>100</v>
      </c>
      <c r="D165" s="13" t="s">
        <v>319</v>
      </c>
      <c r="E165" s="13">
        <v>1</v>
      </c>
      <c r="F165" t="s">
        <v>111</v>
      </c>
      <c r="G165" s="13">
        <v>115</v>
      </c>
      <c r="H165" s="67"/>
      <c r="I165" s="67"/>
      <c r="J165" s="67"/>
    </row>
    <row r="166" spans="1:10" x14ac:dyDescent="0.2">
      <c r="A166" t="s">
        <v>3042</v>
      </c>
      <c r="B166" t="s">
        <v>3043</v>
      </c>
      <c r="C166" s="6" t="s">
        <v>100</v>
      </c>
      <c r="D166" s="13" t="s">
        <v>318</v>
      </c>
      <c r="E166" s="13">
        <v>1</v>
      </c>
      <c r="F166" t="s">
        <v>111</v>
      </c>
      <c r="G166" s="13">
        <v>131</v>
      </c>
      <c r="H166" s="67"/>
      <c r="I166" s="67"/>
      <c r="J166" s="67"/>
    </row>
    <row r="167" spans="1:10" x14ac:dyDescent="0.2">
      <c r="A167" t="s">
        <v>3042</v>
      </c>
      <c r="B167" t="s">
        <v>3043</v>
      </c>
      <c r="C167" s="6" t="s">
        <v>100</v>
      </c>
      <c r="D167" s="13" t="s">
        <v>317</v>
      </c>
      <c r="E167" s="13">
        <v>1</v>
      </c>
      <c r="F167" t="s">
        <v>1808</v>
      </c>
      <c r="G167" s="13">
        <v>17</v>
      </c>
      <c r="H167" s="67"/>
      <c r="I167" s="67"/>
      <c r="J167" s="67"/>
    </row>
    <row r="168" spans="1:10" x14ac:dyDescent="0.2">
      <c r="A168" t="s">
        <v>3042</v>
      </c>
      <c r="B168" t="s">
        <v>3043</v>
      </c>
      <c r="C168" s="6" t="s">
        <v>100</v>
      </c>
      <c r="D168" s="13" t="s">
        <v>316</v>
      </c>
      <c r="E168" s="13">
        <v>1</v>
      </c>
      <c r="F168" t="s">
        <v>108</v>
      </c>
      <c r="G168" s="13">
        <v>53</v>
      </c>
      <c r="H168" s="67"/>
      <c r="I168" s="67"/>
      <c r="J168" s="67"/>
    </row>
    <row r="169" spans="1:10" x14ac:dyDescent="0.2">
      <c r="A169" t="s">
        <v>3042</v>
      </c>
      <c r="B169" t="s">
        <v>3043</v>
      </c>
      <c r="C169" s="6" t="s">
        <v>100</v>
      </c>
      <c r="D169" s="13">
        <v>142</v>
      </c>
      <c r="E169" s="13">
        <v>1</v>
      </c>
      <c r="F169" t="s">
        <v>4544</v>
      </c>
      <c r="G169" s="13">
        <v>571</v>
      </c>
      <c r="H169" s="67"/>
      <c r="I169" s="67"/>
      <c r="J169" s="67"/>
    </row>
    <row r="170" spans="1:10" x14ac:dyDescent="0.2">
      <c r="A170" t="s">
        <v>3042</v>
      </c>
      <c r="B170" t="s">
        <v>3043</v>
      </c>
      <c r="C170" s="6" t="s">
        <v>100</v>
      </c>
      <c r="D170" s="13" t="s">
        <v>2373</v>
      </c>
      <c r="E170" s="13">
        <v>1</v>
      </c>
      <c r="F170" t="s">
        <v>111</v>
      </c>
      <c r="G170" s="13">
        <v>130</v>
      </c>
      <c r="H170" s="67"/>
      <c r="I170" s="67"/>
      <c r="J170" s="67"/>
    </row>
    <row r="171" spans="1:10" x14ac:dyDescent="0.2">
      <c r="A171" t="s">
        <v>3042</v>
      </c>
      <c r="B171" t="s">
        <v>3043</v>
      </c>
      <c r="C171" s="6" t="s">
        <v>100</v>
      </c>
      <c r="D171" s="13" t="s">
        <v>2374</v>
      </c>
      <c r="E171" s="13">
        <v>1</v>
      </c>
      <c r="F171" t="s">
        <v>1808</v>
      </c>
      <c r="G171" s="13">
        <v>30</v>
      </c>
      <c r="H171" s="67"/>
      <c r="I171" s="67"/>
      <c r="J171" s="67"/>
    </row>
    <row r="172" spans="1:10" x14ac:dyDescent="0.2">
      <c r="A172" t="s">
        <v>3042</v>
      </c>
      <c r="B172" t="s">
        <v>3043</v>
      </c>
      <c r="C172" s="6" t="s">
        <v>100</v>
      </c>
      <c r="D172" s="13" t="s">
        <v>315</v>
      </c>
      <c r="E172" s="13">
        <v>1</v>
      </c>
      <c r="F172" t="s">
        <v>108</v>
      </c>
      <c r="G172" s="13">
        <v>53</v>
      </c>
      <c r="H172" s="67"/>
      <c r="I172" s="67"/>
      <c r="J172" s="67"/>
    </row>
    <row r="173" spans="1:10" x14ac:dyDescent="0.2">
      <c r="A173" t="s">
        <v>3042</v>
      </c>
      <c r="B173" t="s">
        <v>3043</v>
      </c>
      <c r="C173" s="6" t="s">
        <v>100</v>
      </c>
      <c r="D173" s="13" t="s">
        <v>314</v>
      </c>
      <c r="E173" s="13">
        <v>1</v>
      </c>
      <c r="F173" t="s">
        <v>1808</v>
      </c>
      <c r="G173" s="13">
        <v>7</v>
      </c>
      <c r="H173" s="67"/>
      <c r="I173" s="67"/>
      <c r="J173" s="67"/>
    </row>
    <row r="174" spans="1:10" x14ac:dyDescent="0.2">
      <c r="A174" t="s">
        <v>3042</v>
      </c>
      <c r="B174" t="s">
        <v>3043</v>
      </c>
      <c r="C174" s="6" t="s">
        <v>100</v>
      </c>
      <c r="D174" s="13" t="s">
        <v>313</v>
      </c>
      <c r="E174" s="13">
        <v>1</v>
      </c>
      <c r="F174" t="s">
        <v>111</v>
      </c>
      <c r="G174" s="13">
        <v>131</v>
      </c>
      <c r="H174" s="67"/>
      <c r="I174" s="67"/>
      <c r="J174" s="67"/>
    </row>
    <row r="175" spans="1:10" x14ac:dyDescent="0.2">
      <c r="A175" t="s">
        <v>3042</v>
      </c>
      <c r="B175" t="s">
        <v>3043</v>
      </c>
      <c r="C175" s="6" t="s">
        <v>100</v>
      </c>
      <c r="D175" s="13" t="s">
        <v>312</v>
      </c>
      <c r="E175" s="13">
        <v>1</v>
      </c>
      <c r="F175" t="s">
        <v>111</v>
      </c>
      <c r="G175" s="13">
        <v>115</v>
      </c>
      <c r="H175" s="67"/>
      <c r="I175" s="67"/>
      <c r="J175" s="67"/>
    </row>
    <row r="176" spans="1:10" x14ac:dyDescent="0.2">
      <c r="A176" t="s">
        <v>3042</v>
      </c>
      <c r="B176" t="s">
        <v>3043</v>
      </c>
      <c r="C176" s="6" t="s">
        <v>100</v>
      </c>
      <c r="D176" s="13" t="s">
        <v>311</v>
      </c>
      <c r="E176" s="13">
        <v>1</v>
      </c>
      <c r="F176" t="s">
        <v>111</v>
      </c>
      <c r="G176" s="13">
        <v>113</v>
      </c>
      <c r="H176" s="67"/>
      <c r="I176" s="67"/>
      <c r="J176" s="67"/>
    </row>
    <row r="177" spans="1:10" x14ac:dyDescent="0.2">
      <c r="A177" t="s">
        <v>3042</v>
      </c>
      <c r="B177" t="s">
        <v>3043</v>
      </c>
      <c r="C177" s="6" t="s">
        <v>100</v>
      </c>
      <c r="D177" s="13" t="s">
        <v>310</v>
      </c>
      <c r="E177" s="13">
        <v>1</v>
      </c>
      <c r="F177" t="s">
        <v>1808</v>
      </c>
      <c r="G177" s="13">
        <v>18</v>
      </c>
      <c r="H177" s="67"/>
      <c r="I177" s="67"/>
      <c r="J177" s="67"/>
    </row>
    <row r="178" spans="1:10" x14ac:dyDescent="0.2">
      <c r="A178" t="s">
        <v>3042</v>
      </c>
      <c r="B178" t="s">
        <v>3043</v>
      </c>
      <c r="C178" s="6" t="s">
        <v>100</v>
      </c>
      <c r="D178" s="13" t="s">
        <v>309</v>
      </c>
      <c r="E178" s="13">
        <v>1</v>
      </c>
      <c r="F178" t="s">
        <v>108</v>
      </c>
      <c r="G178" s="13">
        <v>54</v>
      </c>
      <c r="H178" s="67"/>
      <c r="I178" s="67"/>
      <c r="J178" s="67"/>
    </row>
    <row r="179" spans="1:10" x14ac:dyDescent="0.2">
      <c r="A179" t="s">
        <v>3042</v>
      </c>
      <c r="B179" t="s">
        <v>3043</v>
      </c>
      <c r="C179" s="6" t="s">
        <v>100</v>
      </c>
      <c r="D179" s="13">
        <v>143</v>
      </c>
      <c r="E179" s="13">
        <v>1</v>
      </c>
      <c r="F179" t="s">
        <v>4544</v>
      </c>
      <c r="G179" s="13">
        <v>403</v>
      </c>
      <c r="H179" s="67"/>
      <c r="I179" s="67"/>
      <c r="J179" s="67"/>
    </row>
    <row r="180" spans="1:10" x14ac:dyDescent="0.2">
      <c r="A180" t="s">
        <v>3042</v>
      </c>
      <c r="B180" t="s">
        <v>3043</v>
      </c>
      <c r="C180" s="6" t="s">
        <v>100</v>
      </c>
      <c r="D180" s="13" t="s">
        <v>3458</v>
      </c>
      <c r="E180" s="13">
        <v>1</v>
      </c>
      <c r="F180" t="s">
        <v>111</v>
      </c>
      <c r="G180" s="13">
        <v>131</v>
      </c>
      <c r="H180" s="67"/>
      <c r="I180" s="67"/>
      <c r="J180" s="67"/>
    </row>
    <row r="181" spans="1:10" x14ac:dyDescent="0.2">
      <c r="A181" t="s">
        <v>3042</v>
      </c>
      <c r="B181" t="s">
        <v>3043</v>
      </c>
      <c r="C181" s="6" t="s">
        <v>100</v>
      </c>
      <c r="D181" s="13" t="s">
        <v>3459</v>
      </c>
      <c r="E181" s="13">
        <v>1</v>
      </c>
      <c r="F181" t="s">
        <v>1808</v>
      </c>
      <c r="G181" s="13">
        <v>30</v>
      </c>
      <c r="H181" s="67"/>
      <c r="I181" s="67"/>
      <c r="J181" s="67"/>
    </row>
    <row r="182" spans="1:10" x14ac:dyDescent="0.2">
      <c r="A182" t="s">
        <v>3042</v>
      </c>
      <c r="B182" t="s">
        <v>3043</v>
      </c>
      <c r="C182" s="6" t="s">
        <v>100</v>
      </c>
      <c r="D182" s="13" t="s">
        <v>3460</v>
      </c>
      <c r="E182" s="13">
        <v>1</v>
      </c>
      <c r="F182" t="s">
        <v>108</v>
      </c>
      <c r="G182" s="13">
        <v>54</v>
      </c>
      <c r="H182" s="67"/>
      <c r="I182" s="67"/>
      <c r="J182" s="67"/>
    </row>
    <row r="183" spans="1:10" x14ac:dyDescent="0.2">
      <c r="A183" t="s">
        <v>3042</v>
      </c>
      <c r="B183" t="s">
        <v>3043</v>
      </c>
      <c r="C183" s="6" t="s">
        <v>100</v>
      </c>
      <c r="D183" s="13" t="s">
        <v>3461</v>
      </c>
      <c r="E183" s="13">
        <v>1</v>
      </c>
      <c r="F183" t="s">
        <v>1808</v>
      </c>
      <c r="G183" s="13">
        <v>7</v>
      </c>
      <c r="H183" s="67"/>
      <c r="I183" s="67"/>
      <c r="J183" s="67"/>
    </row>
    <row r="184" spans="1:10" x14ac:dyDescent="0.2">
      <c r="A184" t="s">
        <v>3042</v>
      </c>
      <c r="B184" t="s">
        <v>3043</v>
      </c>
      <c r="C184" s="6" t="s">
        <v>100</v>
      </c>
      <c r="D184" s="13" t="s">
        <v>3998</v>
      </c>
      <c r="E184" s="13">
        <v>1</v>
      </c>
      <c r="F184" t="s">
        <v>111</v>
      </c>
      <c r="G184" s="13">
        <v>132</v>
      </c>
      <c r="H184" s="67"/>
      <c r="I184" s="67"/>
      <c r="J184" s="67"/>
    </row>
    <row r="185" spans="1:10" x14ac:dyDescent="0.2">
      <c r="A185" t="s">
        <v>3042</v>
      </c>
      <c r="B185" t="s">
        <v>3043</v>
      </c>
      <c r="C185" s="6" t="s">
        <v>100</v>
      </c>
      <c r="D185" s="13" t="s">
        <v>3999</v>
      </c>
      <c r="E185" s="13">
        <v>1</v>
      </c>
      <c r="F185" t="s">
        <v>111</v>
      </c>
      <c r="G185" s="13">
        <v>115</v>
      </c>
      <c r="H185" s="67"/>
      <c r="I185" s="67"/>
      <c r="J185" s="67"/>
    </row>
    <row r="186" spans="1:10" x14ac:dyDescent="0.2">
      <c r="A186" t="s">
        <v>3042</v>
      </c>
      <c r="B186" t="s">
        <v>3043</v>
      </c>
      <c r="C186" s="6" t="s">
        <v>100</v>
      </c>
      <c r="D186" s="13" t="s">
        <v>4000</v>
      </c>
      <c r="E186" s="13">
        <v>1</v>
      </c>
      <c r="F186" t="s">
        <v>111</v>
      </c>
      <c r="G186" s="13">
        <v>113</v>
      </c>
      <c r="H186" s="67"/>
      <c r="I186" s="67"/>
      <c r="J186" s="67"/>
    </row>
    <row r="187" spans="1:10" x14ac:dyDescent="0.2">
      <c r="A187" t="s">
        <v>3042</v>
      </c>
      <c r="B187" t="s">
        <v>3043</v>
      </c>
      <c r="C187" s="6" t="s">
        <v>100</v>
      </c>
      <c r="D187" s="13" t="s">
        <v>4001</v>
      </c>
      <c r="E187" s="13">
        <v>1</v>
      </c>
      <c r="F187" t="s">
        <v>1808</v>
      </c>
      <c r="G187" s="13">
        <v>18</v>
      </c>
      <c r="H187" s="67"/>
      <c r="I187" s="67"/>
      <c r="J187" s="67"/>
    </row>
    <row r="188" spans="1:10" x14ac:dyDescent="0.2">
      <c r="A188" t="s">
        <v>3042</v>
      </c>
      <c r="B188" t="s">
        <v>3043</v>
      </c>
      <c r="C188" s="6" t="s">
        <v>100</v>
      </c>
      <c r="D188" s="13" t="s">
        <v>308</v>
      </c>
      <c r="E188" s="13">
        <v>1</v>
      </c>
      <c r="F188" t="s">
        <v>108</v>
      </c>
      <c r="G188" s="13">
        <v>54</v>
      </c>
      <c r="H188" s="67"/>
      <c r="I188" s="67"/>
      <c r="J188" s="67"/>
    </row>
    <row r="189" spans="1:10" x14ac:dyDescent="0.2">
      <c r="A189" t="s">
        <v>3042</v>
      </c>
      <c r="B189" t="s">
        <v>3043</v>
      </c>
      <c r="C189" s="6" t="s">
        <v>100</v>
      </c>
      <c r="D189" s="13">
        <v>144</v>
      </c>
      <c r="E189" s="13">
        <v>1</v>
      </c>
      <c r="F189" t="s">
        <v>4544</v>
      </c>
      <c r="G189" s="13">
        <v>439</v>
      </c>
      <c r="H189" s="67"/>
      <c r="I189" s="67"/>
      <c r="J189" s="67"/>
    </row>
    <row r="190" spans="1:10" x14ac:dyDescent="0.2">
      <c r="A190" t="s">
        <v>3042</v>
      </c>
      <c r="B190" t="s">
        <v>3043</v>
      </c>
      <c r="C190" s="6" t="s">
        <v>100</v>
      </c>
      <c r="D190" s="13" t="s">
        <v>3462</v>
      </c>
      <c r="E190" s="13">
        <v>1</v>
      </c>
      <c r="F190" t="s">
        <v>1808</v>
      </c>
      <c r="G190" s="13">
        <v>18</v>
      </c>
      <c r="H190" s="67"/>
      <c r="I190" s="67"/>
      <c r="J190" s="67"/>
    </row>
    <row r="191" spans="1:10" x14ac:dyDescent="0.2">
      <c r="A191" t="s">
        <v>3042</v>
      </c>
      <c r="B191" t="s">
        <v>3043</v>
      </c>
      <c r="C191" s="6" t="s">
        <v>100</v>
      </c>
      <c r="D191" s="13" t="s">
        <v>3463</v>
      </c>
      <c r="E191" s="13">
        <v>1</v>
      </c>
      <c r="F191" t="s">
        <v>111</v>
      </c>
      <c r="G191" s="13">
        <v>113</v>
      </c>
      <c r="H191" s="67"/>
      <c r="I191" s="67"/>
      <c r="J191" s="67"/>
    </row>
    <row r="192" spans="1:10" x14ac:dyDescent="0.2">
      <c r="A192" t="s">
        <v>3042</v>
      </c>
      <c r="B192" t="s">
        <v>3043</v>
      </c>
      <c r="C192" s="6" t="s">
        <v>100</v>
      </c>
      <c r="D192" s="13" t="s">
        <v>3249</v>
      </c>
      <c r="E192" s="13">
        <v>1</v>
      </c>
      <c r="F192" t="s">
        <v>111</v>
      </c>
      <c r="G192" s="13">
        <v>108</v>
      </c>
      <c r="H192" s="67"/>
      <c r="I192" s="67"/>
      <c r="J192" s="67"/>
    </row>
    <row r="193" spans="1:10" x14ac:dyDescent="0.2">
      <c r="A193" t="s">
        <v>3042</v>
      </c>
      <c r="B193" t="s">
        <v>3043</v>
      </c>
      <c r="C193" s="6" t="s">
        <v>100</v>
      </c>
      <c r="D193" s="13" t="s">
        <v>3250</v>
      </c>
      <c r="E193" s="13">
        <v>1</v>
      </c>
      <c r="F193" t="s">
        <v>111</v>
      </c>
      <c r="G193" s="13">
        <v>130</v>
      </c>
      <c r="H193" s="67"/>
      <c r="I193" s="67"/>
      <c r="J193" s="67"/>
    </row>
    <row r="194" spans="1:10" x14ac:dyDescent="0.2">
      <c r="A194" t="s">
        <v>3042</v>
      </c>
      <c r="B194" t="s">
        <v>3043</v>
      </c>
      <c r="C194" s="6" t="s">
        <v>100</v>
      </c>
      <c r="D194" s="13" t="s">
        <v>3251</v>
      </c>
      <c r="E194" s="13">
        <v>1</v>
      </c>
      <c r="F194" t="s">
        <v>108</v>
      </c>
      <c r="G194" s="13">
        <v>79</v>
      </c>
      <c r="H194" s="67"/>
      <c r="I194" s="67"/>
      <c r="J194" s="67"/>
    </row>
    <row r="195" spans="1:10" x14ac:dyDescent="0.2">
      <c r="A195" t="s">
        <v>3042</v>
      </c>
      <c r="B195" t="s">
        <v>3043</v>
      </c>
      <c r="C195" s="6" t="s">
        <v>100</v>
      </c>
      <c r="D195" s="13" t="s">
        <v>3252</v>
      </c>
      <c r="E195" s="13">
        <v>1</v>
      </c>
      <c r="F195" t="s">
        <v>108</v>
      </c>
      <c r="G195" s="13">
        <v>30</v>
      </c>
      <c r="H195" s="67"/>
      <c r="I195" s="67"/>
      <c r="J195" s="67"/>
    </row>
    <row r="196" spans="1:10" x14ac:dyDescent="0.2">
      <c r="A196" t="s">
        <v>3042</v>
      </c>
      <c r="B196" t="s">
        <v>3043</v>
      </c>
      <c r="C196" s="6" t="s">
        <v>100</v>
      </c>
      <c r="D196" s="13" t="s">
        <v>307</v>
      </c>
      <c r="E196" s="13">
        <v>1</v>
      </c>
      <c r="F196" t="s">
        <v>1808</v>
      </c>
      <c r="G196" s="13">
        <v>32</v>
      </c>
      <c r="H196" s="67"/>
      <c r="I196" s="67"/>
      <c r="J196" s="67"/>
    </row>
    <row r="197" spans="1:10" x14ac:dyDescent="0.2">
      <c r="A197" t="s">
        <v>3042</v>
      </c>
      <c r="B197" t="s">
        <v>3043</v>
      </c>
      <c r="C197" s="6" t="s">
        <v>100</v>
      </c>
      <c r="D197" s="13">
        <v>145</v>
      </c>
      <c r="E197" s="13">
        <v>1</v>
      </c>
      <c r="F197" t="s">
        <v>306</v>
      </c>
      <c r="G197" s="13">
        <v>579</v>
      </c>
      <c r="H197" s="67"/>
      <c r="I197" s="67"/>
      <c r="J197" s="67"/>
    </row>
    <row r="198" spans="1:10" x14ac:dyDescent="0.2">
      <c r="A198" t="s">
        <v>3042</v>
      </c>
      <c r="B198" t="s">
        <v>3043</v>
      </c>
      <c r="C198" s="6" t="s">
        <v>100</v>
      </c>
      <c r="D198" s="13" t="s">
        <v>3253</v>
      </c>
      <c r="E198" s="13">
        <v>1</v>
      </c>
      <c r="F198" t="s">
        <v>305</v>
      </c>
      <c r="G198" s="13">
        <v>61</v>
      </c>
      <c r="H198" s="67"/>
      <c r="I198" s="67"/>
      <c r="J198" s="67"/>
    </row>
    <row r="199" spans="1:10" x14ac:dyDescent="0.2">
      <c r="A199" t="s">
        <v>3042</v>
      </c>
      <c r="B199" t="s">
        <v>3043</v>
      </c>
      <c r="C199" s="6" t="s">
        <v>100</v>
      </c>
      <c r="D199" s="13" t="s">
        <v>3254</v>
      </c>
      <c r="E199" s="13">
        <v>1</v>
      </c>
      <c r="F199" t="s">
        <v>108</v>
      </c>
      <c r="G199" s="13">
        <v>54</v>
      </c>
      <c r="H199" s="67"/>
      <c r="I199" s="67"/>
      <c r="J199" s="67"/>
    </row>
    <row r="200" spans="1:10" x14ac:dyDescent="0.2">
      <c r="A200" t="s">
        <v>3042</v>
      </c>
      <c r="B200" t="s">
        <v>3043</v>
      </c>
      <c r="C200" s="6" t="s">
        <v>100</v>
      </c>
      <c r="D200" s="13" t="s">
        <v>3255</v>
      </c>
      <c r="E200" s="13">
        <v>1</v>
      </c>
      <c r="F200" t="s">
        <v>111</v>
      </c>
      <c r="G200" s="13">
        <v>115</v>
      </c>
      <c r="H200" s="67"/>
      <c r="I200" s="67"/>
      <c r="J200" s="67"/>
    </row>
    <row r="201" spans="1:10" x14ac:dyDescent="0.2">
      <c r="A201" t="s">
        <v>3042</v>
      </c>
      <c r="B201" t="s">
        <v>3043</v>
      </c>
      <c r="C201" s="6" t="s">
        <v>100</v>
      </c>
      <c r="D201" s="13" t="s">
        <v>3256</v>
      </c>
      <c r="E201" s="13">
        <v>1</v>
      </c>
      <c r="F201" t="s">
        <v>108</v>
      </c>
      <c r="G201" s="13">
        <v>54</v>
      </c>
      <c r="H201" s="67"/>
      <c r="I201" s="67"/>
      <c r="J201" s="67"/>
    </row>
    <row r="202" spans="1:10" x14ac:dyDescent="0.2">
      <c r="A202" t="s">
        <v>3042</v>
      </c>
      <c r="B202" t="s">
        <v>3043</v>
      </c>
      <c r="C202" s="6" t="s">
        <v>100</v>
      </c>
      <c r="D202" s="13" t="s">
        <v>3257</v>
      </c>
      <c r="E202" s="13">
        <v>1</v>
      </c>
      <c r="F202" t="s">
        <v>111</v>
      </c>
      <c r="G202" s="13">
        <v>212</v>
      </c>
      <c r="H202" s="67"/>
      <c r="I202" s="67"/>
      <c r="J202" s="67"/>
    </row>
    <row r="203" spans="1:10" x14ac:dyDescent="0.2">
      <c r="A203" t="s">
        <v>3042</v>
      </c>
      <c r="B203" t="s">
        <v>3043</v>
      </c>
      <c r="C203" s="6" t="s">
        <v>100</v>
      </c>
      <c r="D203" s="13">
        <v>146</v>
      </c>
      <c r="E203" s="13">
        <v>1</v>
      </c>
      <c r="F203" t="s">
        <v>304</v>
      </c>
      <c r="G203" s="13">
        <v>1404</v>
      </c>
      <c r="H203" s="67"/>
      <c r="I203" s="67"/>
      <c r="J203" s="67"/>
    </row>
    <row r="204" spans="1:10" x14ac:dyDescent="0.2">
      <c r="A204" t="s">
        <v>3042</v>
      </c>
      <c r="B204" t="s">
        <v>3043</v>
      </c>
      <c r="C204" s="6" t="s">
        <v>100</v>
      </c>
      <c r="D204" s="13" t="s">
        <v>4318</v>
      </c>
      <c r="E204" s="13">
        <v>1</v>
      </c>
      <c r="F204" t="s">
        <v>1802</v>
      </c>
      <c r="G204" s="13">
        <v>79</v>
      </c>
      <c r="H204" s="67"/>
      <c r="I204" s="67"/>
      <c r="J204" s="67"/>
    </row>
    <row r="205" spans="1:10" x14ac:dyDescent="0.2">
      <c r="A205" t="s">
        <v>3042</v>
      </c>
      <c r="B205" t="s">
        <v>3043</v>
      </c>
      <c r="C205" s="6" t="s">
        <v>100</v>
      </c>
      <c r="D205" s="13" t="s">
        <v>3258</v>
      </c>
      <c r="E205" s="13">
        <v>1</v>
      </c>
      <c r="F205" t="s">
        <v>1262</v>
      </c>
      <c r="G205" s="13">
        <v>71</v>
      </c>
      <c r="H205" s="67"/>
      <c r="I205" s="67"/>
      <c r="J205" s="67"/>
    </row>
    <row r="206" spans="1:10" x14ac:dyDescent="0.2">
      <c r="A206" t="s">
        <v>3042</v>
      </c>
      <c r="B206" t="s">
        <v>3043</v>
      </c>
      <c r="C206" s="6" t="s">
        <v>100</v>
      </c>
      <c r="D206" s="13" t="s">
        <v>3259</v>
      </c>
      <c r="E206" s="13">
        <v>1</v>
      </c>
      <c r="F206" t="s">
        <v>1262</v>
      </c>
      <c r="G206" s="13">
        <v>60</v>
      </c>
      <c r="H206" s="67"/>
      <c r="I206" s="67"/>
      <c r="J206" s="67"/>
    </row>
    <row r="207" spans="1:10" x14ac:dyDescent="0.2">
      <c r="A207" t="s">
        <v>3042</v>
      </c>
      <c r="B207" t="s">
        <v>3043</v>
      </c>
      <c r="C207" s="6" t="s">
        <v>100</v>
      </c>
      <c r="D207" s="13" t="s">
        <v>3260</v>
      </c>
      <c r="E207" s="13">
        <v>1</v>
      </c>
      <c r="F207" t="s">
        <v>1256</v>
      </c>
      <c r="G207" s="13">
        <v>180</v>
      </c>
      <c r="H207" s="67"/>
      <c r="I207" s="67"/>
      <c r="J207" s="67"/>
    </row>
    <row r="208" spans="1:10" x14ac:dyDescent="0.2">
      <c r="A208" t="s">
        <v>3042</v>
      </c>
      <c r="B208" t="s">
        <v>3043</v>
      </c>
      <c r="C208" s="6" t="s">
        <v>100</v>
      </c>
      <c r="D208" s="13" t="s">
        <v>3261</v>
      </c>
      <c r="E208" s="13">
        <v>1</v>
      </c>
      <c r="F208" t="s">
        <v>158</v>
      </c>
      <c r="G208" s="13">
        <v>32</v>
      </c>
      <c r="H208" s="67"/>
      <c r="I208" s="67"/>
      <c r="J208" s="67"/>
    </row>
    <row r="209" spans="1:10" x14ac:dyDescent="0.2">
      <c r="A209" t="s">
        <v>3042</v>
      </c>
      <c r="B209" t="s">
        <v>3043</v>
      </c>
      <c r="C209" s="6" t="s">
        <v>100</v>
      </c>
      <c r="D209" s="13" t="s">
        <v>3262</v>
      </c>
      <c r="E209" s="13">
        <v>1</v>
      </c>
      <c r="F209" t="s">
        <v>1802</v>
      </c>
      <c r="G209" s="13">
        <v>79</v>
      </c>
      <c r="H209" s="67"/>
      <c r="I209" s="67"/>
      <c r="J209" s="67"/>
    </row>
    <row r="210" spans="1:10" x14ac:dyDescent="0.2">
      <c r="A210" t="s">
        <v>3042</v>
      </c>
      <c r="B210" t="s">
        <v>3043</v>
      </c>
      <c r="C210" s="6" t="s">
        <v>100</v>
      </c>
      <c r="D210" s="13">
        <v>147</v>
      </c>
      <c r="E210" s="13">
        <v>1</v>
      </c>
      <c r="F210" t="s">
        <v>303</v>
      </c>
      <c r="G210" s="13">
        <v>68</v>
      </c>
      <c r="H210" s="67"/>
      <c r="I210" s="67"/>
      <c r="J210" s="67"/>
    </row>
    <row r="211" spans="1:10" x14ac:dyDescent="0.2">
      <c r="A211" t="s">
        <v>3042</v>
      </c>
      <c r="B211" t="s">
        <v>3043</v>
      </c>
      <c r="C211" s="6" t="s">
        <v>100</v>
      </c>
      <c r="D211" s="13" t="s">
        <v>4437</v>
      </c>
      <c r="E211" s="13">
        <v>1</v>
      </c>
      <c r="F211" t="s">
        <v>106</v>
      </c>
      <c r="G211" s="13">
        <v>188</v>
      </c>
      <c r="H211" s="67"/>
      <c r="I211" s="67"/>
      <c r="J211" s="67"/>
    </row>
    <row r="212" spans="1:10" x14ac:dyDescent="0.2">
      <c r="A212" t="s">
        <v>3042</v>
      </c>
      <c r="B212" t="s">
        <v>3043</v>
      </c>
      <c r="C212" s="6" t="s">
        <v>100</v>
      </c>
      <c r="D212" s="13" t="s">
        <v>4438</v>
      </c>
      <c r="E212" s="13">
        <v>1</v>
      </c>
      <c r="F212" t="s">
        <v>302</v>
      </c>
      <c r="G212" s="13">
        <v>193</v>
      </c>
      <c r="H212" s="67"/>
      <c r="I212" s="67"/>
      <c r="J212" s="67"/>
    </row>
    <row r="213" spans="1:10" x14ac:dyDescent="0.2">
      <c r="A213" t="s">
        <v>3042</v>
      </c>
      <c r="B213" t="s">
        <v>3043</v>
      </c>
      <c r="C213" s="6" t="s">
        <v>100</v>
      </c>
      <c r="D213" s="13" t="s">
        <v>4439</v>
      </c>
      <c r="E213" s="13">
        <v>1</v>
      </c>
      <c r="F213" t="s">
        <v>104</v>
      </c>
      <c r="G213" s="13">
        <v>192</v>
      </c>
      <c r="H213" s="67"/>
      <c r="I213" s="67"/>
      <c r="J213" s="67"/>
    </row>
    <row r="214" spans="1:10" x14ac:dyDescent="0.2">
      <c r="A214" t="s">
        <v>3042</v>
      </c>
      <c r="B214" t="s">
        <v>3043</v>
      </c>
      <c r="C214" s="6" t="s">
        <v>100</v>
      </c>
      <c r="D214" s="13" t="s">
        <v>4440</v>
      </c>
      <c r="E214" s="13">
        <v>1</v>
      </c>
      <c r="F214" t="s">
        <v>103</v>
      </c>
      <c r="G214" s="13">
        <v>127</v>
      </c>
      <c r="H214" s="67"/>
      <c r="I214" s="67"/>
      <c r="J214" s="67"/>
    </row>
    <row r="215" spans="1:10" x14ac:dyDescent="0.2">
      <c r="A215" t="s">
        <v>3042</v>
      </c>
      <c r="B215" t="s">
        <v>3043</v>
      </c>
      <c r="C215" s="6" t="s">
        <v>100</v>
      </c>
      <c r="D215" s="13" t="s">
        <v>4441</v>
      </c>
      <c r="E215" s="13">
        <v>1</v>
      </c>
      <c r="F215" t="s">
        <v>102</v>
      </c>
      <c r="G215" s="13">
        <v>127</v>
      </c>
      <c r="H215" s="67"/>
      <c r="I215" s="67"/>
      <c r="J215" s="67"/>
    </row>
    <row r="216" spans="1:10" x14ac:dyDescent="0.2">
      <c r="A216" t="s">
        <v>3042</v>
      </c>
      <c r="B216" t="s">
        <v>3043</v>
      </c>
      <c r="C216" s="6" t="s">
        <v>100</v>
      </c>
      <c r="D216" s="13" t="s">
        <v>4443</v>
      </c>
      <c r="E216" s="13">
        <v>1</v>
      </c>
      <c r="F216" t="s">
        <v>101</v>
      </c>
      <c r="G216" s="13">
        <v>39</v>
      </c>
      <c r="H216" s="67"/>
      <c r="I216" s="67"/>
      <c r="J216" s="67"/>
    </row>
    <row r="217" spans="1:10" x14ac:dyDescent="0.2">
      <c r="A217" t="s">
        <v>3042</v>
      </c>
      <c r="B217" t="s">
        <v>3043</v>
      </c>
      <c r="C217" s="6" t="s">
        <v>100</v>
      </c>
      <c r="D217" s="13" t="s">
        <v>4444</v>
      </c>
      <c r="E217" s="13">
        <v>1</v>
      </c>
      <c r="F217" t="s">
        <v>99</v>
      </c>
      <c r="G217" s="13">
        <v>39</v>
      </c>
      <c r="H217" s="67"/>
      <c r="I217" s="67"/>
      <c r="J217" s="67"/>
    </row>
    <row r="218" spans="1:10" x14ac:dyDescent="0.2">
      <c r="C218" s="6"/>
      <c r="H218" s="67"/>
      <c r="I218" s="67"/>
      <c r="J218" s="67"/>
    </row>
    <row r="219" spans="1:10" x14ac:dyDescent="0.2">
      <c r="C219" s="6"/>
      <c r="F219" s="148" t="s">
        <v>98</v>
      </c>
      <c r="G219" s="13">
        <f>SUM(G17:G217)</f>
        <v>26539</v>
      </c>
      <c r="H219" s="67"/>
      <c r="I219" s="67"/>
      <c r="J219" s="67"/>
    </row>
    <row r="220" spans="1:10" x14ac:dyDescent="0.2">
      <c r="C220" s="6"/>
      <c r="H220" s="67"/>
      <c r="I220" s="67"/>
      <c r="J220" s="67"/>
    </row>
    <row r="221" spans="1:10" x14ac:dyDescent="0.2">
      <c r="A221" t="s">
        <v>3042</v>
      </c>
      <c r="B221" t="s">
        <v>3043</v>
      </c>
      <c r="C221" s="6" t="s">
        <v>100</v>
      </c>
      <c r="D221" s="13">
        <v>200</v>
      </c>
      <c r="E221" s="13">
        <v>2</v>
      </c>
      <c r="F221" t="s">
        <v>4033</v>
      </c>
      <c r="G221" s="13">
        <v>369</v>
      </c>
      <c r="H221" s="67"/>
      <c r="I221" s="67"/>
      <c r="J221" s="67"/>
    </row>
    <row r="222" spans="1:10" x14ac:dyDescent="0.2">
      <c r="A222" t="s">
        <v>3042</v>
      </c>
      <c r="B222" t="s">
        <v>3043</v>
      </c>
      <c r="C222" s="6" t="s">
        <v>100</v>
      </c>
      <c r="D222" s="13" t="s">
        <v>2404</v>
      </c>
      <c r="E222" s="13">
        <v>2</v>
      </c>
      <c r="F222" t="s">
        <v>4034</v>
      </c>
      <c r="G222" s="13">
        <v>77</v>
      </c>
      <c r="H222" s="67"/>
      <c r="I222" s="67"/>
      <c r="J222" s="67"/>
    </row>
    <row r="223" spans="1:10" x14ac:dyDescent="0.2">
      <c r="A223" t="s">
        <v>3042</v>
      </c>
      <c r="B223" t="s">
        <v>3043</v>
      </c>
      <c r="C223" s="6" t="s">
        <v>100</v>
      </c>
      <c r="D223" s="13">
        <v>201</v>
      </c>
      <c r="E223" s="13">
        <v>2</v>
      </c>
      <c r="F223" t="s">
        <v>173</v>
      </c>
      <c r="G223" s="13">
        <v>58</v>
      </c>
      <c r="H223" s="67"/>
      <c r="I223" s="67"/>
      <c r="J223" s="67"/>
    </row>
    <row r="224" spans="1:10" x14ac:dyDescent="0.2">
      <c r="A224" t="s">
        <v>3042</v>
      </c>
      <c r="B224" t="s">
        <v>3043</v>
      </c>
      <c r="C224" s="6" t="s">
        <v>100</v>
      </c>
      <c r="D224" s="13">
        <v>203</v>
      </c>
      <c r="E224" s="13">
        <v>2</v>
      </c>
      <c r="F224" t="s">
        <v>1258</v>
      </c>
      <c r="G224" s="13">
        <v>1279</v>
      </c>
      <c r="H224" s="67"/>
      <c r="I224" s="67"/>
      <c r="J224" s="67"/>
    </row>
    <row r="225" spans="1:10" x14ac:dyDescent="0.2">
      <c r="A225" t="s">
        <v>3042</v>
      </c>
      <c r="B225" t="s">
        <v>3043</v>
      </c>
      <c r="C225" s="6" t="s">
        <v>100</v>
      </c>
      <c r="D225" s="13">
        <v>202</v>
      </c>
      <c r="E225" s="13">
        <v>2</v>
      </c>
      <c r="F225" t="s">
        <v>158</v>
      </c>
      <c r="G225" s="13">
        <v>57</v>
      </c>
      <c r="H225" s="67"/>
      <c r="I225" s="67"/>
      <c r="J225" s="67"/>
    </row>
    <row r="226" spans="1:10" x14ac:dyDescent="0.2">
      <c r="A226" t="s">
        <v>3042</v>
      </c>
      <c r="B226" t="s">
        <v>3043</v>
      </c>
      <c r="C226" s="6" t="s">
        <v>100</v>
      </c>
      <c r="D226" s="13">
        <v>204</v>
      </c>
      <c r="E226" s="13">
        <v>2</v>
      </c>
      <c r="F226" t="s">
        <v>4544</v>
      </c>
      <c r="G226" s="13">
        <v>351</v>
      </c>
      <c r="H226" s="67"/>
      <c r="I226" s="67"/>
      <c r="J226" s="67"/>
    </row>
    <row r="227" spans="1:10" x14ac:dyDescent="0.2">
      <c r="A227" t="s">
        <v>3042</v>
      </c>
      <c r="B227" t="s">
        <v>3043</v>
      </c>
      <c r="C227" s="6" t="s">
        <v>100</v>
      </c>
      <c r="D227" s="13" t="s">
        <v>2414</v>
      </c>
      <c r="E227" s="13">
        <v>2</v>
      </c>
      <c r="F227" t="s">
        <v>111</v>
      </c>
      <c r="G227" s="13">
        <v>123</v>
      </c>
      <c r="H227" s="67"/>
      <c r="I227" s="67"/>
      <c r="J227" s="67"/>
    </row>
    <row r="228" spans="1:10" x14ac:dyDescent="0.2">
      <c r="A228" t="s">
        <v>3042</v>
      </c>
      <c r="B228" t="s">
        <v>3043</v>
      </c>
      <c r="C228" s="6" t="s">
        <v>100</v>
      </c>
      <c r="D228" s="13" t="s">
        <v>4675</v>
      </c>
      <c r="E228" s="13">
        <v>2</v>
      </c>
      <c r="F228" t="s">
        <v>111</v>
      </c>
      <c r="G228" s="13">
        <v>104</v>
      </c>
      <c r="H228" s="67"/>
      <c r="I228" s="67"/>
      <c r="J228" s="67"/>
    </row>
    <row r="229" spans="1:10" x14ac:dyDescent="0.2">
      <c r="A229" t="s">
        <v>3042</v>
      </c>
      <c r="B229" t="s">
        <v>3043</v>
      </c>
      <c r="C229" s="6" t="s">
        <v>100</v>
      </c>
      <c r="D229" s="13" t="s">
        <v>940</v>
      </c>
      <c r="E229" s="13">
        <v>2</v>
      </c>
      <c r="F229" t="s">
        <v>1808</v>
      </c>
      <c r="G229" s="13">
        <v>24</v>
      </c>
      <c r="H229" s="67"/>
      <c r="I229" s="67"/>
      <c r="J229" s="67"/>
    </row>
    <row r="230" spans="1:10" x14ac:dyDescent="0.2">
      <c r="A230" t="s">
        <v>3042</v>
      </c>
      <c r="B230" t="s">
        <v>3043</v>
      </c>
      <c r="C230" s="6" t="s">
        <v>100</v>
      </c>
      <c r="D230" s="13" t="s">
        <v>941</v>
      </c>
      <c r="E230" s="13">
        <v>2</v>
      </c>
      <c r="F230" t="s">
        <v>108</v>
      </c>
      <c r="G230" s="13">
        <v>52</v>
      </c>
      <c r="H230" s="67"/>
      <c r="I230" s="67"/>
      <c r="J230" s="67"/>
    </row>
    <row r="231" spans="1:10" x14ac:dyDescent="0.2">
      <c r="A231" t="s">
        <v>3042</v>
      </c>
      <c r="B231" t="s">
        <v>3043</v>
      </c>
      <c r="C231" s="6" t="s">
        <v>100</v>
      </c>
      <c r="D231" s="13">
        <v>205</v>
      </c>
      <c r="E231" s="13">
        <v>2</v>
      </c>
      <c r="F231" t="s">
        <v>4544</v>
      </c>
      <c r="G231" s="13">
        <v>382</v>
      </c>
      <c r="H231" s="67"/>
      <c r="I231" s="67"/>
      <c r="J231" s="67"/>
    </row>
    <row r="232" spans="1:10" x14ac:dyDescent="0.2">
      <c r="A232" t="s">
        <v>3042</v>
      </c>
      <c r="B232" t="s">
        <v>3043</v>
      </c>
      <c r="C232" s="6" t="s">
        <v>100</v>
      </c>
      <c r="D232" s="13" t="s">
        <v>2417</v>
      </c>
      <c r="E232" s="13">
        <v>2</v>
      </c>
      <c r="F232" t="s">
        <v>1808</v>
      </c>
      <c r="G232" s="13">
        <v>35</v>
      </c>
      <c r="H232" s="67"/>
      <c r="I232" s="67"/>
      <c r="J232" s="67"/>
    </row>
    <row r="233" spans="1:10" x14ac:dyDescent="0.2">
      <c r="A233" t="s">
        <v>3042</v>
      </c>
      <c r="B233" t="s">
        <v>3043</v>
      </c>
      <c r="C233" s="6" t="s">
        <v>100</v>
      </c>
      <c r="D233" s="13" t="s">
        <v>3494</v>
      </c>
      <c r="E233" s="13">
        <v>2</v>
      </c>
      <c r="F233" t="s">
        <v>108</v>
      </c>
      <c r="G233" s="13">
        <v>45</v>
      </c>
      <c r="H233" s="67"/>
      <c r="I233" s="67"/>
      <c r="J233" s="67"/>
    </row>
    <row r="234" spans="1:10" x14ac:dyDescent="0.2">
      <c r="A234" t="s">
        <v>3042</v>
      </c>
      <c r="B234" t="s">
        <v>3043</v>
      </c>
      <c r="C234" s="6" t="s">
        <v>100</v>
      </c>
      <c r="D234" s="13" t="s">
        <v>3903</v>
      </c>
      <c r="E234" s="13">
        <v>2</v>
      </c>
      <c r="F234" t="s">
        <v>108</v>
      </c>
      <c r="G234" s="13">
        <v>80</v>
      </c>
      <c r="H234" s="67"/>
      <c r="I234" s="67"/>
      <c r="J234" s="67"/>
    </row>
    <row r="235" spans="1:10" x14ac:dyDescent="0.2">
      <c r="A235" t="s">
        <v>3042</v>
      </c>
      <c r="B235" t="s">
        <v>3043</v>
      </c>
      <c r="C235" s="6" t="s">
        <v>100</v>
      </c>
      <c r="D235" s="13" t="s">
        <v>3904</v>
      </c>
      <c r="E235" s="13">
        <v>2</v>
      </c>
      <c r="F235" t="s">
        <v>111</v>
      </c>
      <c r="G235" s="13">
        <v>108</v>
      </c>
      <c r="H235" s="67"/>
      <c r="I235" s="67"/>
      <c r="J235" s="67"/>
    </row>
    <row r="236" spans="1:10" x14ac:dyDescent="0.2">
      <c r="A236" t="s">
        <v>3042</v>
      </c>
      <c r="B236" t="s">
        <v>3043</v>
      </c>
      <c r="C236" s="6" t="s">
        <v>100</v>
      </c>
      <c r="D236" s="13" t="s">
        <v>3905</v>
      </c>
      <c r="E236" s="13">
        <v>2</v>
      </c>
      <c r="F236" t="s">
        <v>111</v>
      </c>
      <c r="G236" s="13">
        <v>105</v>
      </c>
      <c r="H236" s="67"/>
      <c r="I236" s="67"/>
      <c r="J236" s="67"/>
    </row>
    <row r="237" spans="1:10" x14ac:dyDescent="0.2">
      <c r="A237" t="s">
        <v>3042</v>
      </c>
      <c r="B237" t="s">
        <v>3043</v>
      </c>
      <c r="C237" s="6" t="s">
        <v>100</v>
      </c>
      <c r="D237" s="13" t="s">
        <v>3906</v>
      </c>
      <c r="E237" s="13">
        <v>2</v>
      </c>
      <c r="F237" t="s">
        <v>111</v>
      </c>
      <c r="G237" s="13">
        <v>123</v>
      </c>
      <c r="H237" s="67"/>
      <c r="I237" s="67"/>
      <c r="J237" s="67"/>
    </row>
    <row r="238" spans="1:10" x14ac:dyDescent="0.2">
      <c r="A238" t="s">
        <v>3042</v>
      </c>
      <c r="B238" t="s">
        <v>3043</v>
      </c>
      <c r="C238" s="6" t="s">
        <v>100</v>
      </c>
      <c r="D238" s="13">
        <v>206</v>
      </c>
      <c r="E238" s="13">
        <v>2</v>
      </c>
      <c r="F238" t="s">
        <v>4544</v>
      </c>
      <c r="G238" s="13">
        <v>392</v>
      </c>
      <c r="H238" s="67"/>
      <c r="I238" s="67"/>
      <c r="J238" s="67"/>
    </row>
    <row r="239" spans="1:10" x14ac:dyDescent="0.2">
      <c r="A239" t="s">
        <v>3042</v>
      </c>
      <c r="B239" t="s">
        <v>3043</v>
      </c>
      <c r="C239" s="6" t="s">
        <v>100</v>
      </c>
      <c r="D239" s="13" t="s">
        <v>2419</v>
      </c>
      <c r="E239" s="13">
        <v>2</v>
      </c>
      <c r="F239" t="s">
        <v>1808</v>
      </c>
      <c r="G239" s="13">
        <v>35</v>
      </c>
      <c r="H239" s="67"/>
      <c r="I239" s="67"/>
      <c r="J239" s="67"/>
    </row>
    <row r="240" spans="1:10" x14ac:dyDescent="0.2">
      <c r="A240" t="s">
        <v>3042</v>
      </c>
      <c r="B240" t="s">
        <v>3043</v>
      </c>
      <c r="C240" s="6" t="s">
        <v>100</v>
      </c>
      <c r="D240" s="13" t="s">
        <v>2420</v>
      </c>
      <c r="E240" s="13">
        <v>2</v>
      </c>
      <c r="F240" t="s">
        <v>108</v>
      </c>
      <c r="G240" s="13">
        <v>52</v>
      </c>
      <c r="H240" s="67"/>
      <c r="I240" s="67"/>
      <c r="J240" s="67"/>
    </row>
    <row r="241" spans="1:10" x14ac:dyDescent="0.2">
      <c r="A241" t="s">
        <v>3042</v>
      </c>
      <c r="B241" t="s">
        <v>3043</v>
      </c>
      <c r="C241" s="6" t="s">
        <v>100</v>
      </c>
      <c r="D241" s="13" t="s">
        <v>2422</v>
      </c>
      <c r="E241" s="13">
        <v>2</v>
      </c>
      <c r="F241" t="s">
        <v>108</v>
      </c>
      <c r="G241" s="13">
        <v>49</v>
      </c>
      <c r="H241" s="67"/>
      <c r="I241" s="67"/>
      <c r="J241" s="67"/>
    </row>
    <row r="242" spans="1:10" x14ac:dyDescent="0.2">
      <c r="A242" t="s">
        <v>3042</v>
      </c>
      <c r="B242" t="s">
        <v>3043</v>
      </c>
      <c r="C242" s="6" t="s">
        <v>100</v>
      </c>
      <c r="D242" s="13" t="s">
        <v>944</v>
      </c>
      <c r="E242" s="13">
        <v>2</v>
      </c>
      <c r="F242" t="s">
        <v>1808</v>
      </c>
      <c r="G242" s="13">
        <v>15</v>
      </c>
      <c r="H242" s="67"/>
      <c r="I242" s="67"/>
      <c r="J242" s="67"/>
    </row>
    <row r="243" spans="1:10" x14ac:dyDescent="0.2">
      <c r="A243" t="s">
        <v>3042</v>
      </c>
      <c r="B243" t="s">
        <v>3043</v>
      </c>
      <c r="C243" s="6" t="s">
        <v>100</v>
      </c>
      <c r="D243" s="13" t="s">
        <v>945</v>
      </c>
      <c r="E243" s="13">
        <v>2</v>
      </c>
      <c r="F243" t="s">
        <v>111</v>
      </c>
      <c r="G243" s="13">
        <v>105</v>
      </c>
      <c r="H243" s="67"/>
      <c r="I243" s="67"/>
      <c r="J243" s="67"/>
    </row>
    <row r="244" spans="1:10" x14ac:dyDescent="0.2">
      <c r="A244" t="s">
        <v>3042</v>
      </c>
      <c r="B244" t="s">
        <v>3043</v>
      </c>
      <c r="C244" s="6" t="s">
        <v>100</v>
      </c>
      <c r="D244" s="13" t="s">
        <v>946</v>
      </c>
      <c r="E244" s="13">
        <v>2</v>
      </c>
      <c r="F244" t="s">
        <v>111</v>
      </c>
      <c r="G244" s="13">
        <v>105</v>
      </c>
      <c r="H244" s="67"/>
      <c r="I244" s="67"/>
      <c r="J244" s="67"/>
    </row>
    <row r="245" spans="1:10" x14ac:dyDescent="0.2">
      <c r="A245" t="s">
        <v>3042</v>
      </c>
      <c r="B245" t="s">
        <v>3043</v>
      </c>
      <c r="C245" s="6" t="s">
        <v>100</v>
      </c>
      <c r="D245" s="13" t="s">
        <v>301</v>
      </c>
      <c r="E245" s="13">
        <v>2</v>
      </c>
      <c r="F245" t="s">
        <v>111</v>
      </c>
      <c r="G245" s="13">
        <v>123</v>
      </c>
      <c r="H245" s="67"/>
      <c r="I245" s="67"/>
      <c r="J245" s="67"/>
    </row>
    <row r="246" spans="1:10" x14ac:dyDescent="0.2">
      <c r="A246" t="s">
        <v>3042</v>
      </c>
      <c r="B246" t="s">
        <v>3043</v>
      </c>
      <c r="C246" s="6" t="s">
        <v>100</v>
      </c>
      <c r="D246" s="13">
        <v>207</v>
      </c>
      <c r="E246" s="13">
        <v>2</v>
      </c>
      <c r="F246" t="s">
        <v>4544</v>
      </c>
      <c r="G246" s="13">
        <v>341</v>
      </c>
      <c r="H246" s="67"/>
      <c r="I246" s="67"/>
      <c r="J246" s="67"/>
    </row>
    <row r="247" spans="1:10" x14ac:dyDescent="0.2">
      <c r="A247" t="s">
        <v>3042</v>
      </c>
      <c r="B247" t="s">
        <v>3043</v>
      </c>
      <c r="C247" s="6" t="s">
        <v>100</v>
      </c>
      <c r="D247" s="13" t="s">
        <v>2424</v>
      </c>
      <c r="E247" s="13">
        <v>2</v>
      </c>
      <c r="F247" t="s">
        <v>111</v>
      </c>
      <c r="G247" s="13">
        <v>123</v>
      </c>
      <c r="H247" s="67"/>
      <c r="I247" s="67"/>
      <c r="J247" s="67"/>
    </row>
    <row r="248" spans="1:10" x14ac:dyDescent="0.2">
      <c r="A248" t="s">
        <v>3042</v>
      </c>
      <c r="B248" t="s">
        <v>3043</v>
      </c>
      <c r="C248" s="6" t="s">
        <v>100</v>
      </c>
      <c r="D248" s="13" t="s">
        <v>3932</v>
      </c>
      <c r="E248" s="13">
        <v>2</v>
      </c>
      <c r="F248" t="s">
        <v>111</v>
      </c>
      <c r="G248" s="13">
        <v>105</v>
      </c>
      <c r="H248" s="67"/>
      <c r="I248" s="67"/>
      <c r="J248" s="67"/>
    </row>
    <row r="249" spans="1:10" x14ac:dyDescent="0.2">
      <c r="A249" t="s">
        <v>3042</v>
      </c>
      <c r="B249" t="s">
        <v>3043</v>
      </c>
      <c r="C249" s="6" t="s">
        <v>100</v>
      </c>
      <c r="D249" s="13" t="s">
        <v>947</v>
      </c>
      <c r="E249" s="13">
        <v>2</v>
      </c>
      <c r="F249" t="s">
        <v>1808</v>
      </c>
      <c r="G249" s="13">
        <v>15</v>
      </c>
      <c r="H249" s="67"/>
      <c r="I249" s="67"/>
      <c r="J249" s="67"/>
    </row>
    <row r="250" spans="1:10" x14ac:dyDescent="0.2">
      <c r="A250" t="s">
        <v>3042</v>
      </c>
      <c r="B250" t="s">
        <v>3043</v>
      </c>
      <c r="C250" s="6" t="s">
        <v>100</v>
      </c>
      <c r="D250" s="13" t="s">
        <v>948</v>
      </c>
      <c r="E250" s="13">
        <v>2</v>
      </c>
      <c r="F250" t="s">
        <v>108</v>
      </c>
      <c r="G250" s="13">
        <v>49</v>
      </c>
      <c r="H250" s="67"/>
      <c r="I250" s="67"/>
      <c r="J250" s="67"/>
    </row>
    <row r="251" spans="1:10" x14ac:dyDescent="0.2">
      <c r="A251" t="s">
        <v>3042</v>
      </c>
      <c r="B251" t="s">
        <v>3043</v>
      </c>
      <c r="C251" s="6" t="s">
        <v>100</v>
      </c>
      <c r="D251" s="13" t="s">
        <v>949</v>
      </c>
      <c r="E251" s="13">
        <v>2</v>
      </c>
      <c r="F251" t="s">
        <v>1808</v>
      </c>
      <c r="G251" s="13">
        <v>30</v>
      </c>
      <c r="H251" s="67"/>
      <c r="I251" s="67"/>
      <c r="J251" s="67"/>
    </row>
    <row r="252" spans="1:10" x14ac:dyDescent="0.2">
      <c r="A252" t="s">
        <v>3042</v>
      </c>
      <c r="B252" t="s">
        <v>3043</v>
      </c>
      <c r="C252" s="6" t="s">
        <v>100</v>
      </c>
      <c r="D252" s="13">
        <v>208</v>
      </c>
      <c r="E252" s="13">
        <v>2</v>
      </c>
      <c r="F252" t="s">
        <v>4544</v>
      </c>
      <c r="G252" s="13">
        <v>341</v>
      </c>
      <c r="H252" s="67"/>
      <c r="I252" s="67"/>
      <c r="J252" s="67"/>
    </row>
    <row r="253" spans="1:10" x14ac:dyDescent="0.2">
      <c r="A253" t="s">
        <v>3042</v>
      </c>
      <c r="B253" t="s">
        <v>3043</v>
      </c>
      <c r="C253" s="6" t="s">
        <v>100</v>
      </c>
      <c r="D253" s="13" t="s">
        <v>2427</v>
      </c>
      <c r="E253" s="13">
        <v>2</v>
      </c>
      <c r="F253" t="s">
        <v>111</v>
      </c>
      <c r="G253" s="13">
        <v>123</v>
      </c>
      <c r="H253" s="67"/>
      <c r="I253" s="67"/>
      <c r="J253" s="67"/>
    </row>
    <row r="254" spans="1:10" x14ac:dyDescent="0.2">
      <c r="A254" t="s">
        <v>3042</v>
      </c>
      <c r="B254" t="s">
        <v>3043</v>
      </c>
      <c r="C254" s="6" t="s">
        <v>100</v>
      </c>
      <c r="D254" s="13" t="s">
        <v>3504</v>
      </c>
      <c r="E254" s="13">
        <v>2</v>
      </c>
      <c r="F254" t="s">
        <v>111</v>
      </c>
      <c r="G254" s="13">
        <v>105</v>
      </c>
      <c r="H254" s="67"/>
      <c r="I254" s="67"/>
      <c r="J254" s="67"/>
    </row>
    <row r="255" spans="1:10" x14ac:dyDescent="0.2">
      <c r="A255" t="s">
        <v>3042</v>
      </c>
      <c r="B255" t="s">
        <v>3043</v>
      </c>
      <c r="C255" s="6" t="s">
        <v>100</v>
      </c>
      <c r="D255" s="13" t="s">
        <v>3505</v>
      </c>
      <c r="E255" s="13">
        <v>2</v>
      </c>
      <c r="F255" t="s">
        <v>1808</v>
      </c>
      <c r="G255" s="13">
        <v>15</v>
      </c>
      <c r="H255" s="67"/>
      <c r="I255" s="67"/>
      <c r="J255" s="67"/>
    </row>
    <row r="256" spans="1:10" x14ac:dyDescent="0.2">
      <c r="A256" t="s">
        <v>3042</v>
      </c>
      <c r="B256" t="s">
        <v>3043</v>
      </c>
      <c r="C256" s="6" t="s">
        <v>100</v>
      </c>
      <c r="D256" s="13" t="s">
        <v>3507</v>
      </c>
      <c r="E256" s="13">
        <v>2</v>
      </c>
      <c r="F256" t="s">
        <v>108</v>
      </c>
      <c r="G256" s="13">
        <v>49</v>
      </c>
      <c r="H256" s="67"/>
      <c r="I256" s="67"/>
      <c r="J256" s="67"/>
    </row>
    <row r="257" spans="1:10" x14ac:dyDescent="0.2">
      <c r="A257" t="s">
        <v>3042</v>
      </c>
      <c r="B257" t="s">
        <v>3043</v>
      </c>
      <c r="C257" s="6" t="s">
        <v>100</v>
      </c>
      <c r="D257" s="13" t="s">
        <v>3508</v>
      </c>
      <c r="E257" s="13">
        <v>2</v>
      </c>
      <c r="F257" t="s">
        <v>1808</v>
      </c>
      <c r="G257" s="13">
        <v>30</v>
      </c>
      <c r="H257" s="67"/>
      <c r="I257" s="67"/>
      <c r="J257" s="67"/>
    </row>
    <row r="258" spans="1:10" x14ac:dyDescent="0.2">
      <c r="A258" t="s">
        <v>3042</v>
      </c>
      <c r="B258" t="s">
        <v>3043</v>
      </c>
      <c r="C258" s="6" t="s">
        <v>100</v>
      </c>
      <c r="D258" s="13">
        <v>209</v>
      </c>
      <c r="E258" s="13">
        <v>2</v>
      </c>
      <c r="F258" t="s">
        <v>4544</v>
      </c>
      <c r="G258" s="13">
        <v>375</v>
      </c>
      <c r="H258" s="67"/>
      <c r="I258" s="67"/>
      <c r="J258" s="67"/>
    </row>
    <row r="259" spans="1:10" x14ac:dyDescent="0.2">
      <c r="A259" t="s">
        <v>3042</v>
      </c>
      <c r="B259" t="s">
        <v>3043</v>
      </c>
      <c r="C259" s="6" t="s">
        <v>100</v>
      </c>
      <c r="D259" s="13" t="s">
        <v>2429</v>
      </c>
      <c r="E259" s="13">
        <v>2</v>
      </c>
      <c r="F259" t="s">
        <v>111</v>
      </c>
      <c r="G259" s="13">
        <v>136</v>
      </c>
      <c r="H259" s="67"/>
      <c r="I259" s="67"/>
      <c r="J259" s="67"/>
    </row>
    <row r="260" spans="1:10" x14ac:dyDescent="0.2">
      <c r="A260" t="s">
        <v>3042</v>
      </c>
      <c r="B260" t="s">
        <v>3043</v>
      </c>
      <c r="C260" s="6" t="s">
        <v>100</v>
      </c>
      <c r="D260" s="13" t="s">
        <v>1374</v>
      </c>
      <c r="E260" s="13">
        <v>2</v>
      </c>
      <c r="F260" t="s">
        <v>111</v>
      </c>
      <c r="G260" s="13">
        <v>105</v>
      </c>
      <c r="H260" s="67"/>
      <c r="I260" s="67"/>
      <c r="J260" s="67"/>
    </row>
    <row r="261" spans="1:10" x14ac:dyDescent="0.2">
      <c r="A261" t="s">
        <v>3042</v>
      </c>
      <c r="B261" t="s">
        <v>3043</v>
      </c>
      <c r="C261" s="6" t="s">
        <v>100</v>
      </c>
      <c r="D261" s="13" t="s">
        <v>1375</v>
      </c>
      <c r="E261" s="13">
        <v>2</v>
      </c>
      <c r="F261" t="s">
        <v>1808</v>
      </c>
      <c r="G261" s="13">
        <v>15</v>
      </c>
      <c r="H261" s="67"/>
      <c r="I261" s="67"/>
      <c r="J261" s="67"/>
    </row>
    <row r="262" spans="1:10" x14ac:dyDescent="0.2">
      <c r="A262" t="s">
        <v>3042</v>
      </c>
      <c r="B262" t="s">
        <v>3043</v>
      </c>
      <c r="C262" s="6" t="s">
        <v>100</v>
      </c>
      <c r="D262" s="13" t="s">
        <v>3265</v>
      </c>
      <c r="E262" s="13">
        <v>2</v>
      </c>
      <c r="F262" t="s">
        <v>108</v>
      </c>
      <c r="G262" s="13">
        <v>49</v>
      </c>
      <c r="H262" s="67"/>
      <c r="I262" s="67"/>
      <c r="J262" s="67"/>
    </row>
    <row r="263" spans="1:10" x14ac:dyDescent="0.2">
      <c r="A263" t="s">
        <v>3042</v>
      </c>
      <c r="B263" t="s">
        <v>3043</v>
      </c>
      <c r="C263" s="6" t="s">
        <v>100</v>
      </c>
      <c r="D263" s="13" t="s">
        <v>3266</v>
      </c>
      <c r="E263" s="13">
        <v>2</v>
      </c>
      <c r="F263" t="s">
        <v>1808</v>
      </c>
      <c r="G263" s="13">
        <v>30</v>
      </c>
      <c r="H263" s="67"/>
      <c r="I263" s="67"/>
      <c r="J263" s="67"/>
    </row>
    <row r="264" spans="1:10" x14ac:dyDescent="0.2">
      <c r="A264" t="s">
        <v>3042</v>
      </c>
      <c r="B264" t="s">
        <v>3043</v>
      </c>
      <c r="C264" s="6" t="s">
        <v>100</v>
      </c>
      <c r="D264" s="13">
        <v>210</v>
      </c>
      <c r="E264" s="13">
        <v>2</v>
      </c>
      <c r="F264" t="s">
        <v>4544</v>
      </c>
      <c r="G264" s="13">
        <v>376</v>
      </c>
      <c r="H264" s="67"/>
      <c r="I264" s="67"/>
      <c r="J264" s="67"/>
    </row>
    <row r="265" spans="1:10" x14ac:dyDescent="0.2">
      <c r="A265" t="s">
        <v>3042</v>
      </c>
      <c r="B265" t="s">
        <v>3043</v>
      </c>
      <c r="C265" s="6" t="s">
        <v>100</v>
      </c>
      <c r="D265" s="13" t="s">
        <v>2431</v>
      </c>
      <c r="E265" s="13">
        <v>2</v>
      </c>
      <c r="F265" t="s">
        <v>111</v>
      </c>
      <c r="G265" s="13">
        <v>136</v>
      </c>
      <c r="H265" s="67"/>
      <c r="I265" s="67"/>
      <c r="J265" s="67"/>
    </row>
    <row r="266" spans="1:10" x14ac:dyDescent="0.2">
      <c r="A266" t="s">
        <v>3042</v>
      </c>
      <c r="B266" t="s">
        <v>3043</v>
      </c>
      <c r="C266" s="6" t="s">
        <v>100</v>
      </c>
      <c r="D266" s="13" t="s">
        <v>4676</v>
      </c>
      <c r="E266" s="13">
        <v>2</v>
      </c>
      <c r="F266" t="s">
        <v>111</v>
      </c>
      <c r="G266" s="13">
        <v>105</v>
      </c>
      <c r="H266" s="67"/>
      <c r="I266" s="67"/>
      <c r="J266" s="67"/>
    </row>
    <row r="267" spans="1:10" x14ac:dyDescent="0.2">
      <c r="A267" t="s">
        <v>3042</v>
      </c>
      <c r="B267" t="s">
        <v>3043</v>
      </c>
      <c r="C267" s="6" t="s">
        <v>100</v>
      </c>
      <c r="D267" s="13" t="s">
        <v>1376</v>
      </c>
      <c r="E267" s="13">
        <v>2</v>
      </c>
      <c r="F267" t="s">
        <v>1808</v>
      </c>
      <c r="G267" s="13">
        <v>15</v>
      </c>
      <c r="H267" s="67"/>
      <c r="I267" s="67"/>
      <c r="J267" s="67"/>
    </row>
    <row r="268" spans="1:10" x14ac:dyDescent="0.2">
      <c r="A268" t="s">
        <v>3042</v>
      </c>
      <c r="B268" t="s">
        <v>3043</v>
      </c>
      <c r="C268" s="6" t="s">
        <v>100</v>
      </c>
      <c r="D268" s="13" t="s">
        <v>3267</v>
      </c>
      <c r="E268" s="13">
        <v>2</v>
      </c>
      <c r="F268" t="s">
        <v>108</v>
      </c>
      <c r="G268" s="13">
        <v>49</v>
      </c>
      <c r="H268" s="67"/>
      <c r="I268" s="67"/>
      <c r="J268" s="67"/>
    </row>
    <row r="269" spans="1:10" x14ac:dyDescent="0.2">
      <c r="A269" t="s">
        <v>3042</v>
      </c>
      <c r="B269" t="s">
        <v>3043</v>
      </c>
      <c r="C269" s="6" t="s">
        <v>100</v>
      </c>
      <c r="D269" s="13" t="s">
        <v>3268</v>
      </c>
      <c r="E269" s="13">
        <v>2</v>
      </c>
      <c r="F269" t="s">
        <v>1808</v>
      </c>
      <c r="G269" s="13">
        <v>30</v>
      </c>
      <c r="H269" s="67"/>
      <c r="I269" s="67"/>
      <c r="J269" s="67"/>
    </row>
    <row r="270" spans="1:10" x14ac:dyDescent="0.2">
      <c r="A270" t="s">
        <v>3042</v>
      </c>
      <c r="B270" t="s">
        <v>3043</v>
      </c>
      <c r="C270" s="6" t="s">
        <v>100</v>
      </c>
      <c r="D270" s="13">
        <v>211</v>
      </c>
      <c r="E270" s="13">
        <v>2</v>
      </c>
      <c r="F270" t="s">
        <v>4544</v>
      </c>
      <c r="G270" s="13">
        <v>375</v>
      </c>
      <c r="H270" s="67"/>
      <c r="I270" s="67"/>
      <c r="J270" s="67"/>
    </row>
    <row r="271" spans="1:10" x14ac:dyDescent="0.2">
      <c r="A271" t="s">
        <v>3042</v>
      </c>
      <c r="B271" t="s">
        <v>3043</v>
      </c>
      <c r="C271" s="6" t="s">
        <v>100</v>
      </c>
      <c r="D271" s="13" t="s">
        <v>2433</v>
      </c>
      <c r="E271" s="13">
        <v>2</v>
      </c>
      <c r="F271" t="s">
        <v>111</v>
      </c>
      <c r="G271" s="13">
        <v>135</v>
      </c>
      <c r="H271" s="67"/>
      <c r="I271" s="67"/>
      <c r="J271" s="67"/>
    </row>
    <row r="272" spans="1:10" x14ac:dyDescent="0.2">
      <c r="A272" t="s">
        <v>3042</v>
      </c>
      <c r="B272" t="s">
        <v>3043</v>
      </c>
      <c r="C272" s="6" t="s">
        <v>100</v>
      </c>
      <c r="D272" s="13" t="s">
        <v>2436</v>
      </c>
      <c r="E272" s="13">
        <v>2</v>
      </c>
      <c r="F272" t="s">
        <v>111</v>
      </c>
      <c r="G272" s="13">
        <v>105</v>
      </c>
      <c r="H272" s="67"/>
      <c r="I272" s="67"/>
      <c r="J272" s="67"/>
    </row>
    <row r="273" spans="1:10" x14ac:dyDescent="0.2">
      <c r="A273" t="s">
        <v>3042</v>
      </c>
      <c r="B273" t="s">
        <v>3043</v>
      </c>
      <c r="C273" s="6" t="s">
        <v>100</v>
      </c>
      <c r="D273" s="13" t="s">
        <v>4240</v>
      </c>
      <c r="E273" s="13">
        <v>2</v>
      </c>
      <c r="F273" t="s">
        <v>1808</v>
      </c>
      <c r="G273" s="13">
        <v>15</v>
      </c>
      <c r="H273" s="67"/>
      <c r="I273" s="67"/>
      <c r="J273" s="67"/>
    </row>
    <row r="274" spans="1:10" x14ac:dyDescent="0.2">
      <c r="A274" t="s">
        <v>3042</v>
      </c>
      <c r="B274" t="s">
        <v>3043</v>
      </c>
      <c r="C274" s="6" t="s">
        <v>100</v>
      </c>
      <c r="D274" s="13" t="s">
        <v>4241</v>
      </c>
      <c r="E274" s="13">
        <v>2</v>
      </c>
      <c r="F274" t="s">
        <v>108</v>
      </c>
      <c r="G274" s="13">
        <v>49</v>
      </c>
      <c r="H274" s="67"/>
      <c r="I274" s="67"/>
      <c r="J274" s="67"/>
    </row>
    <row r="275" spans="1:10" x14ac:dyDescent="0.2">
      <c r="A275" t="s">
        <v>3042</v>
      </c>
      <c r="B275" t="s">
        <v>3043</v>
      </c>
      <c r="C275" s="6" t="s">
        <v>100</v>
      </c>
      <c r="D275" s="13" t="s">
        <v>4242</v>
      </c>
      <c r="E275" s="13">
        <v>2</v>
      </c>
      <c r="F275" t="s">
        <v>1808</v>
      </c>
      <c r="G275" s="13">
        <v>30</v>
      </c>
      <c r="H275" s="67"/>
      <c r="I275" s="67"/>
      <c r="J275" s="67"/>
    </row>
    <row r="276" spans="1:10" x14ac:dyDescent="0.2">
      <c r="A276" t="s">
        <v>3042</v>
      </c>
      <c r="B276" t="s">
        <v>3043</v>
      </c>
      <c r="C276" s="6" t="s">
        <v>100</v>
      </c>
      <c r="D276" s="13">
        <v>212</v>
      </c>
      <c r="E276" s="13">
        <v>2</v>
      </c>
      <c r="F276" t="s">
        <v>4544</v>
      </c>
      <c r="G276" s="13">
        <v>375</v>
      </c>
      <c r="H276" s="67"/>
      <c r="I276" s="67"/>
      <c r="J276" s="67"/>
    </row>
    <row r="277" spans="1:10" x14ac:dyDescent="0.2">
      <c r="A277" t="s">
        <v>3042</v>
      </c>
      <c r="B277" t="s">
        <v>3043</v>
      </c>
      <c r="C277" s="6" t="s">
        <v>100</v>
      </c>
      <c r="D277" s="13" t="s">
        <v>2438</v>
      </c>
      <c r="E277" s="13">
        <v>2</v>
      </c>
      <c r="F277" t="s">
        <v>111</v>
      </c>
      <c r="G277" s="13">
        <v>136</v>
      </c>
      <c r="H277" s="67"/>
      <c r="I277" s="67"/>
      <c r="J277" s="67"/>
    </row>
    <row r="278" spans="1:10" x14ac:dyDescent="0.2">
      <c r="A278" t="s">
        <v>3042</v>
      </c>
      <c r="B278" t="s">
        <v>3043</v>
      </c>
      <c r="C278" s="6" t="s">
        <v>100</v>
      </c>
      <c r="D278" s="13" t="s">
        <v>3514</v>
      </c>
      <c r="E278" s="13">
        <v>2</v>
      </c>
      <c r="F278" t="s">
        <v>111</v>
      </c>
      <c r="G278" s="13">
        <v>105</v>
      </c>
      <c r="H278" s="67"/>
      <c r="I278" s="67"/>
      <c r="J278" s="67"/>
    </row>
    <row r="279" spans="1:10" x14ac:dyDescent="0.2">
      <c r="A279" t="s">
        <v>3042</v>
      </c>
      <c r="B279" t="s">
        <v>3043</v>
      </c>
      <c r="C279" s="6" t="s">
        <v>100</v>
      </c>
      <c r="D279" s="13" t="s">
        <v>812</v>
      </c>
      <c r="E279" s="13">
        <v>2</v>
      </c>
      <c r="F279" t="s">
        <v>1808</v>
      </c>
      <c r="G279" s="13">
        <v>15</v>
      </c>
      <c r="H279" s="67"/>
      <c r="I279" s="67"/>
      <c r="J279" s="67"/>
    </row>
    <row r="280" spans="1:10" x14ac:dyDescent="0.2">
      <c r="A280" t="s">
        <v>3042</v>
      </c>
      <c r="B280" t="s">
        <v>3043</v>
      </c>
      <c r="C280" s="6" t="s">
        <v>100</v>
      </c>
      <c r="D280" s="13" t="s">
        <v>4243</v>
      </c>
      <c r="E280" s="13">
        <v>2</v>
      </c>
      <c r="F280" t="s">
        <v>108</v>
      </c>
      <c r="G280" s="13">
        <v>49</v>
      </c>
      <c r="H280" s="67"/>
      <c r="I280" s="67"/>
      <c r="J280" s="67"/>
    </row>
    <row r="281" spans="1:10" x14ac:dyDescent="0.2">
      <c r="A281" t="s">
        <v>3042</v>
      </c>
      <c r="B281" t="s">
        <v>3043</v>
      </c>
      <c r="C281" s="6" t="s">
        <v>100</v>
      </c>
      <c r="D281" s="13" t="s">
        <v>4244</v>
      </c>
      <c r="E281" s="13">
        <v>2</v>
      </c>
      <c r="F281" t="s">
        <v>1808</v>
      </c>
      <c r="G281" s="13">
        <v>30</v>
      </c>
      <c r="H281" s="67"/>
      <c r="I281" s="67"/>
      <c r="J281" s="67"/>
    </row>
    <row r="282" spans="1:10" x14ac:dyDescent="0.2">
      <c r="A282" t="s">
        <v>3042</v>
      </c>
      <c r="B282" t="s">
        <v>3043</v>
      </c>
      <c r="C282" s="6" t="s">
        <v>100</v>
      </c>
      <c r="D282" s="13">
        <v>213</v>
      </c>
      <c r="E282" s="13">
        <v>2</v>
      </c>
      <c r="F282" t="s">
        <v>4544</v>
      </c>
      <c r="G282" s="13">
        <v>341</v>
      </c>
      <c r="H282" s="67"/>
      <c r="I282" s="67"/>
      <c r="J282" s="67"/>
    </row>
    <row r="283" spans="1:10" x14ac:dyDescent="0.2">
      <c r="A283" t="s">
        <v>3042</v>
      </c>
      <c r="B283" t="s">
        <v>3043</v>
      </c>
      <c r="C283" s="6" t="s">
        <v>100</v>
      </c>
      <c r="D283" s="13" t="s">
        <v>3882</v>
      </c>
      <c r="E283" s="13">
        <v>2</v>
      </c>
      <c r="F283" t="s">
        <v>111</v>
      </c>
      <c r="G283" s="13">
        <v>123</v>
      </c>
      <c r="H283" s="67"/>
      <c r="I283" s="67"/>
      <c r="J283" s="67"/>
    </row>
    <row r="284" spans="1:10" x14ac:dyDescent="0.2">
      <c r="A284" t="s">
        <v>3042</v>
      </c>
      <c r="B284" t="s">
        <v>3043</v>
      </c>
      <c r="C284" s="6" t="s">
        <v>100</v>
      </c>
      <c r="D284" s="13" t="s">
        <v>4677</v>
      </c>
      <c r="E284" s="13">
        <v>2</v>
      </c>
      <c r="F284" t="s">
        <v>111</v>
      </c>
      <c r="G284" s="13">
        <v>105</v>
      </c>
      <c r="H284" s="67"/>
      <c r="I284" s="67"/>
      <c r="J284" s="67"/>
    </row>
    <row r="285" spans="1:10" x14ac:dyDescent="0.2">
      <c r="A285" t="s">
        <v>3042</v>
      </c>
      <c r="B285" t="s">
        <v>3043</v>
      </c>
      <c r="C285" s="6" t="s">
        <v>100</v>
      </c>
      <c r="D285" s="13" t="s">
        <v>300</v>
      </c>
      <c r="E285" s="13">
        <v>2</v>
      </c>
      <c r="F285" t="s">
        <v>1808</v>
      </c>
      <c r="G285" s="13">
        <v>15</v>
      </c>
      <c r="H285" s="67"/>
      <c r="I285" s="67"/>
      <c r="J285" s="67"/>
    </row>
    <row r="286" spans="1:10" x14ac:dyDescent="0.2">
      <c r="A286" t="s">
        <v>3042</v>
      </c>
      <c r="B286" t="s">
        <v>3043</v>
      </c>
      <c r="C286" s="6" t="s">
        <v>100</v>
      </c>
      <c r="D286" s="13" t="s">
        <v>299</v>
      </c>
      <c r="E286" s="13">
        <v>2</v>
      </c>
      <c r="F286" t="s">
        <v>108</v>
      </c>
      <c r="G286" s="13">
        <v>49</v>
      </c>
      <c r="H286" s="67"/>
      <c r="I286" s="67"/>
      <c r="J286" s="67"/>
    </row>
    <row r="287" spans="1:10" x14ac:dyDescent="0.2">
      <c r="A287" t="s">
        <v>3042</v>
      </c>
      <c r="B287" t="s">
        <v>3043</v>
      </c>
      <c r="C287" s="6" t="s">
        <v>100</v>
      </c>
      <c r="D287" s="13" t="s">
        <v>298</v>
      </c>
      <c r="E287" s="13">
        <v>2</v>
      </c>
      <c r="F287" t="s">
        <v>1808</v>
      </c>
      <c r="G287" s="13">
        <v>30</v>
      </c>
      <c r="H287" s="67"/>
      <c r="I287" s="67"/>
      <c r="J287" s="67"/>
    </row>
    <row r="288" spans="1:10" x14ac:dyDescent="0.2">
      <c r="A288" t="s">
        <v>3042</v>
      </c>
      <c r="B288" t="s">
        <v>3043</v>
      </c>
      <c r="C288" s="6" t="s">
        <v>100</v>
      </c>
      <c r="D288" s="13">
        <v>214</v>
      </c>
      <c r="E288" s="13">
        <v>2</v>
      </c>
      <c r="F288" t="s">
        <v>4544</v>
      </c>
      <c r="G288" s="13">
        <v>332</v>
      </c>
      <c r="H288" s="67"/>
      <c r="I288" s="67"/>
      <c r="J288" s="67"/>
    </row>
    <row r="289" spans="1:10" x14ac:dyDescent="0.2">
      <c r="A289" t="s">
        <v>3042</v>
      </c>
      <c r="B289" t="s">
        <v>3043</v>
      </c>
      <c r="C289" s="6" t="s">
        <v>100</v>
      </c>
      <c r="D289" s="13" t="s">
        <v>3883</v>
      </c>
      <c r="E289" s="13">
        <v>2</v>
      </c>
      <c r="F289" t="s">
        <v>111</v>
      </c>
      <c r="G289" s="13">
        <v>123</v>
      </c>
      <c r="H289" s="67"/>
      <c r="I289" s="67"/>
      <c r="J289" s="67"/>
    </row>
    <row r="290" spans="1:10" x14ac:dyDescent="0.2">
      <c r="A290" t="s">
        <v>3042</v>
      </c>
      <c r="B290" t="s">
        <v>3043</v>
      </c>
      <c r="C290" s="6" t="s">
        <v>100</v>
      </c>
      <c r="D290" s="13" t="s">
        <v>4678</v>
      </c>
      <c r="E290" s="13">
        <v>2</v>
      </c>
      <c r="F290" t="s">
        <v>111</v>
      </c>
      <c r="G290" s="13">
        <v>108</v>
      </c>
      <c r="H290" s="67"/>
      <c r="I290" s="67"/>
      <c r="J290" s="67"/>
    </row>
    <row r="291" spans="1:10" x14ac:dyDescent="0.2">
      <c r="A291" t="s">
        <v>3042</v>
      </c>
      <c r="B291" t="s">
        <v>3043</v>
      </c>
      <c r="C291" s="6" t="s">
        <v>100</v>
      </c>
      <c r="D291" s="13" t="s">
        <v>1377</v>
      </c>
      <c r="E291" s="13">
        <v>2</v>
      </c>
      <c r="F291" t="s">
        <v>108</v>
      </c>
      <c r="G291" s="13">
        <v>80</v>
      </c>
      <c r="H291" s="67"/>
      <c r="I291" s="67"/>
      <c r="J291" s="67"/>
    </row>
    <row r="292" spans="1:10" x14ac:dyDescent="0.2">
      <c r="A292" t="s">
        <v>3042</v>
      </c>
      <c r="B292" t="s">
        <v>3043</v>
      </c>
      <c r="C292" s="6" t="s">
        <v>100</v>
      </c>
      <c r="D292" s="13" t="s">
        <v>297</v>
      </c>
      <c r="E292" s="13">
        <v>2</v>
      </c>
      <c r="F292" t="s">
        <v>1808</v>
      </c>
      <c r="G292" s="13">
        <v>23</v>
      </c>
      <c r="H292" s="67"/>
      <c r="I292" s="67"/>
      <c r="J292" s="67"/>
    </row>
    <row r="293" spans="1:10" x14ac:dyDescent="0.2">
      <c r="A293" t="s">
        <v>3042</v>
      </c>
      <c r="B293" t="s">
        <v>3043</v>
      </c>
      <c r="C293" s="6" t="s">
        <v>100</v>
      </c>
      <c r="D293" s="13">
        <v>215</v>
      </c>
      <c r="E293" s="13">
        <v>2</v>
      </c>
      <c r="F293" t="s">
        <v>4544</v>
      </c>
      <c r="G293" s="13">
        <v>338</v>
      </c>
      <c r="H293" s="67"/>
      <c r="I293" s="67"/>
      <c r="J293" s="67"/>
    </row>
    <row r="294" spans="1:10" x14ac:dyDescent="0.2">
      <c r="A294" t="s">
        <v>3042</v>
      </c>
      <c r="B294" t="s">
        <v>3043</v>
      </c>
      <c r="C294" s="6" t="s">
        <v>100</v>
      </c>
      <c r="D294" s="13" t="s">
        <v>3517</v>
      </c>
      <c r="E294" s="13">
        <v>2</v>
      </c>
      <c r="F294" t="s">
        <v>111</v>
      </c>
      <c r="G294" s="13">
        <v>123</v>
      </c>
      <c r="H294" s="67"/>
      <c r="I294" s="67"/>
      <c r="J294" s="67"/>
    </row>
    <row r="295" spans="1:10" x14ac:dyDescent="0.2">
      <c r="A295" t="s">
        <v>3042</v>
      </c>
      <c r="B295" t="s">
        <v>3043</v>
      </c>
      <c r="C295" s="6" t="s">
        <v>100</v>
      </c>
      <c r="D295" s="13" t="s">
        <v>296</v>
      </c>
      <c r="E295" s="13">
        <v>2</v>
      </c>
      <c r="F295" t="s">
        <v>111</v>
      </c>
      <c r="G295" s="13">
        <v>105</v>
      </c>
      <c r="H295" s="67"/>
      <c r="I295" s="67"/>
      <c r="J295" s="67"/>
    </row>
    <row r="296" spans="1:10" x14ac:dyDescent="0.2">
      <c r="A296" t="s">
        <v>3042</v>
      </c>
      <c r="B296" t="s">
        <v>3043</v>
      </c>
      <c r="C296" s="6" t="s">
        <v>100</v>
      </c>
      <c r="D296" s="13" t="s">
        <v>295</v>
      </c>
      <c r="E296" s="13">
        <v>2</v>
      </c>
      <c r="F296" t="s">
        <v>1808</v>
      </c>
      <c r="G296" s="13">
        <v>15</v>
      </c>
      <c r="H296" s="67"/>
      <c r="I296" s="67"/>
      <c r="J296" s="67"/>
    </row>
    <row r="297" spans="1:10" x14ac:dyDescent="0.2">
      <c r="A297" t="s">
        <v>3042</v>
      </c>
      <c r="B297" t="s">
        <v>3043</v>
      </c>
      <c r="C297" s="6" t="s">
        <v>100</v>
      </c>
      <c r="D297" s="13" t="s">
        <v>294</v>
      </c>
      <c r="E297" s="13">
        <v>2</v>
      </c>
      <c r="F297" t="s">
        <v>108</v>
      </c>
      <c r="G297" s="13">
        <v>49</v>
      </c>
      <c r="H297" s="67"/>
      <c r="I297" s="67"/>
      <c r="J297" s="67"/>
    </row>
    <row r="298" spans="1:10" x14ac:dyDescent="0.2">
      <c r="A298" t="s">
        <v>3042</v>
      </c>
      <c r="B298" t="s">
        <v>3043</v>
      </c>
      <c r="C298" s="6" t="s">
        <v>100</v>
      </c>
      <c r="D298" s="13" t="s">
        <v>293</v>
      </c>
      <c r="E298" s="13">
        <v>2</v>
      </c>
      <c r="F298" t="s">
        <v>1808</v>
      </c>
      <c r="G298" s="13">
        <v>30</v>
      </c>
      <c r="H298" s="67"/>
      <c r="I298" s="67"/>
      <c r="J298" s="67"/>
    </row>
    <row r="299" spans="1:10" x14ac:dyDescent="0.2">
      <c r="A299" t="s">
        <v>3042</v>
      </c>
      <c r="B299" t="s">
        <v>3043</v>
      </c>
      <c r="C299" s="6" t="s">
        <v>100</v>
      </c>
      <c r="D299" s="13">
        <v>216</v>
      </c>
      <c r="E299" s="13">
        <v>2</v>
      </c>
      <c r="F299" t="s">
        <v>1258</v>
      </c>
      <c r="G299" s="13">
        <v>242</v>
      </c>
      <c r="H299" s="67"/>
      <c r="I299" s="67"/>
      <c r="J299" s="67"/>
    </row>
    <row r="300" spans="1:10" x14ac:dyDescent="0.2">
      <c r="A300" t="s">
        <v>3042</v>
      </c>
      <c r="B300" t="s">
        <v>3043</v>
      </c>
      <c r="C300" s="6" t="s">
        <v>100</v>
      </c>
      <c r="D300" s="13">
        <v>217</v>
      </c>
      <c r="E300" s="13">
        <v>2</v>
      </c>
      <c r="F300" t="s">
        <v>4544</v>
      </c>
      <c r="G300" s="13">
        <v>546</v>
      </c>
      <c r="H300" s="67"/>
      <c r="I300" s="67"/>
      <c r="J300" s="67"/>
    </row>
    <row r="301" spans="1:10" x14ac:dyDescent="0.2">
      <c r="A301" t="s">
        <v>3042</v>
      </c>
      <c r="B301" t="s">
        <v>3043</v>
      </c>
      <c r="C301" s="6" t="s">
        <v>100</v>
      </c>
      <c r="D301" s="13" t="s">
        <v>3884</v>
      </c>
      <c r="E301" s="13">
        <v>2</v>
      </c>
      <c r="F301" t="s">
        <v>111</v>
      </c>
      <c r="G301" s="13">
        <v>115</v>
      </c>
      <c r="H301" s="67"/>
      <c r="I301" s="67"/>
      <c r="J301" s="67"/>
    </row>
    <row r="302" spans="1:10" x14ac:dyDescent="0.2">
      <c r="A302" t="s">
        <v>3042</v>
      </c>
      <c r="B302" t="s">
        <v>3043</v>
      </c>
      <c r="C302" s="6" t="s">
        <v>100</v>
      </c>
      <c r="D302" s="13" t="s">
        <v>1380</v>
      </c>
      <c r="E302" s="13">
        <v>2</v>
      </c>
      <c r="F302" t="s">
        <v>108</v>
      </c>
      <c r="G302" s="13">
        <v>71</v>
      </c>
      <c r="H302" s="67"/>
      <c r="I302" s="67"/>
      <c r="J302" s="67"/>
    </row>
    <row r="303" spans="1:10" x14ac:dyDescent="0.2">
      <c r="A303" t="s">
        <v>3042</v>
      </c>
      <c r="B303" t="s">
        <v>3043</v>
      </c>
      <c r="C303" s="6" t="s">
        <v>100</v>
      </c>
      <c r="D303" s="13" t="s">
        <v>1381</v>
      </c>
      <c r="E303" s="13">
        <v>2</v>
      </c>
      <c r="F303" t="s">
        <v>111</v>
      </c>
      <c r="G303" s="13">
        <v>109</v>
      </c>
      <c r="H303" s="67"/>
      <c r="I303" s="67"/>
      <c r="J303" s="67"/>
    </row>
    <row r="304" spans="1:10" x14ac:dyDescent="0.2">
      <c r="A304" t="s">
        <v>3042</v>
      </c>
      <c r="B304" t="s">
        <v>3043</v>
      </c>
      <c r="C304" s="6" t="s">
        <v>100</v>
      </c>
      <c r="D304" s="13" t="s">
        <v>292</v>
      </c>
      <c r="E304" s="13">
        <v>2</v>
      </c>
      <c r="F304" t="s">
        <v>111</v>
      </c>
      <c r="G304" s="13">
        <v>132</v>
      </c>
      <c r="H304" s="67"/>
      <c r="I304" s="67"/>
      <c r="J304" s="67"/>
    </row>
    <row r="305" spans="1:10" x14ac:dyDescent="0.2">
      <c r="A305" t="s">
        <v>3042</v>
      </c>
      <c r="B305" t="s">
        <v>3043</v>
      </c>
      <c r="C305" s="6" t="s">
        <v>100</v>
      </c>
      <c r="D305" s="13" t="s">
        <v>291</v>
      </c>
      <c r="E305" s="13">
        <v>2</v>
      </c>
      <c r="F305" t="s">
        <v>108</v>
      </c>
      <c r="G305" s="13">
        <v>43</v>
      </c>
      <c r="H305" s="67"/>
      <c r="I305" s="67"/>
      <c r="J305" s="67"/>
    </row>
    <row r="306" spans="1:10" x14ac:dyDescent="0.2">
      <c r="A306" t="s">
        <v>3042</v>
      </c>
      <c r="B306" t="s">
        <v>3043</v>
      </c>
      <c r="C306" s="6" t="s">
        <v>100</v>
      </c>
      <c r="D306" s="13">
        <v>218</v>
      </c>
      <c r="E306" s="13">
        <v>2</v>
      </c>
      <c r="F306" t="s">
        <v>173</v>
      </c>
      <c r="G306" s="13">
        <v>66</v>
      </c>
      <c r="H306" s="67"/>
      <c r="I306" s="67"/>
      <c r="J306" s="67"/>
    </row>
    <row r="307" spans="1:10" x14ac:dyDescent="0.2">
      <c r="A307" t="s">
        <v>3042</v>
      </c>
      <c r="B307" t="s">
        <v>3043</v>
      </c>
      <c r="C307" s="6" t="s">
        <v>100</v>
      </c>
      <c r="D307" s="13" t="s">
        <v>3518</v>
      </c>
      <c r="E307" s="13">
        <v>2</v>
      </c>
      <c r="F307" t="s">
        <v>290</v>
      </c>
      <c r="G307" s="13">
        <v>37</v>
      </c>
      <c r="H307" s="67"/>
      <c r="I307" s="67"/>
      <c r="J307" s="67"/>
    </row>
    <row r="308" spans="1:10" x14ac:dyDescent="0.2">
      <c r="A308" t="s">
        <v>3042</v>
      </c>
      <c r="B308" t="s">
        <v>3043</v>
      </c>
      <c r="C308" s="6" t="s">
        <v>100</v>
      </c>
      <c r="D308" s="13">
        <v>220</v>
      </c>
      <c r="E308" s="13">
        <v>2</v>
      </c>
      <c r="F308" t="s">
        <v>1746</v>
      </c>
      <c r="G308" s="13">
        <v>112</v>
      </c>
      <c r="H308" s="67"/>
      <c r="I308" s="67"/>
      <c r="J308" s="67"/>
    </row>
    <row r="309" spans="1:10" x14ac:dyDescent="0.2">
      <c r="A309" t="s">
        <v>3042</v>
      </c>
      <c r="B309" t="s">
        <v>3043</v>
      </c>
      <c r="C309" s="6" t="s">
        <v>100</v>
      </c>
      <c r="D309" s="13">
        <v>219</v>
      </c>
      <c r="E309" s="13">
        <v>2</v>
      </c>
      <c r="F309" t="s">
        <v>4033</v>
      </c>
      <c r="G309" s="13">
        <v>549</v>
      </c>
      <c r="H309" s="67"/>
      <c r="I309" s="67"/>
      <c r="J309" s="67"/>
    </row>
    <row r="310" spans="1:10" x14ac:dyDescent="0.2">
      <c r="A310" t="s">
        <v>3042</v>
      </c>
      <c r="B310" t="s">
        <v>3043</v>
      </c>
      <c r="C310" s="6" t="s">
        <v>100</v>
      </c>
      <c r="D310" s="13">
        <v>221</v>
      </c>
      <c r="E310" s="13">
        <v>2</v>
      </c>
      <c r="F310" t="s">
        <v>1258</v>
      </c>
      <c r="G310" s="13">
        <v>366</v>
      </c>
      <c r="H310" s="67"/>
      <c r="I310" s="67"/>
      <c r="J310" s="67"/>
    </row>
    <row r="311" spans="1:10" x14ac:dyDescent="0.2">
      <c r="A311" t="s">
        <v>3042</v>
      </c>
      <c r="B311" t="s">
        <v>3043</v>
      </c>
      <c r="C311" s="6" t="s">
        <v>100</v>
      </c>
      <c r="D311" s="13">
        <v>222</v>
      </c>
      <c r="E311" s="13">
        <v>2</v>
      </c>
      <c r="F311" t="s">
        <v>4544</v>
      </c>
      <c r="G311" s="13">
        <v>485</v>
      </c>
      <c r="H311" s="67"/>
      <c r="I311" s="67"/>
      <c r="J311" s="67"/>
    </row>
    <row r="312" spans="1:10" x14ac:dyDescent="0.2">
      <c r="A312" t="s">
        <v>3042</v>
      </c>
      <c r="B312" t="s">
        <v>3043</v>
      </c>
      <c r="C312" s="6" t="s">
        <v>100</v>
      </c>
      <c r="D312" s="13" t="s">
        <v>959</v>
      </c>
      <c r="E312" s="13">
        <v>2</v>
      </c>
      <c r="F312" t="s">
        <v>108</v>
      </c>
      <c r="G312" s="13">
        <v>77</v>
      </c>
      <c r="H312" s="67"/>
      <c r="I312" s="67"/>
      <c r="J312" s="67"/>
    </row>
    <row r="313" spans="1:10" x14ac:dyDescent="0.2">
      <c r="A313" t="s">
        <v>3042</v>
      </c>
      <c r="B313" t="s">
        <v>3043</v>
      </c>
      <c r="C313" s="6" t="s">
        <v>100</v>
      </c>
      <c r="D313" s="13" t="s">
        <v>3522</v>
      </c>
      <c r="E313" s="13">
        <v>2</v>
      </c>
      <c r="F313" t="s">
        <v>111</v>
      </c>
      <c r="G313" s="13">
        <v>105</v>
      </c>
      <c r="H313" s="67"/>
      <c r="I313" s="67"/>
      <c r="J313" s="67"/>
    </row>
    <row r="314" spans="1:10" x14ac:dyDescent="0.2">
      <c r="A314" t="s">
        <v>3042</v>
      </c>
      <c r="B314" t="s">
        <v>3043</v>
      </c>
      <c r="C314" s="6" t="s">
        <v>100</v>
      </c>
      <c r="D314" s="13" t="s">
        <v>1384</v>
      </c>
      <c r="E314" s="13">
        <v>2</v>
      </c>
      <c r="F314" t="s">
        <v>111</v>
      </c>
      <c r="G314" s="13">
        <v>123</v>
      </c>
      <c r="H314" s="67"/>
      <c r="I314" s="67"/>
      <c r="J314" s="67"/>
    </row>
    <row r="315" spans="1:10" x14ac:dyDescent="0.2">
      <c r="A315" t="s">
        <v>3042</v>
      </c>
      <c r="B315" t="s">
        <v>3043</v>
      </c>
      <c r="C315" s="6" t="s">
        <v>100</v>
      </c>
      <c r="D315" s="13" t="s">
        <v>3270</v>
      </c>
      <c r="E315" s="13">
        <v>2</v>
      </c>
      <c r="F315" t="s">
        <v>111</v>
      </c>
      <c r="G315" s="13">
        <v>105</v>
      </c>
      <c r="H315" s="67"/>
      <c r="I315" s="67"/>
      <c r="J315" s="67"/>
    </row>
    <row r="316" spans="1:10" x14ac:dyDescent="0.2">
      <c r="A316" t="s">
        <v>3042</v>
      </c>
      <c r="B316" t="s">
        <v>3043</v>
      </c>
      <c r="C316" s="6" t="s">
        <v>100</v>
      </c>
      <c r="D316" s="13" t="s">
        <v>3271</v>
      </c>
      <c r="E316" s="13">
        <v>2</v>
      </c>
      <c r="F316" t="s">
        <v>111</v>
      </c>
      <c r="G316" s="13">
        <v>105</v>
      </c>
      <c r="H316" s="67"/>
      <c r="I316" s="67"/>
      <c r="J316" s="67"/>
    </row>
    <row r="317" spans="1:10" x14ac:dyDescent="0.2">
      <c r="A317" t="s">
        <v>3042</v>
      </c>
      <c r="B317" t="s">
        <v>3043</v>
      </c>
      <c r="C317" s="6" t="s">
        <v>100</v>
      </c>
      <c r="D317" s="13" t="s">
        <v>3272</v>
      </c>
      <c r="E317" s="13">
        <v>2</v>
      </c>
      <c r="F317" t="s">
        <v>1808</v>
      </c>
      <c r="G317" s="13">
        <v>15</v>
      </c>
      <c r="H317" s="67"/>
      <c r="I317" s="67"/>
      <c r="J317" s="67"/>
    </row>
    <row r="318" spans="1:10" x14ac:dyDescent="0.2">
      <c r="A318" t="s">
        <v>3042</v>
      </c>
      <c r="B318" t="s">
        <v>3043</v>
      </c>
      <c r="C318" s="6" t="s">
        <v>100</v>
      </c>
      <c r="D318" s="13" t="s">
        <v>289</v>
      </c>
      <c r="E318" s="13">
        <v>2</v>
      </c>
      <c r="F318" t="s">
        <v>108</v>
      </c>
      <c r="G318" s="13">
        <v>49</v>
      </c>
      <c r="H318" s="67"/>
      <c r="I318" s="67"/>
      <c r="J318" s="67"/>
    </row>
    <row r="319" spans="1:10" x14ac:dyDescent="0.2">
      <c r="A319" t="s">
        <v>3042</v>
      </c>
      <c r="B319" t="s">
        <v>3043</v>
      </c>
      <c r="C319" s="6" t="s">
        <v>100</v>
      </c>
      <c r="D319" s="13" t="s">
        <v>288</v>
      </c>
      <c r="E319" s="13">
        <v>2</v>
      </c>
      <c r="F319" t="s">
        <v>1808</v>
      </c>
      <c r="G319" s="13">
        <v>29</v>
      </c>
      <c r="H319" s="67"/>
      <c r="I319" s="67"/>
      <c r="J319" s="67"/>
    </row>
    <row r="320" spans="1:10" x14ac:dyDescent="0.2">
      <c r="A320" t="s">
        <v>3042</v>
      </c>
      <c r="B320" t="s">
        <v>3043</v>
      </c>
      <c r="C320" s="6" t="s">
        <v>100</v>
      </c>
      <c r="D320" s="13">
        <v>223</v>
      </c>
      <c r="E320" s="13">
        <v>2</v>
      </c>
      <c r="F320" t="s">
        <v>4544</v>
      </c>
      <c r="G320" s="13">
        <v>340</v>
      </c>
      <c r="H320" s="67"/>
      <c r="I320" s="67"/>
      <c r="J320" s="67"/>
    </row>
    <row r="321" spans="1:10" x14ac:dyDescent="0.2">
      <c r="A321" t="s">
        <v>3042</v>
      </c>
      <c r="B321" t="s">
        <v>3043</v>
      </c>
      <c r="C321" s="6" t="s">
        <v>100</v>
      </c>
      <c r="D321" s="13" t="s">
        <v>960</v>
      </c>
      <c r="E321" s="13">
        <v>2</v>
      </c>
      <c r="F321" t="s">
        <v>111</v>
      </c>
      <c r="G321" s="13">
        <v>105</v>
      </c>
      <c r="H321" s="67"/>
      <c r="I321" s="67"/>
      <c r="J321" s="67"/>
    </row>
    <row r="322" spans="1:10" x14ac:dyDescent="0.2">
      <c r="A322" t="s">
        <v>3042</v>
      </c>
      <c r="B322" t="s">
        <v>3043</v>
      </c>
      <c r="C322" s="6" t="s">
        <v>100</v>
      </c>
      <c r="D322" s="13" t="s">
        <v>961</v>
      </c>
      <c r="E322" s="13">
        <v>2</v>
      </c>
      <c r="F322" t="s">
        <v>111</v>
      </c>
      <c r="G322" s="13">
        <v>105</v>
      </c>
      <c r="H322" s="67"/>
      <c r="I322" s="67"/>
      <c r="J322" s="67"/>
    </row>
    <row r="323" spans="1:10" x14ac:dyDescent="0.2">
      <c r="A323" t="s">
        <v>3042</v>
      </c>
      <c r="B323" t="s">
        <v>3043</v>
      </c>
      <c r="C323" s="6" t="s">
        <v>100</v>
      </c>
      <c r="D323" s="13" t="s">
        <v>962</v>
      </c>
      <c r="E323" s="13">
        <v>2</v>
      </c>
      <c r="F323" t="s">
        <v>1808</v>
      </c>
      <c r="G323" s="13">
        <v>15</v>
      </c>
      <c r="H323" s="67"/>
      <c r="I323" s="67"/>
      <c r="J323" s="67"/>
    </row>
    <row r="324" spans="1:10" x14ac:dyDescent="0.2">
      <c r="A324" t="s">
        <v>3042</v>
      </c>
      <c r="B324" t="s">
        <v>3043</v>
      </c>
      <c r="C324" s="6" t="s">
        <v>100</v>
      </c>
      <c r="D324" s="13" t="s">
        <v>963</v>
      </c>
      <c r="E324" s="13">
        <v>2</v>
      </c>
      <c r="F324" t="s">
        <v>108</v>
      </c>
      <c r="G324" s="13">
        <v>49</v>
      </c>
      <c r="H324" s="67"/>
      <c r="I324" s="67"/>
      <c r="J324" s="67"/>
    </row>
    <row r="325" spans="1:10" x14ac:dyDescent="0.2">
      <c r="A325" t="s">
        <v>3042</v>
      </c>
      <c r="B325" t="s">
        <v>3043</v>
      </c>
      <c r="C325" s="6" t="s">
        <v>100</v>
      </c>
      <c r="D325" s="13" t="s">
        <v>964</v>
      </c>
      <c r="E325" s="13">
        <v>2</v>
      </c>
      <c r="F325" t="s">
        <v>1808</v>
      </c>
      <c r="G325" s="13">
        <v>29</v>
      </c>
      <c r="H325" s="67"/>
      <c r="I325" s="67"/>
      <c r="J325" s="67"/>
    </row>
    <row r="326" spans="1:10" x14ac:dyDescent="0.2">
      <c r="A326" t="s">
        <v>3042</v>
      </c>
      <c r="B326" t="s">
        <v>3043</v>
      </c>
      <c r="C326" s="6" t="s">
        <v>100</v>
      </c>
      <c r="D326" s="13">
        <v>224</v>
      </c>
      <c r="E326" s="13">
        <v>2</v>
      </c>
      <c r="F326" t="s">
        <v>4544</v>
      </c>
      <c r="G326" s="13">
        <v>501</v>
      </c>
      <c r="H326" s="67"/>
      <c r="I326" s="67"/>
      <c r="J326" s="67"/>
    </row>
    <row r="327" spans="1:10" x14ac:dyDescent="0.2">
      <c r="A327" t="s">
        <v>3042</v>
      </c>
      <c r="B327" t="s">
        <v>3043</v>
      </c>
      <c r="C327" s="6" t="s">
        <v>100</v>
      </c>
      <c r="D327" s="13" t="s">
        <v>3524</v>
      </c>
      <c r="E327" s="13">
        <v>2</v>
      </c>
      <c r="F327" t="s">
        <v>108</v>
      </c>
      <c r="G327" s="13">
        <v>49</v>
      </c>
      <c r="H327" s="67"/>
      <c r="I327" s="67"/>
      <c r="J327" s="67"/>
    </row>
    <row r="328" spans="1:10" x14ac:dyDescent="0.2">
      <c r="A328" t="s">
        <v>3042</v>
      </c>
      <c r="B328" t="s">
        <v>3043</v>
      </c>
      <c r="C328" s="6" t="s">
        <v>100</v>
      </c>
      <c r="D328" s="13" t="s">
        <v>3526</v>
      </c>
      <c r="E328" s="13">
        <v>2</v>
      </c>
      <c r="F328" t="s">
        <v>1808</v>
      </c>
      <c r="G328" s="13">
        <v>7</v>
      </c>
      <c r="H328" s="67"/>
      <c r="I328" s="67"/>
      <c r="J328" s="67"/>
    </row>
    <row r="329" spans="1:10" x14ac:dyDescent="0.2">
      <c r="A329" t="s">
        <v>3042</v>
      </c>
      <c r="B329" t="s">
        <v>3043</v>
      </c>
      <c r="C329" s="6" t="s">
        <v>100</v>
      </c>
      <c r="D329" s="13" t="s">
        <v>966</v>
      </c>
      <c r="E329" s="13">
        <v>2</v>
      </c>
      <c r="F329" t="s">
        <v>111</v>
      </c>
      <c r="G329" s="13">
        <v>105</v>
      </c>
      <c r="H329" s="67"/>
      <c r="I329" s="67"/>
      <c r="J329" s="67"/>
    </row>
    <row r="330" spans="1:10" x14ac:dyDescent="0.2">
      <c r="A330" t="s">
        <v>3042</v>
      </c>
      <c r="B330" t="s">
        <v>3043</v>
      </c>
      <c r="C330" s="6" t="s">
        <v>100</v>
      </c>
      <c r="D330" s="13" t="s">
        <v>967</v>
      </c>
      <c r="E330" s="13">
        <v>2</v>
      </c>
      <c r="F330" t="s">
        <v>111</v>
      </c>
      <c r="G330" s="13">
        <v>123</v>
      </c>
      <c r="H330" s="67"/>
      <c r="I330" s="67"/>
      <c r="J330" s="67"/>
    </row>
    <row r="331" spans="1:10" x14ac:dyDescent="0.2">
      <c r="A331" t="s">
        <v>3042</v>
      </c>
      <c r="B331" t="s">
        <v>3043</v>
      </c>
      <c r="C331" s="6" t="s">
        <v>100</v>
      </c>
      <c r="D331" s="13" t="s">
        <v>968</v>
      </c>
      <c r="E331" s="13">
        <v>2</v>
      </c>
      <c r="F331" t="s">
        <v>111</v>
      </c>
      <c r="G331" s="13">
        <v>105</v>
      </c>
      <c r="H331" s="67"/>
      <c r="I331" s="67"/>
      <c r="J331" s="67"/>
    </row>
    <row r="332" spans="1:10" x14ac:dyDescent="0.2">
      <c r="A332" t="s">
        <v>3042</v>
      </c>
      <c r="B332" t="s">
        <v>3043</v>
      </c>
      <c r="C332" s="6" t="s">
        <v>100</v>
      </c>
      <c r="D332" s="13" t="s">
        <v>969</v>
      </c>
      <c r="E332" s="13">
        <v>2</v>
      </c>
      <c r="F332" t="s">
        <v>111</v>
      </c>
      <c r="G332" s="13">
        <v>105</v>
      </c>
      <c r="H332" s="67"/>
      <c r="I332" s="67"/>
      <c r="J332" s="67"/>
    </row>
    <row r="333" spans="1:10" x14ac:dyDescent="0.2">
      <c r="A333" t="s">
        <v>3042</v>
      </c>
      <c r="B333" t="s">
        <v>3043</v>
      </c>
      <c r="C333" s="6" t="s">
        <v>100</v>
      </c>
      <c r="D333" s="13" t="s">
        <v>287</v>
      </c>
      <c r="E333" s="13">
        <v>2</v>
      </c>
      <c r="F333" t="s">
        <v>1808</v>
      </c>
      <c r="G333" s="13">
        <v>15</v>
      </c>
      <c r="H333" s="67"/>
      <c r="I333" s="67"/>
      <c r="J333" s="67"/>
    </row>
    <row r="334" spans="1:10" x14ac:dyDescent="0.2">
      <c r="A334" t="s">
        <v>3042</v>
      </c>
      <c r="B334" t="s">
        <v>3043</v>
      </c>
      <c r="C334" s="6" t="s">
        <v>100</v>
      </c>
      <c r="D334" s="13" t="s">
        <v>286</v>
      </c>
      <c r="E334" s="13">
        <v>2</v>
      </c>
      <c r="F334" t="s">
        <v>108</v>
      </c>
      <c r="G334" s="13">
        <v>49</v>
      </c>
      <c r="H334" s="67"/>
      <c r="I334" s="67"/>
      <c r="J334" s="67"/>
    </row>
    <row r="335" spans="1:10" x14ac:dyDescent="0.2">
      <c r="A335" t="s">
        <v>3042</v>
      </c>
      <c r="B335" t="s">
        <v>3043</v>
      </c>
      <c r="C335" s="6" t="s">
        <v>100</v>
      </c>
      <c r="D335" s="13" t="s">
        <v>285</v>
      </c>
      <c r="E335" s="13">
        <v>2</v>
      </c>
      <c r="F335" t="s">
        <v>1808</v>
      </c>
      <c r="G335" s="13">
        <v>29</v>
      </c>
      <c r="H335" s="67"/>
      <c r="I335" s="67"/>
      <c r="J335" s="67"/>
    </row>
    <row r="336" spans="1:10" x14ac:dyDescent="0.2">
      <c r="A336" t="s">
        <v>3042</v>
      </c>
      <c r="B336" t="s">
        <v>3043</v>
      </c>
      <c r="C336" s="6" t="s">
        <v>100</v>
      </c>
      <c r="D336" s="13">
        <v>225</v>
      </c>
      <c r="E336" s="13">
        <v>2</v>
      </c>
      <c r="F336" t="s">
        <v>4544</v>
      </c>
      <c r="G336" s="13">
        <v>341</v>
      </c>
      <c r="H336" s="67"/>
      <c r="I336" s="67"/>
      <c r="J336" s="67"/>
    </row>
    <row r="337" spans="1:10" x14ac:dyDescent="0.2">
      <c r="A337" t="s">
        <v>3042</v>
      </c>
      <c r="B337" t="s">
        <v>3043</v>
      </c>
      <c r="C337" s="6" t="s">
        <v>100</v>
      </c>
      <c r="D337" s="13" t="s">
        <v>2484</v>
      </c>
      <c r="E337" s="13">
        <v>2</v>
      </c>
      <c r="F337" t="s">
        <v>111</v>
      </c>
      <c r="G337" s="13">
        <v>105</v>
      </c>
      <c r="H337" s="67"/>
      <c r="I337" s="67"/>
      <c r="J337" s="67"/>
    </row>
    <row r="338" spans="1:10" x14ac:dyDescent="0.2">
      <c r="A338" t="s">
        <v>3042</v>
      </c>
      <c r="B338" t="s">
        <v>3043</v>
      </c>
      <c r="C338" s="6" t="s">
        <v>100</v>
      </c>
      <c r="D338" s="13" t="s">
        <v>970</v>
      </c>
      <c r="E338" s="13">
        <v>2</v>
      </c>
      <c r="F338" t="s">
        <v>111</v>
      </c>
      <c r="G338" s="13">
        <v>105</v>
      </c>
      <c r="H338" s="67"/>
      <c r="I338" s="67"/>
      <c r="J338" s="67"/>
    </row>
    <row r="339" spans="1:10" x14ac:dyDescent="0.2">
      <c r="A339" t="s">
        <v>3042</v>
      </c>
      <c r="B339" t="s">
        <v>3043</v>
      </c>
      <c r="C339" s="6" t="s">
        <v>100</v>
      </c>
      <c r="D339" s="13" t="s">
        <v>971</v>
      </c>
      <c r="E339" s="13">
        <v>2</v>
      </c>
      <c r="F339" t="s">
        <v>1808</v>
      </c>
      <c r="G339" s="13">
        <v>15</v>
      </c>
      <c r="H339" s="67"/>
      <c r="I339" s="67"/>
      <c r="J339" s="67"/>
    </row>
    <row r="340" spans="1:10" x14ac:dyDescent="0.2">
      <c r="A340" t="s">
        <v>3042</v>
      </c>
      <c r="B340" t="s">
        <v>3043</v>
      </c>
      <c r="C340" s="6" t="s">
        <v>100</v>
      </c>
      <c r="D340" s="13" t="s">
        <v>972</v>
      </c>
      <c r="E340" s="13">
        <v>2</v>
      </c>
      <c r="F340" t="s">
        <v>108</v>
      </c>
      <c r="G340" s="13">
        <v>49</v>
      </c>
      <c r="H340" s="67"/>
      <c r="I340" s="67"/>
      <c r="J340" s="67"/>
    </row>
    <row r="341" spans="1:10" x14ac:dyDescent="0.2">
      <c r="A341" t="s">
        <v>3042</v>
      </c>
      <c r="B341" t="s">
        <v>3043</v>
      </c>
      <c r="C341" s="6" t="s">
        <v>100</v>
      </c>
      <c r="D341" s="13" t="s">
        <v>973</v>
      </c>
      <c r="E341" s="13">
        <v>2</v>
      </c>
      <c r="F341" t="s">
        <v>1808</v>
      </c>
      <c r="G341" s="13">
        <v>30</v>
      </c>
      <c r="H341" s="67"/>
      <c r="I341" s="67"/>
      <c r="J341" s="67"/>
    </row>
    <row r="342" spans="1:10" x14ac:dyDescent="0.2">
      <c r="A342" t="s">
        <v>3042</v>
      </c>
      <c r="B342" t="s">
        <v>3043</v>
      </c>
      <c r="C342" s="6" t="s">
        <v>100</v>
      </c>
      <c r="D342" s="13">
        <v>226</v>
      </c>
      <c r="E342" s="13">
        <v>2</v>
      </c>
      <c r="F342" t="s">
        <v>4033</v>
      </c>
      <c r="G342" s="13">
        <v>141</v>
      </c>
      <c r="H342" s="67"/>
      <c r="I342" s="67"/>
      <c r="J342" s="67"/>
    </row>
    <row r="343" spans="1:10" x14ac:dyDescent="0.2">
      <c r="A343" t="s">
        <v>3042</v>
      </c>
      <c r="B343" t="s">
        <v>3043</v>
      </c>
      <c r="C343" s="6" t="s">
        <v>100</v>
      </c>
      <c r="D343" s="13">
        <v>227</v>
      </c>
      <c r="E343" s="13">
        <v>2</v>
      </c>
      <c r="F343" t="s">
        <v>4544</v>
      </c>
      <c r="G343" s="13">
        <v>489</v>
      </c>
      <c r="H343" s="67"/>
      <c r="I343" s="67"/>
      <c r="J343" s="67"/>
    </row>
    <row r="344" spans="1:10" x14ac:dyDescent="0.2">
      <c r="A344" t="s">
        <v>3042</v>
      </c>
      <c r="B344" t="s">
        <v>3043</v>
      </c>
      <c r="C344" s="6" t="s">
        <v>100</v>
      </c>
      <c r="D344" s="13" t="s">
        <v>2488</v>
      </c>
      <c r="E344" s="13">
        <v>2</v>
      </c>
      <c r="F344" t="s">
        <v>108</v>
      </c>
      <c r="G344" s="13">
        <v>49</v>
      </c>
      <c r="H344" s="67"/>
      <c r="I344" s="67"/>
      <c r="J344" s="67"/>
    </row>
    <row r="345" spans="1:10" x14ac:dyDescent="0.2">
      <c r="A345" t="s">
        <v>3042</v>
      </c>
      <c r="B345" t="s">
        <v>3043</v>
      </c>
      <c r="C345" s="6" t="s">
        <v>100</v>
      </c>
      <c r="D345" s="13" t="s">
        <v>2489</v>
      </c>
      <c r="E345" s="13">
        <v>2</v>
      </c>
      <c r="F345" t="s">
        <v>1808</v>
      </c>
      <c r="G345" s="13">
        <v>15</v>
      </c>
      <c r="H345" s="67"/>
      <c r="I345" s="67"/>
      <c r="J345" s="67"/>
    </row>
    <row r="346" spans="1:10" x14ac:dyDescent="0.2">
      <c r="A346" t="s">
        <v>3042</v>
      </c>
      <c r="B346" t="s">
        <v>3043</v>
      </c>
      <c r="C346" s="6" t="s">
        <v>100</v>
      </c>
      <c r="D346" s="13" t="s">
        <v>2490</v>
      </c>
      <c r="E346" s="13">
        <v>2</v>
      </c>
      <c r="F346" t="s">
        <v>111</v>
      </c>
      <c r="G346" s="13">
        <v>105</v>
      </c>
      <c r="H346" s="67"/>
      <c r="I346" s="67"/>
      <c r="J346" s="67"/>
    </row>
    <row r="347" spans="1:10" x14ac:dyDescent="0.2">
      <c r="A347" t="s">
        <v>3042</v>
      </c>
      <c r="B347" t="s">
        <v>3043</v>
      </c>
      <c r="C347" s="6" t="s">
        <v>100</v>
      </c>
      <c r="D347" s="13" t="s">
        <v>977</v>
      </c>
      <c r="E347" s="13">
        <v>2</v>
      </c>
      <c r="F347" t="s">
        <v>111</v>
      </c>
      <c r="G347" s="13">
        <v>123</v>
      </c>
      <c r="H347" s="67"/>
      <c r="I347" s="67"/>
      <c r="J347" s="67"/>
    </row>
    <row r="348" spans="1:10" x14ac:dyDescent="0.2">
      <c r="A348" t="s">
        <v>3042</v>
      </c>
      <c r="B348" t="s">
        <v>3043</v>
      </c>
      <c r="C348" s="6" t="s">
        <v>100</v>
      </c>
      <c r="D348" s="13" t="s">
        <v>978</v>
      </c>
      <c r="E348" s="13">
        <v>2</v>
      </c>
      <c r="F348" t="s">
        <v>111</v>
      </c>
      <c r="G348" s="13">
        <v>105</v>
      </c>
      <c r="H348" s="67"/>
      <c r="I348" s="67"/>
      <c r="J348" s="67"/>
    </row>
    <row r="349" spans="1:10" x14ac:dyDescent="0.2">
      <c r="A349" t="s">
        <v>3042</v>
      </c>
      <c r="B349" t="s">
        <v>3043</v>
      </c>
      <c r="C349" s="6" t="s">
        <v>100</v>
      </c>
      <c r="D349" s="13" t="s">
        <v>979</v>
      </c>
      <c r="E349" s="13">
        <v>2</v>
      </c>
      <c r="F349" t="s">
        <v>111</v>
      </c>
      <c r="G349" s="13">
        <v>115</v>
      </c>
      <c r="H349" s="67"/>
      <c r="I349" s="67"/>
      <c r="J349" s="67"/>
    </row>
    <row r="350" spans="1:10" x14ac:dyDescent="0.2">
      <c r="A350" t="s">
        <v>3042</v>
      </c>
      <c r="B350" t="s">
        <v>3043</v>
      </c>
      <c r="C350" s="6" t="s">
        <v>100</v>
      </c>
      <c r="D350" s="13" t="s">
        <v>284</v>
      </c>
      <c r="E350" s="13">
        <v>2</v>
      </c>
      <c r="F350" t="s">
        <v>1808</v>
      </c>
      <c r="G350" s="13">
        <v>7</v>
      </c>
      <c r="H350" s="67"/>
      <c r="I350" s="67"/>
      <c r="J350" s="67"/>
    </row>
    <row r="351" spans="1:10" x14ac:dyDescent="0.2">
      <c r="A351" t="s">
        <v>3042</v>
      </c>
      <c r="B351" t="s">
        <v>3043</v>
      </c>
      <c r="C351" s="6" t="s">
        <v>100</v>
      </c>
      <c r="D351" s="13" t="s">
        <v>283</v>
      </c>
      <c r="E351" s="13">
        <v>2</v>
      </c>
      <c r="F351" t="s">
        <v>108</v>
      </c>
      <c r="G351" s="13">
        <v>54</v>
      </c>
      <c r="H351" s="67"/>
      <c r="I351" s="67"/>
      <c r="J351" s="67"/>
    </row>
    <row r="352" spans="1:10" x14ac:dyDescent="0.2">
      <c r="A352" t="s">
        <v>3042</v>
      </c>
      <c r="B352" t="s">
        <v>3043</v>
      </c>
      <c r="C352" s="6" t="s">
        <v>100</v>
      </c>
      <c r="D352" s="13" t="s">
        <v>282</v>
      </c>
      <c r="E352" s="13">
        <v>2</v>
      </c>
      <c r="F352" t="s">
        <v>1808</v>
      </c>
      <c r="G352" s="13">
        <v>24</v>
      </c>
      <c r="H352" s="67"/>
      <c r="I352" s="67"/>
      <c r="J352" s="67"/>
    </row>
    <row r="353" spans="1:10" x14ac:dyDescent="0.2">
      <c r="A353" t="s">
        <v>3042</v>
      </c>
      <c r="B353" t="s">
        <v>3043</v>
      </c>
      <c r="C353" s="6" t="s">
        <v>100</v>
      </c>
      <c r="D353" s="13" t="s">
        <v>981</v>
      </c>
      <c r="E353" s="13">
        <v>2</v>
      </c>
      <c r="F353" t="s">
        <v>158</v>
      </c>
      <c r="G353" s="13">
        <v>101</v>
      </c>
      <c r="H353" s="67"/>
      <c r="I353" s="67"/>
      <c r="J353" s="67"/>
    </row>
    <row r="354" spans="1:10" x14ac:dyDescent="0.2">
      <c r="A354" t="s">
        <v>3042</v>
      </c>
      <c r="B354" t="s">
        <v>3043</v>
      </c>
      <c r="C354" s="6" t="s">
        <v>100</v>
      </c>
      <c r="D354" s="13">
        <v>229</v>
      </c>
      <c r="E354" s="13">
        <v>2</v>
      </c>
      <c r="F354" t="s">
        <v>4544</v>
      </c>
      <c r="G354" s="13">
        <v>232</v>
      </c>
      <c r="H354" s="67"/>
      <c r="I354" s="67"/>
      <c r="J354" s="67"/>
    </row>
    <row r="355" spans="1:10" x14ac:dyDescent="0.2">
      <c r="A355" t="s">
        <v>3042</v>
      </c>
      <c r="B355" t="s">
        <v>3043</v>
      </c>
      <c r="C355" s="6" t="s">
        <v>100</v>
      </c>
      <c r="D355" s="13" t="s">
        <v>2495</v>
      </c>
      <c r="E355" s="13">
        <v>2</v>
      </c>
      <c r="F355" t="s">
        <v>108</v>
      </c>
      <c r="G355" s="13">
        <v>53</v>
      </c>
      <c r="H355" s="67"/>
      <c r="I355" s="67"/>
      <c r="J355" s="67"/>
    </row>
    <row r="356" spans="1:10" x14ac:dyDescent="0.2">
      <c r="A356" t="s">
        <v>3042</v>
      </c>
      <c r="B356" t="s">
        <v>3043</v>
      </c>
      <c r="C356" s="6" t="s">
        <v>100</v>
      </c>
      <c r="D356" s="13" t="s">
        <v>1385</v>
      </c>
      <c r="E356" s="13">
        <v>2</v>
      </c>
      <c r="F356" t="s">
        <v>108</v>
      </c>
      <c r="G356" s="13">
        <v>77</v>
      </c>
      <c r="H356" s="67"/>
      <c r="I356" s="67"/>
      <c r="J356" s="67"/>
    </row>
    <row r="357" spans="1:10" x14ac:dyDescent="0.2">
      <c r="A357" t="s">
        <v>3042</v>
      </c>
      <c r="B357" t="s">
        <v>3043</v>
      </c>
      <c r="C357" s="6" t="s">
        <v>100</v>
      </c>
      <c r="D357" s="13" t="s">
        <v>1386</v>
      </c>
      <c r="E357" s="13">
        <v>2</v>
      </c>
      <c r="F357" t="s">
        <v>1808</v>
      </c>
      <c r="G357" s="13">
        <v>17</v>
      </c>
      <c r="H357" s="67"/>
      <c r="I357" s="67"/>
      <c r="J357" s="67"/>
    </row>
    <row r="358" spans="1:10" x14ac:dyDescent="0.2">
      <c r="A358" t="s">
        <v>3042</v>
      </c>
      <c r="B358" t="s">
        <v>3043</v>
      </c>
      <c r="C358" s="6" t="s">
        <v>100</v>
      </c>
      <c r="D358" s="13" t="s">
        <v>281</v>
      </c>
      <c r="E358" s="13">
        <v>2</v>
      </c>
      <c r="F358" t="s">
        <v>111</v>
      </c>
      <c r="G358" s="13">
        <v>113</v>
      </c>
      <c r="H358" s="67"/>
      <c r="I358" s="67"/>
      <c r="J358" s="67"/>
    </row>
    <row r="359" spans="1:10" x14ac:dyDescent="0.2">
      <c r="A359" t="s">
        <v>3042</v>
      </c>
      <c r="B359" t="s">
        <v>3043</v>
      </c>
      <c r="C359" s="6" t="s">
        <v>100</v>
      </c>
      <c r="D359" s="13" t="s">
        <v>280</v>
      </c>
      <c r="E359" s="13">
        <v>2</v>
      </c>
      <c r="F359" t="s">
        <v>111</v>
      </c>
      <c r="G359" s="13">
        <v>118</v>
      </c>
      <c r="H359" s="67"/>
      <c r="I359" s="67"/>
      <c r="J359" s="67"/>
    </row>
    <row r="360" spans="1:10" x14ac:dyDescent="0.2">
      <c r="A360" t="s">
        <v>3042</v>
      </c>
      <c r="B360" t="s">
        <v>3043</v>
      </c>
      <c r="C360" s="6" t="s">
        <v>100</v>
      </c>
      <c r="D360" s="13" t="s">
        <v>279</v>
      </c>
      <c r="E360" s="13">
        <v>2</v>
      </c>
      <c r="F360" t="s">
        <v>111</v>
      </c>
      <c r="G360" s="13">
        <v>118</v>
      </c>
      <c r="H360" s="67"/>
      <c r="I360" s="67"/>
      <c r="J360" s="67"/>
    </row>
    <row r="361" spans="1:10" x14ac:dyDescent="0.2">
      <c r="A361" t="s">
        <v>3042</v>
      </c>
      <c r="B361" t="s">
        <v>3043</v>
      </c>
      <c r="C361" s="6" t="s">
        <v>100</v>
      </c>
      <c r="D361" s="13" t="s">
        <v>278</v>
      </c>
      <c r="E361" s="13">
        <v>2</v>
      </c>
      <c r="F361" t="s">
        <v>111</v>
      </c>
      <c r="G361" s="13">
        <v>117</v>
      </c>
      <c r="H361" s="67"/>
      <c r="I361" s="67"/>
      <c r="J361" s="67"/>
    </row>
    <row r="362" spans="1:10" x14ac:dyDescent="0.2">
      <c r="A362" t="s">
        <v>3042</v>
      </c>
      <c r="B362" t="s">
        <v>3043</v>
      </c>
      <c r="C362" s="6" t="s">
        <v>100</v>
      </c>
      <c r="D362" s="13">
        <v>230</v>
      </c>
      <c r="E362" s="13">
        <v>2</v>
      </c>
      <c r="F362" t="s">
        <v>1258</v>
      </c>
      <c r="G362" s="13">
        <v>800</v>
      </c>
      <c r="H362" s="67"/>
      <c r="I362" s="67"/>
      <c r="J362" s="67"/>
    </row>
    <row r="363" spans="1:10" x14ac:dyDescent="0.2">
      <c r="A363" t="s">
        <v>3042</v>
      </c>
      <c r="B363" t="s">
        <v>3043</v>
      </c>
      <c r="C363" s="6" t="s">
        <v>100</v>
      </c>
      <c r="D363" s="13">
        <v>231</v>
      </c>
      <c r="E363" s="13">
        <v>2</v>
      </c>
      <c r="F363" t="s">
        <v>4544</v>
      </c>
      <c r="G363" s="13">
        <v>339</v>
      </c>
      <c r="H363" s="67"/>
      <c r="I363" s="67"/>
      <c r="J363" s="67"/>
    </row>
    <row r="364" spans="1:10" x14ac:dyDescent="0.2">
      <c r="A364" t="s">
        <v>3042</v>
      </c>
      <c r="B364" t="s">
        <v>3043</v>
      </c>
      <c r="C364" s="6" t="s">
        <v>100</v>
      </c>
      <c r="D364" s="13" t="s">
        <v>3273</v>
      </c>
      <c r="E364" s="13">
        <v>2</v>
      </c>
      <c r="F364" t="s">
        <v>111</v>
      </c>
      <c r="G364" s="13">
        <v>105</v>
      </c>
      <c r="H364" s="67"/>
      <c r="I364" s="67"/>
      <c r="J364" s="67"/>
    </row>
    <row r="365" spans="1:10" x14ac:dyDescent="0.2">
      <c r="A365" t="s">
        <v>3042</v>
      </c>
      <c r="B365" t="s">
        <v>3043</v>
      </c>
      <c r="C365" s="6" t="s">
        <v>100</v>
      </c>
      <c r="D365" s="13" t="s">
        <v>3274</v>
      </c>
      <c r="E365" s="13">
        <v>2</v>
      </c>
      <c r="F365" t="s">
        <v>111</v>
      </c>
      <c r="G365" s="13">
        <v>105</v>
      </c>
      <c r="H365" s="67"/>
      <c r="I365" s="67"/>
      <c r="J365" s="67"/>
    </row>
    <row r="366" spans="1:10" x14ac:dyDescent="0.2">
      <c r="A366" t="s">
        <v>3042</v>
      </c>
      <c r="B366" t="s">
        <v>3043</v>
      </c>
      <c r="C366" s="6" t="s">
        <v>100</v>
      </c>
      <c r="D366" s="13" t="s">
        <v>3275</v>
      </c>
      <c r="E366" s="13">
        <v>2</v>
      </c>
      <c r="F366" t="s">
        <v>1808</v>
      </c>
      <c r="G366" s="13">
        <v>15</v>
      </c>
      <c r="H366" s="67"/>
      <c r="I366" s="67"/>
      <c r="J366" s="67"/>
    </row>
    <row r="367" spans="1:10" x14ac:dyDescent="0.2">
      <c r="A367" t="s">
        <v>3042</v>
      </c>
      <c r="B367" t="s">
        <v>3043</v>
      </c>
      <c r="C367" s="6" t="s">
        <v>100</v>
      </c>
      <c r="D367" s="13" t="s">
        <v>3276</v>
      </c>
      <c r="E367" s="13">
        <v>2</v>
      </c>
      <c r="F367" t="s">
        <v>108</v>
      </c>
      <c r="G367" s="13">
        <v>49</v>
      </c>
      <c r="H367" s="67"/>
      <c r="I367" s="67"/>
      <c r="J367" s="67"/>
    </row>
    <row r="368" spans="1:10" x14ac:dyDescent="0.2">
      <c r="A368" t="s">
        <v>3042</v>
      </c>
      <c r="B368" t="s">
        <v>3043</v>
      </c>
      <c r="C368" s="6" t="s">
        <v>100</v>
      </c>
      <c r="D368" s="13" t="s">
        <v>3277</v>
      </c>
      <c r="E368" s="13">
        <v>2</v>
      </c>
      <c r="F368" t="s">
        <v>1808</v>
      </c>
      <c r="G368" s="13">
        <v>29</v>
      </c>
      <c r="H368" s="67"/>
      <c r="I368" s="67"/>
      <c r="J368" s="67"/>
    </row>
    <row r="369" spans="1:10" x14ac:dyDescent="0.2">
      <c r="A369" t="s">
        <v>3042</v>
      </c>
      <c r="B369" t="s">
        <v>3043</v>
      </c>
      <c r="C369" s="6" t="s">
        <v>100</v>
      </c>
      <c r="D369" s="13" t="s">
        <v>3278</v>
      </c>
      <c r="E369" s="13">
        <v>2</v>
      </c>
      <c r="F369" t="s">
        <v>173</v>
      </c>
      <c r="G369" s="13">
        <v>76</v>
      </c>
      <c r="H369" s="67"/>
      <c r="I369" s="67"/>
      <c r="J369" s="67"/>
    </row>
    <row r="370" spans="1:10" x14ac:dyDescent="0.2">
      <c r="A370" t="s">
        <v>3042</v>
      </c>
      <c r="B370" t="s">
        <v>3043</v>
      </c>
      <c r="C370" s="6" t="s">
        <v>100</v>
      </c>
      <c r="D370" s="13">
        <v>233</v>
      </c>
      <c r="E370" s="13">
        <v>2</v>
      </c>
      <c r="F370" t="s">
        <v>4544</v>
      </c>
      <c r="G370" s="13">
        <v>341</v>
      </c>
      <c r="H370" s="67"/>
      <c r="I370" s="67"/>
      <c r="J370" s="67"/>
    </row>
    <row r="371" spans="1:10" x14ac:dyDescent="0.2">
      <c r="A371" t="s">
        <v>3042</v>
      </c>
      <c r="B371" t="s">
        <v>3043</v>
      </c>
      <c r="C371" s="6" t="s">
        <v>100</v>
      </c>
      <c r="D371" s="13" t="s">
        <v>3744</v>
      </c>
      <c r="E371" s="13">
        <v>2</v>
      </c>
      <c r="F371" t="s">
        <v>111</v>
      </c>
      <c r="G371" s="13">
        <v>105</v>
      </c>
      <c r="H371" s="67"/>
      <c r="I371" s="67"/>
      <c r="J371" s="67"/>
    </row>
    <row r="372" spans="1:10" x14ac:dyDescent="0.2">
      <c r="A372" t="s">
        <v>3042</v>
      </c>
      <c r="B372" t="s">
        <v>3043</v>
      </c>
      <c r="C372" s="6" t="s">
        <v>100</v>
      </c>
      <c r="D372" s="13" t="s">
        <v>3279</v>
      </c>
      <c r="E372" s="13">
        <v>2</v>
      </c>
      <c r="F372" t="s">
        <v>111</v>
      </c>
      <c r="G372" s="13">
        <v>105</v>
      </c>
      <c r="H372" s="67"/>
      <c r="I372" s="67"/>
      <c r="J372" s="67"/>
    </row>
    <row r="373" spans="1:10" x14ac:dyDescent="0.2">
      <c r="A373" t="s">
        <v>3042</v>
      </c>
      <c r="B373" t="s">
        <v>3043</v>
      </c>
      <c r="C373" s="6" t="s">
        <v>100</v>
      </c>
      <c r="D373" s="13" t="s">
        <v>3280</v>
      </c>
      <c r="E373" s="13">
        <v>2</v>
      </c>
      <c r="F373" t="s">
        <v>1808</v>
      </c>
      <c r="G373" s="13">
        <v>15</v>
      </c>
      <c r="H373" s="67"/>
      <c r="I373" s="67"/>
      <c r="J373" s="67"/>
    </row>
    <row r="374" spans="1:10" x14ac:dyDescent="0.2">
      <c r="A374" t="s">
        <v>3042</v>
      </c>
      <c r="B374" t="s">
        <v>3043</v>
      </c>
      <c r="C374" s="6" t="s">
        <v>100</v>
      </c>
      <c r="D374" s="13" t="s">
        <v>3281</v>
      </c>
      <c r="E374" s="13">
        <v>2</v>
      </c>
      <c r="F374" t="s">
        <v>108</v>
      </c>
      <c r="G374" s="13">
        <v>49</v>
      </c>
      <c r="H374" s="67"/>
      <c r="I374" s="67"/>
      <c r="J374" s="67"/>
    </row>
    <row r="375" spans="1:10" x14ac:dyDescent="0.2">
      <c r="A375" t="s">
        <v>3042</v>
      </c>
      <c r="B375" t="s">
        <v>3043</v>
      </c>
      <c r="C375" s="6" t="s">
        <v>100</v>
      </c>
      <c r="D375" s="13" t="s">
        <v>3282</v>
      </c>
      <c r="E375" s="13">
        <v>2</v>
      </c>
      <c r="F375" t="s">
        <v>1808</v>
      </c>
      <c r="G375" s="13">
        <v>30</v>
      </c>
      <c r="H375" s="67"/>
      <c r="I375" s="67"/>
      <c r="J375" s="67"/>
    </row>
    <row r="376" spans="1:10" x14ac:dyDescent="0.2">
      <c r="A376" t="s">
        <v>3042</v>
      </c>
      <c r="B376" t="s">
        <v>3043</v>
      </c>
      <c r="C376" s="6" t="s">
        <v>100</v>
      </c>
      <c r="D376" s="13">
        <v>235</v>
      </c>
      <c r="E376" s="13">
        <v>2</v>
      </c>
      <c r="F376" t="s">
        <v>4544</v>
      </c>
      <c r="G376" s="13">
        <v>364</v>
      </c>
      <c r="H376" s="67"/>
      <c r="I376" s="67"/>
      <c r="J376" s="67"/>
    </row>
    <row r="377" spans="1:10" x14ac:dyDescent="0.2">
      <c r="A377" t="s">
        <v>3042</v>
      </c>
      <c r="B377" t="s">
        <v>3043</v>
      </c>
      <c r="C377" s="6" t="s">
        <v>100</v>
      </c>
      <c r="D377" s="13" t="s">
        <v>2508</v>
      </c>
      <c r="E377" s="13">
        <v>2</v>
      </c>
      <c r="F377" t="s">
        <v>111</v>
      </c>
      <c r="G377" s="13">
        <v>141</v>
      </c>
      <c r="H377" s="67"/>
      <c r="I377" s="67"/>
      <c r="J377" s="67"/>
    </row>
    <row r="378" spans="1:10" x14ac:dyDescent="0.2">
      <c r="A378" t="s">
        <v>3042</v>
      </c>
      <c r="B378" t="s">
        <v>3043</v>
      </c>
      <c r="C378" s="6" t="s">
        <v>100</v>
      </c>
      <c r="D378" s="13" t="s">
        <v>2509</v>
      </c>
      <c r="E378" s="13">
        <v>2</v>
      </c>
      <c r="F378" t="s">
        <v>111</v>
      </c>
      <c r="G378" s="13">
        <v>141</v>
      </c>
      <c r="H378" s="67"/>
      <c r="I378" s="67"/>
      <c r="J378" s="67"/>
    </row>
    <row r="379" spans="1:10" x14ac:dyDescent="0.2">
      <c r="A379" t="s">
        <v>3042</v>
      </c>
      <c r="B379" t="s">
        <v>3043</v>
      </c>
      <c r="C379" s="6" t="s">
        <v>100</v>
      </c>
      <c r="D379" s="13" t="s">
        <v>2510</v>
      </c>
      <c r="E379" s="13">
        <v>2</v>
      </c>
      <c r="F379" t="s">
        <v>1808</v>
      </c>
      <c r="G379" s="13">
        <v>15</v>
      </c>
      <c r="H379" s="67"/>
      <c r="I379" s="67"/>
      <c r="J379" s="67"/>
    </row>
    <row r="380" spans="1:10" x14ac:dyDescent="0.2">
      <c r="A380" t="s">
        <v>3042</v>
      </c>
      <c r="B380" t="s">
        <v>3043</v>
      </c>
      <c r="C380" s="6" t="s">
        <v>100</v>
      </c>
      <c r="D380" s="13" t="s">
        <v>277</v>
      </c>
      <c r="E380" s="13">
        <v>2</v>
      </c>
      <c r="F380" t="s">
        <v>108</v>
      </c>
      <c r="G380" s="13">
        <v>49</v>
      </c>
      <c r="H380" s="67"/>
      <c r="I380" s="67"/>
      <c r="J380" s="67"/>
    </row>
    <row r="381" spans="1:10" x14ac:dyDescent="0.2">
      <c r="A381" t="s">
        <v>3042</v>
      </c>
      <c r="B381" t="s">
        <v>3043</v>
      </c>
      <c r="C381" s="6" t="s">
        <v>100</v>
      </c>
      <c r="D381" s="13" t="s">
        <v>276</v>
      </c>
      <c r="E381" s="13">
        <v>2</v>
      </c>
      <c r="F381" t="s">
        <v>1808</v>
      </c>
      <c r="G381" s="13">
        <v>30</v>
      </c>
      <c r="H381" s="67"/>
      <c r="I381" s="67"/>
      <c r="J381" s="67"/>
    </row>
    <row r="382" spans="1:10" x14ac:dyDescent="0.2">
      <c r="A382" t="s">
        <v>3042</v>
      </c>
      <c r="B382" t="s">
        <v>3043</v>
      </c>
      <c r="C382" s="6" t="s">
        <v>100</v>
      </c>
      <c r="D382" s="13">
        <v>236</v>
      </c>
      <c r="E382" s="13">
        <v>2</v>
      </c>
      <c r="F382" t="s">
        <v>4544</v>
      </c>
      <c r="G382" s="13">
        <v>391</v>
      </c>
      <c r="H382" s="67"/>
      <c r="I382" s="67"/>
      <c r="J382" s="67"/>
    </row>
    <row r="383" spans="1:10" x14ac:dyDescent="0.2">
      <c r="A383" t="s">
        <v>3042</v>
      </c>
      <c r="B383" t="s">
        <v>3043</v>
      </c>
      <c r="C383" s="6" t="s">
        <v>100</v>
      </c>
      <c r="D383" s="13" t="s">
        <v>2512</v>
      </c>
      <c r="E383" s="13">
        <v>2</v>
      </c>
      <c r="F383" t="s">
        <v>1808</v>
      </c>
      <c r="G383" s="13">
        <v>35</v>
      </c>
      <c r="H383" s="67"/>
      <c r="I383" s="67"/>
      <c r="J383" s="67"/>
    </row>
    <row r="384" spans="1:10" x14ac:dyDescent="0.2">
      <c r="A384" t="s">
        <v>3042</v>
      </c>
      <c r="B384" t="s">
        <v>3043</v>
      </c>
      <c r="C384" s="6" t="s">
        <v>100</v>
      </c>
      <c r="D384" s="13" t="s">
        <v>2514</v>
      </c>
      <c r="E384" s="13">
        <v>2</v>
      </c>
      <c r="F384" t="s">
        <v>108</v>
      </c>
      <c r="G384" s="13">
        <v>52</v>
      </c>
      <c r="H384" s="67"/>
      <c r="I384" s="67"/>
      <c r="J384" s="67"/>
    </row>
    <row r="385" spans="1:10" x14ac:dyDescent="0.2">
      <c r="A385" t="s">
        <v>3042</v>
      </c>
      <c r="B385" t="s">
        <v>3043</v>
      </c>
      <c r="C385" s="6" t="s">
        <v>100</v>
      </c>
      <c r="D385" s="13" t="s">
        <v>275</v>
      </c>
      <c r="E385" s="13">
        <v>2</v>
      </c>
      <c r="F385" t="s">
        <v>108</v>
      </c>
      <c r="G385" s="13">
        <v>49</v>
      </c>
      <c r="H385" s="67"/>
      <c r="I385" s="67"/>
      <c r="J385" s="67"/>
    </row>
    <row r="386" spans="1:10" x14ac:dyDescent="0.2">
      <c r="A386" t="s">
        <v>3042</v>
      </c>
      <c r="B386" t="s">
        <v>3043</v>
      </c>
      <c r="C386" s="6" t="s">
        <v>100</v>
      </c>
      <c r="D386" s="13" t="s">
        <v>274</v>
      </c>
      <c r="E386" s="13">
        <v>2</v>
      </c>
      <c r="F386" t="s">
        <v>1808</v>
      </c>
      <c r="G386" s="13">
        <v>15</v>
      </c>
      <c r="H386" s="67"/>
      <c r="I386" s="67"/>
      <c r="J386" s="67"/>
    </row>
    <row r="387" spans="1:10" x14ac:dyDescent="0.2">
      <c r="A387" t="s">
        <v>3042</v>
      </c>
      <c r="B387" t="s">
        <v>3043</v>
      </c>
      <c r="C387" s="6" t="s">
        <v>100</v>
      </c>
      <c r="D387" s="13" t="s">
        <v>273</v>
      </c>
      <c r="E387" s="13">
        <v>2</v>
      </c>
      <c r="F387" t="s">
        <v>111</v>
      </c>
      <c r="G387" s="13">
        <v>105</v>
      </c>
      <c r="H387" s="67"/>
      <c r="I387" s="67"/>
      <c r="J387" s="67"/>
    </row>
    <row r="388" spans="1:10" x14ac:dyDescent="0.2">
      <c r="A388" t="s">
        <v>3042</v>
      </c>
      <c r="B388" t="s">
        <v>3043</v>
      </c>
      <c r="C388" s="6" t="s">
        <v>100</v>
      </c>
      <c r="D388" s="13" t="s">
        <v>272</v>
      </c>
      <c r="E388" s="13">
        <v>2</v>
      </c>
      <c r="F388" t="s">
        <v>111</v>
      </c>
      <c r="G388" s="13">
        <v>105</v>
      </c>
      <c r="H388" s="67"/>
      <c r="I388" s="67"/>
      <c r="J388" s="67"/>
    </row>
    <row r="389" spans="1:10" x14ac:dyDescent="0.2">
      <c r="A389" t="s">
        <v>3042</v>
      </c>
      <c r="B389" t="s">
        <v>3043</v>
      </c>
      <c r="C389" s="6" t="s">
        <v>100</v>
      </c>
      <c r="D389" s="13" t="s">
        <v>271</v>
      </c>
      <c r="E389" s="13">
        <v>2</v>
      </c>
      <c r="F389" t="s">
        <v>111</v>
      </c>
      <c r="G389" s="13">
        <v>105</v>
      </c>
      <c r="H389" s="67"/>
      <c r="I389" s="67"/>
      <c r="J389" s="67"/>
    </row>
    <row r="390" spans="1:10" x14ac:dyDescent="0.2">
      <c r="A390" t="s">
        <v>3042</v>
      </c>
      <c r="B390" t="s">
        <v>3043</v>
      </c>
      <c r="C390" s="6" t="s">
        <v>100</v>
      </c>
      <c r="D390" s="13">
        <v>237</v>
      </c>
      <c r="E390" s="13">
        <v>2</v>
      </c>
      <c r="F390" t="s">
        <v>4544</v>
      </c>
      <c r="G390" s="13">
        <v>341</v>
      </c>
      <c r="H390" s="67"/>
      <c r="I390" s="67"/>
      <c r="J390" s="67"/>
    </row>
    <row r="391" spans="1:10" x14ac:dyDescent="0.2">
      <c r="A391" t="s">
        <v>3042</v>
      </c>
      <c r="B391" t="s">
        <v>3043</v>
      </c>
      <c r="C391" s="6" t="s">
        <v>100</v>
      </c>
      <c r="D391" s="13" t="s">
        <v>822</v>
      </c>
      <c r="E391" s="13">
        <v>2</v>
      </c>
      <c r="F391" t="s">
        <v>111</v>
      </c>
      <c r="G391" s="13">
        <v>105</v>
      </c>
      <c r="H391" s="67"/>
      <c r="I391" s="67"/>
      <c r="J391" s="67"/>
    </row>
    <row r="392" spans="1:10" x14ac:dyDescent="0.2">
      <c r="A392" t="s">
        <v>3042</v>
      </c>
      <c r="B392" t="s">
        <v>3043</v>
      </c>
      <c r="C392" s="6" t="s">
        <v>100</v>
      </c>
      <c r="D392" s="13" t="s">
        <v>823</v>
      </c>
      <c r="E392" s="13">
        <v>2</v>
      </c>
      <c r="F392" t="s">
        <v>111</v>
      </c>
      <c r="G392" s="13">
        <v>104</v>
      </c>
      <c r="H392" s="67"/>
      <c r="I392" s="67"/>
      <c r="J392" s="67"/>
    </row>
    <row r="393" spans="1:10" x14ac:dyDescent="0.2">
      <c r="A393" t="s">
        <v>3042</v>
      </c>
      <c r="B393" t="s">
        <v>3043</v>
      </c>
      <c r="C393" s="6" t="s">
        <v>100</v>
      </c>
      <c r="D393" s="13" t="s">
        <v>270</v>
      </c>
      <c r="E393" s="13">
        <v>2</v>
      </c>
      <c r="F393" t="s">
        <v>1808</v>
      </c>
      <c r="G393" s="13">
        <v>15</v>
      </c>
      <c r="H393" s="67"/>
      <c r="I393" s="67"/>
      <c r="J393" s="67"/>
    </row>
    <row r="394" spans="1:10" x14ac:dyDescent="0.2">
      <c r="A394" t="s">
        <v>3042</v>
      </c>
      <c r="B394" t="s">
        <v>3043</v>
      </c>
      <c r="C394" s="6" t="s">
        <v>100</v>
      </c>
      <c r="D394" s="13" t="s">
        <v>269</v>
      </c>
      <c r="E394" s="13">
        <v>2</v>
      </c>
      <c r="F394" t="s">
        <v>108</v>
      </c>
      <c r="G394" s="13">
        <v>49</v>
      </c>
      <c r="H394" s="67"/>
      <c r="I394" s="67"/>
      <c r="J394" s="67"/>
    </row>
    <row r="395" spans="1:10" x14ac:dyDescent="0.2">
      <c r="A395" t="s">
        <v>3042</v>
      </c>
      <c r="B395" t="s">
        <v>3043</v>
      </c>
      <c r="C395" s="6" t="s">
        <v>100</v>
      </c>
      <c r="D395" s="13" t="s">
        <v>268</v>
      </c>
      <c r="E395" s="13">
        <v>2</v>
      </c>
      <c r="F395" t="s">
        <v>1808</v>
      </c>
      <c r="G395" s="13">
        <v>30</v>
      </c>
      <c r="H395" s="67"/>
      <c r="I395" s="67"/>
      <c r="J395" s="67"/>
    </row>
    <row r="396" spans="1:10" x14ac:dyDescent="0.2">
      <c r="A396" t="s">
        <v>3042</v>
      </c>
      <c r="B396" t="s">
        <v>3043</v>
      </c>
      <c r="C396" s="6" t="s">
        <v>100</v>
      </c>
      <c r="D396" s="13">
        <v>238</v>
      </c>
      <c r="E396" s="13">
        <v>2</v>
      </c>
      <c r="F396" t="s">
        <v>4544</v>
      </c>
      <c r="G396" s="13">
        <v>364</v>
      </c>
      <c r="H396" s="67"/>
      <c r="I396" s="67"/>
      <c r="J396" s="67"/>
    </row>
    <row r="397" spans="1:10" x14ac:dyDescent="0.2">
      <c r="A397" t="s">
        <v>3042</v>
      </c>
      <c r="B397" t="s">
        <v>3043</v>
      </c>
      <c r="C397" s="6" t="s">
        <v>100</v>
      </c>
      <c r="D397" s="13" t="s">
        <v>824</v>
      </c>
      <c r="E397" s="13">
        <v>2</v>
      </c>
      <c r="F397" t="s">
        <v>111</v>
      </c>
      <c r="G397" s="13">
        <v>141</v>
      </c>
      <c r="H397" s="67"/>
      <c r="I397" s="67"/>
      <c r="J397" s="67"/>
    </row>
    <row r="398" spans="1:10" x14ac:dyDescent="0.2">
      <c r="A398" t="s">
        <v>3042</v>
      </c>
      <c r="B398" t="s">
        <v>3043</v>
      </c>
      <c r="C398" s="6" t="s">
        <v>100</v>
      </c>
      <c r="D398" s="13" t="s">
        <v>825</v>
      </c>
      <c r="E398" s="13">
        <v>2</v>
      </c>
      <c r="F398" t="s">
        <v>111</v>
      </c>
      <c r="G398" s="13">
        <v>141</v>
      </c>
      <c r="H398" s="67"/>
      <c r="I398" s="67"/>
      <c r="J398" s="67"/>
    </row>
    <row r="399" spans="1:10" x14ac:dyDescent="0.2">
      <c r="A399" t="s">
        <v>3042</v>
      </c>
      <c r="B399" t="s">
        <v>3043</v>
      </c>
      <c r="C399" s="6" t="s">
        <v>100</v>
      </c>
      <c r="D399" s="13" t="s">
        <v>267</v>
      </c>
      <c r="E399" s="13">
        <v>2</v>
      </c>
      <c r="F399" t="s">
        <v>1808</v>
      </c>
      <c r="G399" s="13">
        <v>15</v>
      </c>
      <c r="H399" s="67"/>
      <c r="I399" s="67"/>
      <c r="J399" s="67"/>
    </row>
    <row r="400" spans="1:10" x14ac:dyDescent="0.2">
      <c r="A400" t="s">
        <v>3042</v>
      </c>
      <c r="B400" t="s">
        <v>3043</v>
      </c>
      <c r="C400" s="6" t="s">
        <v>100</v>
      </c>
      <c r="D400" s="13" t="s">
        <v>266</v>
      </c>
      <c r="E400" s="13">
        <v>2</v>
      </c>
      <c r="F400" t="s">
        <v>108</v>
      </c>
      <c r="G400" s="13">
        <v>49</v>
      </c>
      <c r="H400" s="67"/>
      <c r="I400" s="67"/>
      <c r="J400" s="67"/>
    </row>
    <row r="401" spans="1:10" x14ac:dyDescent="0.2">
      <c r="A401" t="s">
        <v>3042</v>
      </c>
      <c r="B401" t="s">
        <v>3043</v>
      </c>
      <c r="C401" s="6" t="s">
        <v>100</v>
      </c>
      <c r="D401" s="13" t="s">
        <v>265</v>
      </c>
      <c r="E401" s="13">
        <v>2</v>
      </c>
      <c r="F401" t="s">
        <v>1808</v>
      </c>
      <c r="G401" s="13">
        <v>30</v>
      </c>
      <c r="H401" s="67"/>
      <c r="I401" s="67"/>
      <c r="J401" s="67"/>
    </row>
    <row r="402" spans="1:10" x14ac:dyDescent="0.2">
      <c r="A402" t="s">
        <v>3042</v>
      </c>
      <c r="B402" t="s">
        <v>3043</v>
      </c>
      <c r="C402" s="6" t="s">
        <v>100</v>
      </c>
      <c r="D402" s="13">
        <v>239</v>
      </c>
      <c r="E402" s="13">
        <v>2</v>
      </c>
      <c r="F402" t="s">
        <v>4544</v>
      </c>
      <c r="G402" s="13">
        <v>340</v>
      </c>
      <c r="H402" s="67"/>
      <c r="I402" s="67"/>
      <c r="J402" s="67"/>
    </row>
    <row r="403" spans="1:10" x14ac:dyDescent="0.2">
      <c r="A403" t="s">
        <v>3042</v>
      </c>
      <c r="B403" t="s">
        <v>3043</v>
      </c>
      <c r="C403" s="6" t="s">
        <v>100</v>
      </c>
      <c r="D403" s="13" t="s">
        <v>64</v>
      </c>
      <c r="E403" s="13">
        <v>2</v>
      </c>
      <c r="F403" t="s">
        <v>111</v>
      </c>
      <c r="G403" s="13">
        <v>105</v>
      </c>
      <c r="H403" s="67"/>
      <c r="I403" s="67"/>
      <c r="J403" s="67"/>
    </row>
    <row r="404" spans="1:10" x14ac:dyDescent="0.2">
      <c r="A404" t="s">
        <v>3042</v>
      </c>
      <c r="B404" t="s">
        <v>3043</v>
      </c>
      <c r="C404" s="6" t="s">
        <v>100</v>
      </c>
      <c r="D404" s="13" t="s">
        <v>65</v>
      </c>
      <c r="E404" s="13">
        <v>2</v>
      </c>
      <c r="F404" t="s">
        <v>111</v>
      </c>
      <c r="G404" s="13">
        <v>105</v>
      </c>
      <c r="H404" s="67"/>
      <c r="I404" s="67"/>
      <c r="J404" s="67"/>
    </row>
    <row r="405" spans="1:10" x14ac:dyDescent="0.2">
      <c r="A405" t="s">
        <v>3042</v>
      </c>
      <c r="B405" t="s">
        <v>3043</v>
      </c>
      <c r="C405" s="6" t="s">
        <v>100</v>
      </c>
      <c r="D405" s="13" t="s">
        <v>66</v>
      </c>
      <c r="E405" s="13">
        <v>2</v>
      </c>
      <c r="F405" t="s">
        <v>1808</v>
      </c>
      <c r="G405" s="13">
        <v>15</v>
      </c>
      <c r="H405" s="67"/>
      <c r="I405" s="67"/>
      <c r="J405" s="67"/>
    </row>
    <row r="406" spans="1:10" x14ac:dyDescent="0.2">
      <c r="A406" t="s">
        <v>3042</v>
      </c>
      <c r="B406" t="s">
        <v>3043</v>
      </c>
      <c r="C406" s="6" t="s">
        <v>100</v>
      </c>
      <c r="D406" s="13" t="s">
        <v>3283</v>
      </c>
      <c r="E406" s="13">
        <v>2</v>
      </c>
      <c r="F406" t="s">
        <v>108</v>
      </c>
      <c r="G406" s="13">
        <v>49</v>
      </c>
      <c r="H406" s="67"/>
      <c r="I406" s="67"/>
      <c r="J406" s="67"/>
    </row>
    <row r="407" spans="1:10" x14ac:dyDescent="0.2">
      <c r="A407" t="s">
        <v>3042</v>
      </c>
      <c r="B407" t="s">
        <v>3043</v>
      </c>
      <c r="C407" s="6" t="s">
        <v>100</v>
      </c>
      <c r="D407" s="13" t="s">
        <v>3284</v>
      </c>
      <c r="E407" s="13">
        <v>2</v>
      </c>
      <c r="F407" t="s">
        <v>1808</v>
      </c>
      <c r="G407" s="13">
        <v>30</v>
      </c>
      <c r="H407" s="67"/>
      <c r="I407" s="67"/>
      <c r="J407" s="67"/>
    </row>
    <row r="408" spans="1:10" x14ac:dyDescent="0.2">
      <c r="A408" t="s">
        <v>3042</v>
      </c>
      <c r="B408" t="s">
        <v>3043</v>
      </c>
      <c r="C408" s="6" t="s">
        <v>100</v>
      </c>
      <c r="D408" s="13">
        <v>240</v>
      </c>
      <c r="E408" s="13">
        <v>2</v>
      </c>
      <c r="F408" t="s">
        <v>4544</v>
      </c>
      <c r="G408" s="13">
        <v>341</v>
      </c>
      <c r="H408" s="67"/>
      <c r="I408" s="67"/>
      <c r="J408" s="67"/>
    </row>
    <row r="409" spans="1:10" x14ac:dyDescent="0.2">
      <c r="A409" t="s">
        <v>3042</v>
      </c>
      <c r="B409" t="s">
        <v>3043</v>
      </c>
      <c r="C409" s="6" t="s">
        <v>100</v>
      </c>
      <c r="D409" s="13" t="s">
        <v>3536</v>
      </c>
      <c r="E409" s="13">
        <v>2</v>
      </c>
      <c r="F409" t="s">
        <v>111</v>
      </c>
      <c r="G409" s="13">
        <v>105</v>
      </c>
      <c r="H409" s="67"/>
      <c r="I409" s="67"/>
      <c r="J409" s="67"/>
    </row>
    <row r="410" spans="1:10" x14ac:dyDescent="0.2">
      <c r="A410" t="s">
        <v>3042</v>
      </c>
      <c r="B410" t="s">
        <v>3043</v>
      </c>
      <c r="C410" s="6" t="s">
        <v>100</v>
      </c>
      <c r="D410" s="13" t="s">
        <v>3537</v>
      </c>
      <c r="E410" s="13">
        <v>2</v>
      </c>
      <c r="F410" t="s">
        <v>111</v>
      </c>
      <c r="G410" s="13">
        <v>104</v>
      </c>
      <c r="H410" s="67"/>
      <c r="I410" s="67"/>
      <c r="J410" s="67"/>
    </row>
    <row r="411" spans="1:10" x14ac:dyDescent="0.2">
      <c r="A411" t="s">
        <v>3042</v>
      </c>
      <c r="B411" t="s">
        <v>3043</v>
      </c>
      <c r="C411" s="6" t="s">
        <v>100</v>
      </c>
      <c r="D411" s="13" t="s">
        <v>264</v>
      </c>
      <c r="E411" s="13">
        <v>2</v>
      </c>
      <c r="F411" t="s">
        <v>1808</v>
      </c>
      <c r="G411" s="13">
        <v>15</v>
      </c>
      <c r="H411" s="67"/>
      <c r="I411" s="67"/>
      <c r="J411" s="67"/>
    </row>
    <row r="412" spans="1:10" x14ac:dyDescent="0.2">
      <c r="A412" t="s">
        <v>3042</v>
      </c>
      <c r="B412" t="s">
        <v>3043</v>
      </c>
      <c r="C412" s="6" t="s">
        <v>100</v>
      </c>
      <c r="D412" s="13" t="s">
        <v>263</v>
      </c>
      <c r="E412" s="13">
        <v>2</v>
      </c>
      <c r="F412" t="s">
        <v>108</v>
      </c>
      <c r="G412" s="13">
        <v>49</v>
      </c>
      <c r="H412" s="67"/>
      <c r="I412" s="67"/>
      <c r="J412" s="67"/>
    </row>
    <row r="413" spans="1:10" x14ac:dyDescent="0.2">
      <c r="A413" t="s">
        <v>3042</v>
      </c>
      <c r="B413" t="s">
        <v>3043</v>
      </c>
      <c r="C413" s="6" t="s">
        <v>100</v>
      </c>
      <c r="D413" s="13" t="s">
        <v>262</v>
      </c>
      <c r="E413" s="13">
        <v>2</v>
      </c>
      <c r="F413" t="s">
        <v>1808</v>
      </c>
      <c r="G413" s="13">
        <v>30</v>
      </c>
      <c r="H413" s="67"/>
      <c r="I413" s="67"/>
      <c r="J413" s="67"/>
    </row>
    <row r="414" spans="1:10" x14ac:dyDescent="0.2">
      <c r="A414" t="s">
        <v>3042</v>
      </c>
      <c r="B414" t="s">
        <v>3043</v>
      </c>
      <c r="C414" s="6" t="s">
        <v>100</v>
      </c>
      <c r="D414" s="13">
        <v>241</v>
      </c>
      <c r="E414" s="13">
        <v>2</v>
      </c>
      <c r="F414" t="s">
        <v>4544</v>
      </c>
      <c r="G414" s="13">
        <v>341</v>
      </c>
      <c r="H414" s="67"/>
      <c r="I414" s="67"/>
      <c r="J414" s="67"/>
    </row>
    <row r="415" spans="1:10" x14ac:dyDescent="0.2">
      <c r="A415" t="s">
        <v>3042</v>
      </c>
      <c r="B415" t="s">
        <v>3043</v>
      </c>
      <c r="C415" s="6" t="s">
        <v>100</v>
      </c>
      <c r="D415" s="13" t="s">
        <v>2521</v>
      </c>
      <c r="E415" s="13">
        <v>2</v>
      </c>
      <c r="F415" t="s">
        <v>111</v>
      </c>
      <c r="G415" s="13">
        <v>105</v>
      </c>
      <c r="H415" s="67"/>
      <c r="I415" s="67"/>
      <c r="J415" s="67"/>
    </row>
    <row r="416" spans="1:10" x14ac:dyDescent="0.2">
      <c r="A416" t="s">
        <v>3042</v>
      </c>
      <c r="B416" t="s">
        <v>3043</v>
      </c>
      <c r="C416" s="6" t="s">
        <v>100</v>
      </c>
      <c r="D416" s="13" t="s">
        <v>3538</v>
      </c>
      <c r="E416" s="13">
        <v>2</v>
      </c>
      <c r="F416" t="s">
        <v>111</v>
      </c>
      <c r="G416" s="13">
        <v>105</v>
      </c>
      <c r="H416" s="67"/>
      <c r="I416" s="67"/>
      <c r="J416" s="67"/>
    </row>
    <row r="417" spans="1:10" x14ac:dyDescent="0.2">
      <c r="A417" t="s">
        <v>3042</v>
      </c>
      <c r="B417" t="s">
        <v>3043</v>
      </c>
      <c r="C417" s="6" t="s">
        <v>100</v>
      </c>
      <c r="D417" s="13" t="s">
        <v>3539</v>
      </c>
      <c r="E417" s="13">
        <v>2</v>
      </c>
      <c r="F417" t="s">
        <v>1808</v>
      </c>
      <c r="G417" s="13">
        <v>15</v>
      </c>
      <c r="H417" s="67"/>
      <c r="I417" s="67"/>
      <c r="J417" s="67"/>
    </row>
    <row r="418" spans="1:10" x14ac:dyDescent="0.2">
      <c r="A418" t="s">
        <v>3042</v>
      </c>
      <c r="B418" t="s">
        <v>3043</v>
      </c>
      <c r="C418" s="6" t="s">
        <v>100</v>
      </c>
      <c r="D418" s="13" t="s">
        <v>3540</v>
      </c>
      <c r="E418" s="13">
        <v>2</v>
      </c>
      <c r="F418" t="s">
        <v>108</v>
      </c>
      <c r="G418" s="13">
        <v>49</v>
      </c>
      <c r="H418" s="67"/>
      <c r="I418" s="67"/>
      <c r="J418" s="67"/>
    </row>
    <row r="419" spans="1:10" x14ac:dyDescent="0.2">
      <c r="A419" t="s">
        <v>3042</v>
      </c>
      <c r="B419" t="s">
        <v>3043</v>
      </c>
      <c r="C419" s="6" t="s">
        <v>100</v>
      </c>
      <c r="D419" s="13" t="s">
        <v>3542</v>
      </c>
      <c r="E419" s="13">
        <v>2</v>
      </c>
      <c r="F419" t="s">
        <v>1808</v>
      </c>
      <c r="G419" s="13">
        <v>30</v>
      </c>
      <c r="H419" s="67"/>
      <c r="I419" s="67"/>
      <c r="J419" s="67"/>
    </row>
    <row r="420" spans="1:10" x14ac:dyDescent="0.2">
      <c r="A420" t="s">
        <v>3042</v>
      </c>
      <c r="B420" t="s">
        <v>3043</v>
      </c>
      <c r="C420" s="6" t="s">
        <v>100</v>
      </c>
      <c r="D420" s="13">
        <v>242</v>
      </c>
      <c r="E420" s="13">
        <v>2</v>
      </c>
      <c r="F420" t="s">
        <v>4544</v>
      </c>
      <c r="G420" s="13">
        <v>340</v>
      </c>
      <c r="H420" s="67"/>
      <c r="I420" s="67"/>
      <c r="J420" s="67"/>
    </row>
    <row r="421" spans="1:10" x14ac:dyDescent="0.2">
      <c r="A421" t="s">
        <v>3042</v>
      </c>
      <c r="B421" t="s">
        <v>3043</v>
      </c>
      <c r="C421" s="6" t="s">
        <v>100</v>
      </c>
      <c r="D421" s="13" t="s">
        <v>3285</v>
      </c>
      <c r="E421" s="13">
        <v>2</v>
      </c>
      <c r="F421" t="s">
        <v>111</v>
      </c>
      <c r="G421" s="13">
        <v>105</v>
      </c>
      <c r="H421" s="67"/>
      <c r="I421" s="67"/>
      <c r="J421" s="67"/>
    </row>
    <row r="422" spans="1:10" x14ac:dyDescent="0.2">
      <c r="A422" t="s">
        <v>3042</v>
      </c>
      <c r="B422" t="s">
        <v>3043</v>
      </c>
      <c r="C422" s="6" t="s">
        <v>100</v>
      </c>
      <c r="D422" s="13" t="s">
        <v>3286</v>
      </c>
      <c r="E422" s="13">
        <v>2</v>
      </c>
      <c r="F422" t="s">
        <v>111</v>
      </c>
      <c r="G422" s="13">
        <v>105</v>
      </c>
      <c r="H422" s="67"/>
      <c r="I422" s="67"/>
      <c r="J422" s="67"/>
    </row>
    <row r="423" spans="1:10" x14ac:dyDescent="0.2">
      <c r="A423" t="s">
        <v>3042</v>
      </c>
      <c r="B423" t="s">
        <v>3043</v>
      </c>
      <c r="C423" s="6" t="s">
        <v>100</v>
      </c>
      <c r="D423" s="13" t="s">
        <v>3287</v>
      </c>
      <c r="E423" s="13">
        <v>2</v>
      </c>
      <c r="F423" t="s">
        <v>1808</v>
      </c>
      <c r="G423" s="13">
        <v>15</v>
      </c>
      <c r="H423" s="67"/>
      <c r="I423" s="67"/>
      <c r="J423" s="67"/>
    </row>
    <row r="424" spans="1:10" x14ac:dyDescent="0.2">
      <c r="A424" t="s">
        <v>3042</v>
      </c>
      <c r="B424" t="s">
        <v>3043</v>
      </c>
      <c r="C424" s="6" t="s">
        <v>100</v>
      </c>
      <c r="D424" s="13" t="s">
        <v>3288</v>
      </c>
      <c r="E424" s="13">
        <v>2</v>
      </c>
      <c r="F424" t="s">
        <v>108</v>
      </c>
      <c r="G424" s="13">
        <v>49</v>
      </c>
      <c r="H424" s="67"/>
      <c r="I424" s="67"/>
      <c r="J424" s="67"/>
    </row>
    <row r="425" spans="1:10" x14ac:dyDescent="0.2">
      <c r="A425" t="s">
        <v>3042</v>
      </c>
      <c r="B425" t="s">
        <v>3043</v>
      </c>
      <c r="C425" s="6" t="s">
        <v>100</v>
      </c>
      <c r="D425" s="13" t="s">
        <v>3289</v>
      </c>
      <c r="E425" s="13">
        <v>2</v>
      </c>
      <c r="F425" t="s">
        <v>1808</v>
      </c>
      <c r="G425" s="13">
        <v>30</v>
      </c>
      <c r="H425" s="67"/>
      <c r="I425" s="67"/>
      <c r="J425" s="67"/>
    </row>
    <row r="426" spans="1:10" x14ac:dyDescent="0.2">
      <c r="A426" t="s">
        <v>3042</v>
      </c>
      <c r="B426" t="s">
        <v>3043</v>
      </c>
      <c r="C426" s="6" t="s">
        <v>100</v>
      </c>
      <c r="D426" s="13">
        <v>243</v>
      </c>
      <c r="E426" s="13">
        <v>2</v>
      </c>
      <c r="F426" t="s">
        <v>4544</v>
      </c>
      <c r="G426" s="13">
        <v>339</v>
      </c>
      <c r="H426" s="67"/>
      <c r="I426" s="67"/>
      <c r="J426" s="67"/>
    </row>
    <row r="427" spans="1:10" x14ac:dyDescent="0.2">
      <c r="A427" t="s">
        <v>3042</v>
      </c>
      <c r="B427" t="s">
        <v>3043</v>
      </c>
      <c r="C427" s="6" t="s">
        <v>100</v>
      </c>
      <c r="D427" s="13" t="s">
        <v>3290</v>
      </c>
      <c r="E427" s="13">
        <v>2</v>
      </c>
      <c r="F427" t="s">
        <v>111</v>
      </c>
      <c r="G427" s="13">
        <v>105</v>
      </c>
      <c r="H427" s="67"/>
      <c r="I427" s="67"/>
      <c r="J427" s="67"/>
    </row>
    <row r="428" spans="1:10" x14ac:dyDescent="0.2">
      <c r="A428" t="s">
        <v>3042</v>
      </c>
      <c r="B428" t="s">
        <v>3043</v>
      </c>
      <c r="C428" s="6" t="s">
        <v>100</v>
      </c>
      <c r="D428" s="13" t="s">
        <v>3547</v>
      </c>
      <c r="E428" s="13">
        <v>2</v>
      </c>
      <c r="F428" t="s">
        <v>111</v>
      </c>
      <c r="G428" s="13">
        <v>105</v>
      </c>
      <c r="H428" s="67"/>
      <c r="I428" s="67"/>
      <c r="J428" s="67"/>
    </row>
    <row r="429" spans="1:10" x14ac:dyDescent="0.2">
      <c r="A429" t="s">
        <v>3042</v>
      </c>
      <c r="B429" t="s">
        <v>3043</v>
      </c>
      <c r="C429" s="6" t="s">
        <v>100</v>
      </c>
      <c r="D429" s="13" t="s">
        <v>3548</v>
      </c>
      <c r="E429" s="13">
        <v>2</v>
      </c>
      <c r="F429" t="s">
        <v>1808</v>
      </c>
      <c r="G429" s="13">
        <v>15</v>
      </c>
      <c r="H429" s="67"/>
      <c r="I429" s="67"/>
      <c r="J429" s="67"/>
    </row>
    <row r="430" spans="1:10" x14ac:dyDescent="0.2">
      <c r="A430" t="s">
        <v>3042</v>
      </c>
      <c r="B430" t="s">
        <v>3043</v>
      </c>
      <c r="C430" s="6" t="s">
        <v>100</v>
      </c>
      <c r="D430" s="13" t="s">
        <v>3550</v>
      </c>
      <c r="E430" s="13">
        <v>2</v>
      </c>
      <c r="F430" t="s">
        <v>108</v>
      </c>
      <c r="G430" s="13">
        <v>49</v>
      </c>
      <c r="H430" s="67"/>
      <c r="I430" s="67"/>
      <c r="J430" s="67"/>
    </row>
    <row r="431" spans="1:10" x14ac:dyDescent="0.2">
      <c r="A431" t="s">
        <v>3042</v>
      </c>
      <c r="B431" t="s">
        <v>3043</v>
      </c>
      <c r="C431" s="6" t="s">
        <v>100</v>
      </c>
      <c r="D431" s="13" t="s">
        <v>3551</v>
      </c>
      <c r="E431" s="13">
        <v>2</v>
      </c>
      <c r="F431" t="s">
        <v>1808</v>
      </c>
      <c r="G431" s="13">
        <v>30</v>
      </c>
      <c r="H431" s="67"/>
      <c r="I431" s="67"/>
      <c r="J431" s="67"/>
    </row>
    <row r="432" spans="1:10" x14ac:dyDescent="0.2">
      <c r="A432" t="s">
        <v>3042</v>
      </c>
      <c r="B432" t="s">
        <v>3043</v>
      </c>
      <c r="C432" s="6" t="s">
        <v>100</v>
      </c>
      <c r="D432" s="13">
        <v>244</v>
      </c>
      <c r="E432" s="13">
        <v>2</v>
      </c>
      <c r="F432" t="s">
        <v>4544</v>
      </c>
      <c r="G432" s="13">
        <v>391</v>
      </c>
      <c r="H432" s="67"/>
      <c r="I432" s="67"/>
      <c r="J432" s="67"/>
    </row>
    <row r="433" spans="1:10" x14ac:dyDescent="0.2">
      <c r="A433" t="s">
        <v>3042</v>
      </c>
      <c r="B433" t="s">
        <v>3043</v>
      </c>
      <c r="C433" s="6" t="s">
        <v>100</v>
      </c>
      <c r="D433" s="13" t="s">
        <v>63</v>
      </c>
      <c r="E433" s="13">
        <v>2</v>
      </c>
      <c r="F433" t="s">
        <v>1808</v>
      </c>
      <c r="G433" s="13">
        <v>35</v>
      </c>
      <c r="H433" s="67"/>
      <c r="I433" s="67"/>
      <c r="J433" s="67"/>
    </row>
    <row r="434" spans="1:10" x14ac:dyDescent="0.2">
      <c r="A434" t="s">
        <v>3042</v>
      </c>
      <c r="B434" t="s">
        <v>3043</v>
      </c>
      <c r="C434" s="6" t="s">
        <v>100</v>
      </c>
      <c r="D434" s="13" t="s">
        <v>3291</v>
      </c>
      <c r="E434" s="13">
        <v>2</v>
      </c>
      <c r="F434" t="s">
        <v>108</v>
      </c>
      <c r="G434" s="13">
        <v>52</v>
      </c>
      <c r="H434" s="67"/>
      <c r="I434" s="67"/>
      <c r="J434" s="67"/>
    </row>
    <row r="435" spans="1:10" x14ac:dyDescent="0.2">
      <c r="A435" t="s">
        <v>3042</v>
      </c>
      <c r="B435" t="s">
        <v>3043</v>
      </c>
      <c r="C435" s="6" t="s">
        <v>100</v>
      </c>
      <c r="D435" s="13" t="s">
        <v>3292</v>
      </c>
      <c r="E435" s="13">
        <v>2</v>
      </c>
      <c r="F435" t="s">
        <v>108</v>
      </c>
      <c r="G435" s="13">
        <v>49</v>
      </c>
      <c r="H435" s="67"/>
      <c r="I435" s="67"/>
      <c r="J435" s="67"/>
    </row>
    <row r="436" spans="1:10" x14ac:dyDescent="0.2">
      <c r="A436" t="s">
        <v>3042</v>
      </c>
      <c r="B436" t="s">
        <v>3043</v>
      </c>
      <c r="C436" s="6" t="s">
        <v>100</v>
      </c>
      <c r="D436" s="13" t="s">
        <v>261</v>
      </c>
      <c r="E436" s="13">
        <v>2</v>
      </c>
      <c r="F436" t="s">
        <v>1808</v>
      </c>
      <c r="G436" s="13">
        <v>15</v>
      </c>
      <c r="H436" s="67"/>
      <c r="I436" s="67"/>
      <c r="J436" s="67"/>
    </row>
    <row r="437" spans="1:10" x14ac:dyDescent="0.2">
      <c r="A437" t="s">
        <v>3042</v>
      </c>
      <c r="B437" t="s">
        <v>3043</v>
      </c>
      <c r="C437" s="6" t="s">
        <v>100</v>
      </c>
      <c r="D437" s="13" t="s">
        <v>260</v>
      </c>
      <c r="E437" s="13">
        <v>2</v>
      </c>
      <c r="F437" t="s">
        <v>111</v>
      </c>
      <c r="G437" s="13">
        <v>105</v>
      </c>
      <c r="H437" s="67"/>
      <c r="I437" s="67"/>
      <c r="J437" s="67"/>
    </row>
    <row r="438" spans="1:10" x14ac:dyDescent="0.2">
      <c r="A438" t="s">
        <v>3042</v>
      </c>
      <c r="B438" t="s">
        <v>3043</v>
      </c>
      <c r="C438" s="6" t="s">
        <v>100</v>
      </c>
      <c r="D438" s="13" t="s">
        <v>257</v>
      </c>
      <c r="E438" s="13">
        <v>2</v>
      </c>
      <c r="F438" t="s">
        <v>111</v>
      </c>
      <c r="G438" s="13">
        <v>105</v>
      </c>
      <c r="H438" s="67"/>
      <c r="I438" s="67"/>
      <c r="J438" s="67"/>
    </row>
    <row r="439" spans="1:10" x14ac:dyDescent="0.2">
      <c r="A439" t="s">
        <v>3042</v>
      </c>
      <c r="B439" t="s">
        <v>3043</v>
      </c>
      <c r="C439" s="6" t="s">
        <v>100</v>
      </c>
      <c r="D439" s="13" t="s">
        <v>256</v>
      </c>
      <c r="E439" s="13">
        <v>2</v>
      </c>
      <c r="F439" t="s">
        <v>111</v>
      </c>
      <c r="G439" s="13">
        <v>105</v>
      </c>
      <c r="H439" s="67"/>
      <c r="I439" s="67"/>
      <c r="J439" s="67"/>
    </row>
    <row r="440" spans="1:10" x14ac:dyDescent="0.2">
      <c r="A440" t="s">
        <v>3042</v>
      </c>
      <c r="B440" t="s">
        <v>3043</v>
      </c>
      <c r="C440" s="6" t="s">
        <v>100</v>
      </c>
      <c r="D440" s="13">
        <v>245</v>
      </c>
      <c r="E440" s="13">
        <v>2</v>
      </c>
      <c r="F440" t="s">
        <v>4544</v>
      </c>
      <c r="G440" s="13">
        <v>538</v>
      </c>
      <c r="H440" s="67"/>
      <c r="I440" s="67"/>
      <c r="J440" s="67"/>
    </row>
    <row r="441" spans="1:10" x14ac:dyDescent="0.2">
      <c r="A441" t="s">
        <v>3042</v>
      </c>
      <c r="B441" t="s">
        <v>3043</v>
      </c>
      <c r="C441" s="6" t="s">
        <v>100</v>
      </c>
      <c r="D441" s="13" t="s">
        <v>255</v>
      </c>
      <c r="E441" s="13">
        <v>2</v>
      </c>
      <c r="F441" t="s">
        <v>108</v>
      </c>
      <c r="G441" s="13">
        <v>43</v>
      </c>
      <c r="H441" s="67"/>
      <c r="I441" s="67"/>
      <c r="J441" s="67"/>
    </row>
    <row r="442" spans="1:10" x14ac:dyDescent="0.2">
      <c r="A442" t="s">
        <v>3042</v>
      </c>
      <c r="B442" t="s">
        <v>3043</v>
      </c>
      <c r="C442" s="6" t="s">
        <v>100</v>
      </c>
      <c r="D442" s="13" t="s">
        <v>254</v>
      </c>
      <c r="E442" s="13">
        <v>2</v>
      </c>
      <c r="F442" t="s">
        <v>111</v>
      </c>
      <c r="G442" s="13">
        <v>115</v>
      </c>
      <c r="H442" s="67"/>
      <c r="I442" s="67"/>
      <c r="J442" s="67"/>
    </row>
    <row r="443" spans="1:10" x14ac:dyDescent="0.2">
      <c r="A443" t="s">
        <v>3042</v>
      </c>
      <c r="B443" t="s">
        <v>3043</v>
      </c>
      <c r="C443" s="6" t="s">
        <v>100</v>
      </c>
      <c r="D443" s="13" t="s">
        <v>253</v>
      </c>
      <c r="E443" s="13">
        <v>2</v>
      </c>
      <c r="F443" t="s">
        <v>111</v>
      </c>
      <c r="G443" s="13">
        <v>111</v>
      </c>
      <c r="H443" s="67"/>
      <c r="I443" s="67"/>
      <c r="J443" s="67"/>
    </row>
    <row r="444" spans="1:10" x14ac:dyDescent="0.2">
      <c r="A444" t="s">
        <v>3042</v>
      </c>
      <c r="B444" t="s">
        <v>3043</v>
      </c>
      <c r="C444" s="6" t="s">
        <v>100</v>
      </c>
      <c r="D444" s="13" t="s">
        <v>252</v>
      </c>
      <c r="E444" s="13">
        <v>2</v>
      </c>
      <c r="F444" t="s">
        <v>111</v>
      </c>
      <c r="G444" s="13">
        <v>133</v>
      </c>
      <c r="H444" s="67"/>
      <c r="I444" s="67"/>
      <c r="J444" s="67"/>
    </row>
    <row r="445" spans="1:10" x14ac:dyDescent="0.2">
      <c r="A445" t="s">
        <v>3042</v>
      </c>
      <c r="B445" t="s">
        <v>3043</v>
      </c>
      <c r="C445" s="6" t="s">
        <v>100</v>
      </c>
      <c r="D445" s="13" t="s">
        <v>251</v>
      </c>
      <c r="E445" s="13">
        <v>2</v>
      </c>
      <c r="F445" t="s">
        <v>108</v>
      </c>
      <c r="G445" s="13">
        <v>63</v>
      </c>
      <c r="H445" s="67"/>
      <c r="I445" s="67"/>
      <c r="J445" s="67"/>
    </row>
    <row r="446" spans="1:10" x14ac:dyDescent="0.2">
      <c r="A446" t="s">
        <v>3042</v>
      </c>
      <c r="B446" t="s">
        <v>3043</v>
      </c>
      <c r="C446" s="6" t="s">
        <v>100</v>
      </c>
      <c r="D446" s="13">
        <v>246</v>
      </c>
      <c r="E446" s="13">
        <v>2</v>
      </c>
      <c r="F446" t="s">
        <v>1258</v>
      </c>
      <c r="G446" s="13">
        <v>676</v>
      </c>
      <c r="H446" s="67"/>
      <c r="I446" s="67"/>
      <c r="J446" s="67"/>
    </row>
    <row r="447" spans="1:10" x14ac:dyDescent="0.2">
      <c r="A447" t="s">
        <v>3042</v>
      </c>
      <c r="B447" t="s">
        <v>3043</v>
      </c>
      <c r="C447" s="6" t="s">
        <v>100</v>
      </c>
      <c r="D447" s="13">
        <v>248</v>
      </c>
      <c r="E447" s="13">
        <v>2</v>
      </c>
      <c r="F447" t="s">
        <v>240</v>
      </c>
      <c r="G447" s="13">
        <v>83</v>
      </c>
      <c r="H447" s="67"/>
      <c r="I447" s="67"/>
      <c r="J447" s="67"/>
    </row>
    <row r="448" spans="1:10" x14ac:dyDescent="0.2">
      <c r="A448" t="s">
        <v>3042</v>
      </c>
      <c r="B448" t="s">
        <v>3043</v>
      </c>
      <c r="C448" s="6" t="s">
        <v>100</v>
      </c>
      <c r="D448" s="13" t="s">
        <v>1869</v>
      </c>
      <c r="E448" s="13">
        <v>2</v>
      </c>
      <c r="F448" t="s">
        <v>1746</v>
      </c>
      <c r="G448" s="13">
        <v>128</v>
      </c>
      <c r="H448" s="67"/>
      <c r="I448" s="67"/>
      <c r="J448" s="67"/>
    </row>
    <row r="449" spans="1:10" x14ac:dyDescent="0.2">
      <c r="A449" t="s">
        <v>3042</v>
      </c>
      <c r="B449" t="s">
        <v>3043</v>
      </c>
      <c r="C449" s="6" t="s">
        <v>100</v>
      </c>
      <c r="D449" s="13">
        <v>252</v>
      </c>
      <c r="E449" s="13">
        <v>2</v>
      </c>
      <c r="F449" t="s">
        <v>1746</v>
      </c>
      <c r="G449" s="13">
        <v>449</v>
      </c>
      <c r="H449" s="67"/>
      <c r="I449" s="67"/>
      <c r="J449" s="67"/>
    </row>
    <row r="450" spans="1:10" hidden="1" x14ac:dyDescent="0.2">
      <c r="A450" t="s">
        <v>3042</v>
      </c>
      <c r="B450" t="s">
        <v>3043</v>
      </c>
      <c r="C450" s="6" t="s">
        <v>100</v>
      </c>
      <c r="D450" s="13" t="s">
        <v>3114</v>
      </c>
      <c r="E450" s="13">
        <v>1</v>
      </c>
      <c r="F450" t="s">
        <v>106</v>
      </c>
      <c r="H450" s="67"/>
      <c r="I450" s="67"/>
      <c r="J450" s="67"/>
    </row>
    <row r="451" spans="1:10" x14ac:dyDescent="0.2">
      <c r="A451" t="s">
        <v>3042</v>
      </c>
      <c r="B451" t="s">
        <v>3043</v>
      </c>
      <c r="C451" s="6" t="s">
        <v>100</v>
      </c>
      <c r="D451" s="13" t="s">
        <v>3114</v>
      </c>
      <c r="E451" s="13">
        <v>2</v>
      </c>
      <c r="F451" t="s">
        <v>106</v>
      </c>
      <c r="G451" s="13">
        <v>189</v>
      </c>
      <c r="H451" s="67"/>
      <c r="I451" s="67"/>
      <c r="J451" s="67"/>
    </row>
    <row r="452" spans="1:10" x14ac:dyDescent="0.2">
      <c r="A452" t="s">
        <v>3042</v>
      </c>
      <c r="B452" t="s">
        <v>3043</v>
      </c>
      <c r="C452" s="6" t="s">
        <v>100</v>
      </c>
      <c r="D452" s="13" t="s">
        <v>3112</v>
      </c>
      <c r="E452" s="13">
        <v>2</v>
      </c>
      <c r="F452" t="s">
        <v>104</v>
      </c>
      <c r="G452" s="13">
        <v>192</v>
      </c>
      <c r="H452" s="67"/>
      <c r="I452" s="67"/>
      <c r="J452" s="67"/>
    </row>
    <row r="453" spans="1:10" x14ac:dyDescent="0.2">
      <c r="A453" t="s">
        <v>3042</v>
      </c>
      <c r="B453" t="s">
        <v>3043</v>
      </c>
      <c r="C453" s="6" t="s">
        <v>100</v>
      </c>
      <c r="D453" s="13" t="s">
        <v>250</v>
      </c>
      <c r="E453" s="13">
        <v>2</v>
      </c>
      <c r="F453" t="s">
        <v>103</v>
      </c>
      <c r="G453" s="13">
        <v>127</v>
      </c>
      <c r="H453" s="67"/>
      <c r="I453" s="67"/>
      <c r="J453" s="67"/>
    </row>
    <row r="454" spans="1:10" x14ac:dyDescent="0.2">
      <c r="A454" t="s">
        <v>3042</v>
      </c>
      <c r="B454" t="s">
        <v>3043</v>
      </c>
      <c r="C454" s="6" t="s">
        <v>100</v>
      </c>
      <c r="D454" s="13" t="s">
        <v>3111</v>
      </c>
      <c r="E454" s="13">
        <v>2</v>
      </c>
      <c r="F454" t="s">
        <v>102</v>
      </c>
      <c r="G454" s="13">
        <v>127</v>
      </c>
      <c r="H454" s="67"/>
      <c r="I454" s="67"/>
      <c r="J454" s="67"/>
    </row>
    <row r="455" spans="1:10" x14ac:dyDescent="0.2">
      <c r="A455" t="s">
        <v>3042</v>
      </c>
      <c r="B455" t="s">
        <v>3043</v>
      </c>
      <c r="C455" s="6" t="s">
        <v>100</v>
      </c>
      <c r="D455" s="13" t="s">
        <v>3937</v>
      </c>
      <c r="E455" s="13">
        <v>2</v>
      </c>
      <c r="F455" t="s">
        <v>101</v>
      </c>
      <c r="G455" s="13">
        <v>39</v>
      </c>
      <c r="H455" s="67"/>
      <c r="I455" s="67"/>
      <c r="J455" s="67"/>
    </row>
    <row r="456" spans="1:10" x14ac:dyDescent="0.2">
      <c r="A456" t="s">
        <v>3042</v>
      </c>
      <c r="B456" t="s">
        <v>3043</v>
      </c>
      <c r="C456" s="6" t="s">
        <v>100</v>
      </c>
      <c r="D456" s="13" t="s">
        <v>3938</v>
      </c>
      <c r="E456" s="13">
        <v>2</v>
      </c>
      <c r="F456" t="s">
        <v>99</v>
      </c>
      <c r="G456" s="13">
        <v>39</v>
      </c>
      <c r="H456" s="67"/>
      <c r="I456" s="67"/>
      <c r="J456" s="67"/>
    </row>
    <row r="457" spans="1:10" x14ac:dyDescent="0.2">
      <c r="C457" s="6"/>
      <c r="H457" s="67"/>
      <c r="I457" s="67"/>
      <c r="J457" s="67"/>
    </row>
    <row r="458" spans="1:10" x14ac:dyDescent="0.2">
      <c r="C458" s="6"/>
      <c r="F458" s="148" t="s">
        <v>98</v>
      </c>
      <c r="G458" s="13">
        <f>SUM(G221:G456)</f>
        <v>30706</v>
      </c>
      <c r="H458" s="67"/>
      <c r="I458" s="67"/>
      <c r="J458" s="67"/>
    </row>
    <row r="459" spans="1:10" x14ac:dyDescent="0.2">
      <c r="C459" s="6"/>
      <c r="F459" s="148"/>
      <c r="H459" s="67"/>
      <c r="I459" s="67"/>
      <c r="J459" s="67"/>
    </row>
    <row r="460" spans="1:10" x14ac:dyDescent="0.2">
      <c r="C460" s="6"/>
      <c r="H460" s="67"/>
      <c r="I460" s="67"/>
      <c r="J460" s="67"/>
    </row>
    <row r="461" spans="1:10" x14ac:dyDescent="0.2">
      <c r="A461" t="s">
        <v>3042</v>
      </c>
      <c r="B461" t="s">
        <v>3043</v>
      </c>
      <c r="C461" s="6" t="s">
        <v>100</v>
      </c>
      <c r="D461" s="13">
        <v>300</v>
      </c>
      <c r="E461" s="13">
        <v>3</v>
      </c>
      <c r="F461" t="s">
        <v>4033</v>
      </c>
      <c r="G461" s="13">
        <v>375</v>
      </c>
      <c r="H461" s="67"/>
      <c r="I461" s="67"/>
      <c r="J461" s="67"/>
    </row>
    <row r="462" spans="1:10" x14ac:dyDescent="0.2">
      <c r="A462" t="s">
        <v>3042</v>
      </c>
      <c r="B462" t="s">
        <v>3043</v>
      </c>
      <c r="C462" s="6" t="s">
        <v>100</v>
      </c>
      <c r="D462" s="13" t="s">
        <v>2540</v>
      </c>
      <c r="E462" s="13">
        <v>3</v>
      </c>
      <c r="F462" t="s">
        <v>240</v>
      </c>
      <c r="G462" s="13">
        <v>97</v>
      </c>
      <c r="H462" s="67"/>
      <c r="I462" s="67"/>
      <c r="J462" s="67"/>
    </row>
    <row r="463" spans="1:10" x14ac:dyDescent="0.2">
      <c r="A463" t="s">
        <v>3042</v>
      </c>
      <c r="B463" t="s">
        <v>3043</v>
      </c>
      <c r="C463" s="6" t="s">
        <v>100</v>
      </c>
      <c r="D463" s="13">
        <v>301</v>
      </c>
      <c r="E463" s="13">
        <v>3</v>
      </c>
      <c r="F463" t="s">
        <v>173</v>
      </c>
      <c r="G463" s="13">
        <v>58</v>
      </c>
      <c r="H463" s="67"/>
      <c r="I463" s="67"/>
      <c r="J463" s="67"/>
    </row>
    <row r="464" spans="1:10" x14ac:dyDescent="0.2">
      <c r="A464" t="s">
        <v>3042</v>
      </c>
      <c r="B464" t="s">
        <v>3043</v>
      </c>
      <c r="C464" s="6" t="s">
        <v>100</v>
      </c>
      <c r="D464" s="13">
        <v>303</v>
      </c>
      <c r="E464" s="13">
        <v>3</v>
      </c>
      <c r="F464" t="s">
        <v>1258</v>
      </c>
      <c r="G464" s="13">
        <v>1325</v>
      </c>
      <c r="H464" s="67"/>
      <c r="I464" s="67"/>
      <c r="J464" s="67"/>
    </row>
    <row r="465" spans="1:10" x14ac:dyDescent="0.2">
      <c r="A465" t="s">
        <v>3042</v>
      </c>
      <c r="B465" t="s">
        <v>3043</v>
      </c>
      <c r="C465" s="6" t="s">
        <v>100</v>
      </c>
      <c r="D465" s="13">
        <v>302</v>
      </c>
      <c r="E465" s="13">
        <v>3</v>
      </c>
      <c r="F465" t="s">
        <v>158</v>
      </c>
      <c r="G465" s="13">
        <v>57</v>
      </c>
      <c r="H465" s="67"/>
      <c r="I465" s="67"/>
      <c r="J465" s="67"/>
    </row>
    <row r="466" spans="1:10" x14ac:dyDescent="0.2">
      <c r="A466" t="s">
        <v>3042</v>
      </c>
      <c r="B466" t="s">
        <v>3043</v>
      </c>
      <c r="C466" s="6" t="s">
        <v>100</v>
      </c>
      <c r="D466" s="13">
        <v>304</v>
      </c>
      <c r="E466" s="13">
        <v>3</v>
      </c>
      <c r="F466" t="s">
        <v>4544</v>
      </c>
      <c r="G466" s="13">
        <v>340</v>
      </c>
      <c r="H466" s="67"/>
      <c r="I466" s="67"/>
      <c r="J466" s="67"/>
    </row>
    <row r="467" spans="1:10" x14ac:dyDescent="0.2">
      <c r="A467" t="s">
        <v>3042</v>
      </c>
      <c r="B467" t="s">
        <v>3043</v>
      </c>
      <c r="C467" s="6" t="s">
        <v>100</v>
      </c>
      <c r="D467" s="13" t="s">
        <v>2550</v>
      </c>
      <c r="E467" s="13">
        <v>3</v>
      </c>
      <c r="F467" t="s">
        <v>111</v>
      </c>
      <c r="G467" s="13">
        <v>123</v>
      </c>
      <c r="H467" s="67"/>
      <c r="I467" s="67"/>
      <c r="J467" s="67"/>
    </row>
    <row r="468" spans="1:10" x14ac:dyDescent="0.2">
      <c r="A468" t="s">
        <v>3042</v>
      </c>
      <c r="B468" t="s">
        <v>3043</v>
      </c>
      <c r="C468" s="6" t="s">
        <v>100</v>
      </c>
      <c r="D468" s="13" t="s">
        <v>3910</v>
      </c>
      <c r="E468" s="13">
        <v>3</v>
      </c>
      <c r="F468" t="s">
        <v>111</v>
      </c>
      <c r="G468" s="13">
        <v>105</v>
      </c>
      <c r="H468" s="67"/>
      <c r="I468" s="67"/>
      <c r="J468" s="67"/>
    </row>
    <row r="469" spans="1:10" x14ac:dyDescent="0.2">
      <c r="A469" t="s">
        <v>3042</v>
      </c>
      <c r="B469" t="s">
        <v>3043</v>
      </c>
      <c r="C469" s="6" t="s">
        <v>100</v>
      </c>
      <c r="D469" s="13" t="s">
        <v>3911</v>
      </c>
      <c r="E469" s="13">
        <v>3</v>
      </c>
      <c r="F469" t="s">
        <v>1746</v>
      </c>
      <c r="G469" s="13">
        <v>15</v>
      </c>
      <c r="H469" s="67"/>
      <c r="I469" s="67"/>
      <c r="J469" s="67"/>
    </row>
    <row r="470" spans="1:10" x14ac:dyDescent="0.2">
      <c r="A470" t="s">
        <v>3042</v>
      </c>
      <c r="B470" t="s">
        <v>3043</v>
      </c>
      <c r="C470" s="6" t="s">
        <v>100</v>
      </c>
      <c r="D470" s="13" t="s">
        <v>3912</v>
      </c>
      <c r="E470" s="13">
        <v>3</v>
      </c>
      <c r="F470" t="s">
        <v>108</v>
      </c>
      <c r="G470" s="13">
        <v>50</v>
      </c>
      <c r="H470" s="67"/>
      <c r="I470" s="67"/>
      <c r="J470" s="67"/>
    </row>
    <row r="471" spans="1:10" x14ac:dyDescent="0.2">
      <c r="A471" t="s">
        <v>3042</v>
      </c>
      <c r="B471" t="s">
        <v>3043</v>
      </c>
      <c r="C471" s="6" t="s">
        <v>100</v>
      </c>
      <c r="D471" s="13" t="s">
        <v>994</v>
      </c>
      <c r="E471" s="13">
        <v>3</v>
      </c>
      <c r="F471" t="s">
        <v>1808</v>
      </c>
      <c r="G471" s="13">
        <v>29</v>
      </c>
      <c r="H471" s="67"/>
      <c r="I471" s="67"/>
      <c r="J471" s="67"/>
    </row>
    <row r="472" spans="1:10" x14ac:dyDescent="0.2">
      <c r="A472" t="s">
        <v>3042</v>
      </c>
      <c r="B472" t="s">
        <v>3043</v>
      </c>
      <c r="C472" s="6" t="s">
        <v>100</v>
      </c>
      <c r="D472" s="13">
        <v>305</v>
      </c>
      <c r="E472" s="13">
        <v>3</v>
      </c>
      <c r="F472" t="s">
        <v>4544</v>
      </c>
      <c r="G472" s="13">
        <v>383</v>
      </c>
      <c r="H472" s="67"/>
      <c r="I472" s="67"/>
      <c r="J472" s="67"/>
    </row>
    <row r="473" spans="1:10" x14ac:dyDescent="0.2">
      <c r="A473" t="s">
        <v>3042</v>
      </c>
      <c r="B473" t="s">
        <v>3043</v>
      </c>
      <c r="C473" s="6" t="s">
        <v>100</v>
      </c>
      <c r="D473" s="13" t="s">
        <v>2552</v>
      </c>
      <c r="E473" s="13">
        <v>3</v>
      </c>
      <c r="F473" t="s">
        <v>1808</v>
      </c>
      <c r="G473" s="13">
        <v>35</v>
      </c>
      <c r="H473" s="67"/>
      <c r="I473" s="67"/>
      <c r="J473" s="67"/>
    </row>
    <row r="474" spans="1:10" x14ac:dyDescent="0.2">
      <c r="A474" t="s">
        <v>3042</v>
      </c>
      <c r="B474" t="s">
        <v>3043</v>
      </c>
      <c r="C474" s="6" t="s">
        <v>100</v>
      </c>
      <c r="D474" s="13" t="s">
        <v>4494</v>
      </c>
      <c r="E474" s="13">
        <v>3</v>
      </c>
      <c r="F474" t="s">
        <v>108</v>
      </c>
      <c r="G474" s="13">
        <v>45</v>
      </c>
      <c r="H474" s="67"/>
      <c r="I474" s="67"/>
      <c r="J474" s="67"/>
    </row>
    <row r="475" spans="1:10" x14ac:dyDescent="0.2">
      <c r="A475" t="s">
        <v>3042</v>
      </c>
      <c r="B475" t="s">
        <v>3043</v>
      </c>
      <c r="C475" s="6" t="s">
        <v>100</v>
      </c>
      <c r="D475" s="13" t="s">
        <v>998</v>
      </c>
      <c r="E475" s="13">
        <v>3</v>
      </c>
      <c r="F475" t="s">
        <v>108</v>
      </c>
      <c r="G475" s="13">
        <v>80</v>
      </c>
      <c r="H475" s="67"/>
      <c r="I475" s="67"/>
      <c r="J475" s="67"/>
    </row>
    <row r="476" spans="1:10" x14ac:dyDescent="0.2">
      <c r="A476" t="s">
        <v>3042</v>
      </c>
      <c r="B476" t="s">
        <v>3043</v>
      </c>
      <c r="C476" s="6" t="s">
        <v>100</v>
      </c>
      <c r="D476" s="13" t="s">
        <v>999</v>
      </c>
      <c r="E476" s="13">
        <v>3</v>
      </c>
      <c r="F476" t="s">
        <v>111</v>
      </c>
      <c r="G476" s="13">
        <v>109</v>
      </c>
      <c r="H476" s="67"/>
      <c r="I476" s="67"/>
      <c r="J476" s="67"/>
    </row>
    <row r="477" spans="1:10" x14ac:dyDescent="0.2">
      <c r="A477" t="s">
        <v>3042</v>
      </c>
      <c r="B477" t="s">
        <v>3043</v>
      </c>
      <c r="C477" s="6" t="s">
        <v>100</v>
      </c>
      <c r="D477" s="13" t="s">
        <v>1000</v>
      </c>
      <c r="E477" s="13">
        <v>3</v>
      </c>
      <c r="F477" t="s">
        <v>111</v>
      </c>
      <c r="G477" s="13">
        <v>105</v>
      </c>
      <c r="H477" s="67"/>
      <c r="I477" s="67"/>
      <c r="J477" s="67"/>
    </row>
    <row r="478" spans="1:10" x14ac:dyDescent="0.2">
      <c r="A478" t="s">
        <v>3042</v>
      </c>
      <c r="B478" t="s">
        <v>3043</v>
      </c>
      <c r="C478" s="6" t="s">
        <v>100</v>
      </c>
      <c r="D478" s="13" t="s">
        <v>1001</v>
      </c>
      <c r="E478" s="13">
        <v>3</v>
      </c>
      <c r="F478" t="s">
        <v>111</v>
      </c>
      <c r="G478" s="13">
        <v>305</v>
      </c>
      <c r="H478" s="67"/>
      <c r="I478" s="67"/>
      <c r="J478" s="67"/>
    </row>
    <row r="479" spans="1:10" x14ac:dyDescent="0.2">
      <c r="A479" t="s">
        <v>3042</v>
      </c>
      <c r="B479" t="s">
        <v>3043</v>
      </c>
      <c r="C479" s="6" t="s">
        <v>100</v>
      </c>
      <c r="D479" s="13">
        <v>306</v>
      </c>
      <c r="E479" s="13">
        <v>3</v>
      </c>
      <c r="F479" t="s">
        <v>4544</v>
      </c>
      <c r="G479" s="13">
        <v>392</v>
      </c>
      <c r="H479" s="67"/>
      <c r="I479" s="67"/>
      <c r="J479" s="67"/>
    </row>
    <row r="480" spans="1:10" x14ac:dyDescent="0.2">
      <c r="A480" t="s">
        <v>3042</v>
      </c>
      <c r="B480" t="s">
        <v>3043</v>
      </c>
      <c r="C480" s="6" t="s">
        <v>100</v>
      </c>
      <c r="D480" s="13" t="s">
        <v>2554</v>
      </c>
      <c r="E480" s="13">
        <v>3</v>
      </c>
      <c r="F480" t="s">
        <v>1808</v>
      </c>
      <c r="G480" s="13">
        <v>35</v>
      </c>
      <c r="H480" s="67"/>
      <c r="I480" s="67"/>
      <c r="J480" s="67"/>
    </row>
    <row r="481" spans="1:10" x14ac:dyDescent="0.2">
      <c r="A481" t="s">
        <v>3042</v>
      </c>
      <c r="B481" t="s">
        <v>3043</v>
      </c>
      <c r="C481" s="6" t="s">
        <v>100</v>
      </c>
      <c r="D481" s="13" t="s">
        <v>2555</v>
      </c>
      <c r="E481" s="13">
        <v>3</v>
      </c>
      <c r="F481" t="s">
        <v>108</v>
      </c>
      <c r="G481" s="13">
        <v>52</v>
      </c>
      <c r="H481" s="67"/>
      <c r="I481" s="67"/>
      <c r="J481" s="67"/>
    </row>
    <row r="482" spans="1:10" x14ac:dyDescent="0.2">
      <c r="A482" t="s">
        <v>3042</v>
      </c>
      <c r="B482" t="s">
        <v>3043</v>
      </c>
      <c r="C482" s="6" t="s">
        <v>100</v>
      </c>
      <c r="D482" s="13" t="s">
        <v>2556</v>
      </c>
      <c r="E482" s="13">
        <v>3</v>
      </c>
      <c r="F482" t="s">
        <v>108</v>
      </c>
      <c r="G482" s="13">
        <v>49</v>
      </c>
      <c r="H482" s="67"/>
      <c r="I482" s="67"/>
      <c r="J482" s="67"/>
    </row>
    <row r="483" spans="1:10" x14ac:dyDescent="0.2">
      <c r="A483" t="s">
        <v>3042</v>
      </c>
      <c r="B483" t="s">
        <v>3043</v>
      </c>
      <c r="C483" s="6" t="s">
        <v>100</v>
      </c>
      <c r="D483" s="13" t="s">
        <v>3914</v>
      </c>
      <c r="E483" s="13">
        <v>3</v>
      </c>
      <c r="F483" t="s">
        <v>1746</v>
      </c>
      <c r="G483" s="13">
        <v>15</v>
      </c>
      <c r="H483" s="67"/>
      <c r="I483" s="67"/>
      <c r="J483" s="67"/>
    </row>
    <row r="484" spans="1:10" x14ac:dyDescent="0.2">
      <c r="A484" t="s">
        <v>3042</v>
      </c>
      <c r="B484" t="s">
        <v>3043</v>
      </c>
      <c r="C484" s="6" t="s">
        <v>100</v>
      </c>
      <c r="D484" s="13" t="s">
        <v>3915</v>
      </c>
      <c r="E484" s="13">
        <v>3</v>
      </c>
      <c r="F484" t="s">
        <v>111</v>
      </c>
      <c r="G484" s="13">
        <v>105</v>
      </c>
      <c r="H484" s="67"/>
      <c r="I484" s="67"/>
      <c r="J484" s="67"/>
    </row>
    <row r="485" spans="1:10" x14ac:dyDescent="0.2">
      <c r="A485" t="s">
        <v>3042</v>
      </c>
      <c r="B485" t="s">
        <v>3043</v>
      </c>
      <c r="C485" s="6" t="s">
        <v>100</v>
      </c>
      <c r="D485" s="13" t="s">
        <v>3916</v>
      </c>
      <c r="E485" s="13">
        <v>3</v>
      </c>
      <c r="F485" t="s">
        <v>111</v>
      </c>
      <c r="G485" s="13">
        <v>105</v>
      </c>
      <c r="H485" s="67"/>
      <c r="I485" s="67"/>
      <c r="J485" s="67"/>
    </row>
    <row r="486" spans="1:10" x14ac:dyDescent="0.2">
      <c r="A486" t="s">
        <v>3042</v>
      </c>
      <c r="B486" t="s">
        <v>3043</v>
      </c>
      <c r="C486" s="6" t="s">
        <v>100</v>
      </c>
      <c r="D486" s="13" t="s">
        <v>249</v>
      </c>
      <c r="E486" s="13">
        <v>3</v>
      </c>
      <c r="F486" t="s">
        <v>111</v>
      </c>
      <c r="G486" s="13">
        <v>123</v>
      </c>
      <c r="H486" s="67"/>
      <c r="I486" s="67"/>
      <c r="J486" s="67"/>
    </row>
    <row r="487" spans="1:10" x14ac:dyDescent="0.2">
      <c r="A487" t="s">
        <v>3042</v>
      </c>
      <c r="B487" t="s">
        <v>3043</v>
      </c>
      <c r="C487" s="6" t="s">
        <v>100</v>
      </c>
      <c r="D487" s="13">
        <v>307</v>
      </c>
      <c r="E487" s="13">
        <v>3</v>
      </c>
      <c r="F487" t="s">
        <v>4544</v>
      </c>
      <c r="G487" s="13">
        <v>341</v>
      </c>
      <c r="H487" s="67"/>
      <c r="I487" s="67"/>
      <c r="J487" s="67"/>
    </row>
    <row r="488" spans="1:10" x14ac:dyDescent="0.2">
      <c r="A488" t="s">
        <v>3042</v>
      </c>
      <c r="B488" t="s">
        <v>3043</v>
      </c>
      <c r="C488" s="6" t="s">
        <v>100</v>
      </c>
      <c r="D488" s="13" t="s">
        <v>2558</v>
      </c>
      <c r="E488" s="13">
        <v>3</v>
      </c>
      <c r="F488" t="s">
        <v>111</v>
      </c>
      <c r="G488" s="13">
        <v>123</v>
      </c>
      <c r="H488" s="67"/>
      <c r="I488" s="67"/>
      <c r="J488" s="67"/>
    </row>
    <row r="489" spans="1:10" x14ac:dyDescent="0.2">
      <c r="A489" t="s">
        <v>3042</v>
      </c>
      <c r="B489" t="s">
        <v>3043</v>
      </c>
      <c r="C489" s="6" t="s">
        <v>100</v>
      </c>
      <c r="D489" s="13" t="s">
        <v>2559</v>
      </c>
      <c r="E489" s="13">
        <v>3</v>
      </c>
      <c r="F489" t="s">
        <v>111</v>
      </c>
      <c r="G489" s="13">
        <v>105</v>
      </c>
      <c r="H489" s="67"/>
      <c r="I489" s="67"/>
      <c r="J489" s="67"/>
    </row>
    <row r="490" spans="1:10" x14ac:dyDescent="0.2">
      <c r="A490" t="s">
        <v>3042</v>
      </c>
      <c r="B490" t="s">
        <v>3043</v>
      </c>
      <c r="C490" s="6" t="s">
        <v>100</v>
      </c>
      <c r="D490" s="13" t="s">
        <v>1002</v>
      </c>
      <c r="E490" s="13">
        <v>3</v>
      </c>
      <c r="F490" t="s">
        <v>1746</v>
      </c>
      <c r="G490" s="13">
        <v>15</v>
      </c>
      <c r="H490" s="67"/>
      <c r="I490" s="67"/>
      <c r="J490" s="67"/>
    </row>
    <row r="491" spans="1:10" x14ac:dyDescent="0.2">
      <c r="A491" t="s">
        <v>3042</v>
      </c>
      <c r="B491" t="s">
        <v>3043</v>
      </c>
      <c r="C491" s="6" t="s">
        <v>100</v>
      </c>
      <c r="D491" s="13" t="s">
        <v>1003</v>
      </c>
      <c r="E491" s="13">
        <v>3</v>
      </c>
      <c r="F491" t="s">
        <v>108</v>
      </c>
      <c r="G491" s="13">
        <v>49</v>
      </c>
      <c r="H491" s="67"/>
      <c r="I491" s="67"/>
      <c r="J491" s="67"/>
    </row>
    <row r="492" spans="1:10" x14ac:dyDescent="0.2">
      <c r="A492" t="s">
        <v>3042</v>
      </c>
      <c r="B492" t="s">
        <v>3043</v>
      </c>
      <c r="C492" s="6" t="s">
        <v>100</v>
      </c>
      <c r="D492" s="13" t="s">
        <v>1004</v>
      </c>
      <c r="E492" s="13">
        <v>3</v>
      </c>
      <c r="F492" t="s">
        <v>1808</v>
      </c>
      <c r="G492" s="13">
        <v>30</v>
      </c>
      <c r="H492" s="67"/>
      <c r="I492" s="67"/>
      <c r="J492" s="67"/>
    </row>
    <row r="493" spans="1:10" x14ac:dyDescent="0.2">
      <c r="A493" t="s">
        <v>3042</v>
      </c>
      <c r="B493" t="s">
        <v>3043</v>
      </c>
      <c r="C493" s="6" t="s">
        <v>100</v>
      </c>
      <c r="D493" s="13">
        <v>308</v>
      </c>
      <c r="E493" s="13">
        <v>3</v>
      </c>
      <c r="F493" t="s">
        <v>4544</v>
      </c>
      <c r="G493" s="13">
        <v>341</v>
      </c>
      <c r="H493" s="67"/>
      <c r="I493" s="67"/>
      <c r="J493" s="67"/>
    </row>
    <row r="494" spans="1:10" x14ac:dyDescent="0.2">
      <c r="A494" t="s">
        <v>3042</v>
      </c>
      <c r="B494" t="s">
        <v>3043</v>
      </c>
      <c r="C494" s="6" t="s">
        <v>100</v>
      </c>
      <c r="D494" s="13" t="s">
        <v>2561</v>
      </c>
      <c r="E494" s="13">
        <v>3</v>
      </c>
      <c r="F494" t="s">
        <v>111</v>
      </c>
      <c r="G494" s="13">
        <v>123</v>
      </c>
      <c r="H494" s="67"/>
      <c r="I494" s="67"/>
      <c r="J494" s="67"/>
    </row>
    <row r="495" spans="1:10" x14ac:dyDescent="0.2">
      <c r="A495" t="s">
        <v>3042</v>
      </c>
      <c r="B495" t="s">
        <v>3043</v>
      </c>
      <c r="C495" s="6" t="s">
        <v>100</v>
      </c>
      <c r="D495" s="13" t="s">
        <v>3917</v>
      </c>
      <c r="E495" s="13">
        <v>3</v>
      </c>
      <c r="F495" t="s">
        <v>111</v>
      </c>
      <c r="G495" s="13">
        <v>105</v>
      </c>
      <c r="H495" s="67"/>
      <c r="I495" s="67"/>
      <c r="J495" s="67"/>
    </row>
    <row r="496" spans="1:10" x14ac:dyDescent="0.2">
      <c r="A496" t="s">
        <v>3042</v>
      </c>
      <c r="B496" t="s">
        <v>3043</v>
      </c>
      <c r="C496" s="6" t="s">
        <v>100</v>
      </c>
      <c r="D496" s="13" t="s">
        <v>3918</v>
      </c>
      <c r="E496" s="13">
        <v>3</v>
      </c>
      <c r="F496" t="s">
        <v>1746</v>
      </c>
      <c r="G496" s="13">
        <v>15</v>
      </c>
      <c r="H496" s="67"/>
      <c r="I496" s="67"/>
      <c r="J496" s="67"/>
    </row>
    <row r="497" spans="1:10" x14ac:dyDescent="0.2">
      <c r="A497" t="s">
        <v>3042</v>
      </c>
      <c r="B497" t="s">
        <v>3043</v>
      </c>
      <c r="C497" s="6" t="s">
        <v>100</v>
      </c>
      <c r="D497" s="13" t="s">
        <v>3296</v>
      </c>
      <c r="E497" s="13">
        <v>3</v>
      </c>
      <c r="F497" t="s">
        <v>108</v>
      </c>
      <c r="G497" s="13">
        <v>49</v>
      </c>
      <c r="H497" s="67"/>
      <c r="I497" s="67"/>
      <c r="J497" s="67"/>
    </row>
    <row r="498" spans="1:10" x14ac:dyDescent="0.2">
      <c r="A498" t="s">
        <v>3042</v>
      </c>
      <c r="B498" t="s">
        <v>3043</v>
      </c>
      <c r="C498" s="6" t="s">
        <v>100</v>
      </c>
      <c r="D498" s="13" t="s">
        <v>3297</v>
      </c>
      <c r="E498" s="13">
        <v>3</v>
      </c>
      <c r="F498" t="s">
        <v>1808</v>
      </c>
      <c r="G498" s="13">
        <v>30</v>
      </c>
      <c r="H498" s="67"/>
      <c r="I498" s="67"/>
      <c r="J498" s="67"/>
    </row>
    <row r="499" spans="1:10" x14ac:dyDescent="0.2">
      <c r="A499" t="s">
        <v>3042</v>
      </c>
      <c r="B499" t="s">
        <v>3043</v>
      </c>
      <c r="C499" s="6" t="s">
        <v>100</v>
      </c>
      <c r="D499" s="13">
        <v>309</v>
      </c>
      <c r="E499" s="13">
        <v>3</v>
      </c>
      <c r="F499" t="s">
        <v>4544</v>
      </c>
      <c r="G499" s="13">
        <v>376</v>
      </c>
      <c r="H499" s="67"/>
      <c r="I499" s="67"/>
      <c r="J499" s="67"/>
    </row>
    <row r="500" spans="1:10" x14ac:dyDescent="0.2">
      <c r="A500" t="s">
        <v>3042</v>
      </c>
      <c r="B500" t="s">
        <v>3043</v>
      </c>
      <c r="C500" s="6" t="s">
        <v>100</v>
      </c>
      <c r="D500" s="13" t="s">
        <v>2563</v>
      </c>
      <c r="E500" s="13">
        <v>3</v>
      </c>
      <c r="F500" t="s">
        <v>111</v>
      </c>
      <c r="G500" s="13">
        <v>136</v>
      </c>
      <c r="H500" s="67"/>
      <c r="I500" s="67"/>
      <c r="J500" s="67"/>
    </row>
    <row r="501" spans="1:10" x14ac:dyDescent="0.2">
      <c r="A501" t="s">
        <v>3042</v>
      </c>
      <c r="B501" t="s">
        <v>3043</v>
      </c>
      <c r="C501" s="6" t="s">
        <v>100</v>
      </c>
      <c r="D501" s="13" t="s">
        <v>1390</v>
      </c>
      <c r="E501" s="13">
        <v>3</v>
      </c>
      <c r="F501" t="s">
        <v>111</v>
      </c>
      <c r="G501" s="13">
        <v>105</v>
      </c>
      <c r="H501" s="67"/>
      <c r="I501" s="67"/>
      <c r="J501" s="67"/>
    </row>
    <row r="502" spans="1:10" x14ac:dyDescent="0.2">
      <c r="A502" t="s">
        <v>3042</v>
      </c>
      <c r="B502" t="s">
        <v>3043</v>
      </c>
      <c r="C502" s="6" t="s">
        <v>100</v>
      </c>
      <c r="D502" s="13" t="s">
        <v>1391</v>
      </c>
      <c r="E502" s="13">
        <v>3</v>
      </c>
      <c r="F502" t="s">
        <v>1746</v>
      </c>
      <c r="G502" s="13">
        <v>15</v>
      </c>
      <c r="H502" s="67"/>
      <c r="I502" s="67"/>
      <c r="J502" s="67"/>
    </row>
    <row r="503" spans="1:10" x14ac:dyDescent="0.2">
      <c r="A503" t="s">
        <v>3042</v>
      </c>
      <c r="B503" t="s">
        <v>3043</v>
      </c>
      <c r="C503" s="6" t="s">
        <v>100</v>
      </c>
      <c r="D503" s="13" t="s">
        <v>3299</v>
      </c>
      <c r="E503" s="13">
        <v>3</v>
      </c>
      <c r="F503" t="s">
        <v>108</v>
      </c>
      <c r="G503" s="13">
        <v>49</v>
      </c>
      <c r="H503" s="67"/>
      <c r="I503" s="67"/>
      <c r="J503" s="67"/>
    </row>
    <row r="504" spans="1:10" x14ac:dyDescent="0.2">
      <c r="A504" t="s">
        <v>3042</v>
      </c>
      <c r="B504" t="s">
        <v>3043</v>
      </c>
      <c r="C504" s="6" t="s">
        <v>100</v>
      </c>
      <c r="D504" s="13" t="s">
        <v>3300</v>
      </c>
      <c r="E504" s="13">
        <v>3</v>
      </c>
      <c r="F504" t="s">
        <v>1808</v>
      </c>
      <c r="G504" s="13">
        <v>30</v>
      </c>
      <c r="H504" s="67"/>
      <c r="I504" s="67"/>
      <c r="J504" s="67"/>
    </row>
    <row r="505" spans="1:10" x14ac:dyDescent="0.2">
      <c r="A505" t="s">
        <v>3042</v>
      </c>
      <c r="B505" t="s">
        <v>3043</v>
      </c>
      <c r="C505" s="6" t="s">
        <v>100</v>
      </c>
      <c r="D505" s="13">
        <v>310</v>
      </c>
      <c r="E505" s="13">
        <v>3</v>
      </c>
      <c r="F505" t="s">
        <v>4544</v>
      </c>
      <c r="G505" s="13">
        <v>376</v>
      </c>
      <c r="H505" s="67"/>
      <c r="I505" s="67"/>
      <c r="J505" s="67"/>
    </row>
    <row r="506" spans="1:10" x14ac:dyDescent="0.2">
      <c r="A506" t="s">
        <v>3042</v>
      </c>
      <c r="B506" t="s">
        <v>3043</v>
      </c>
      <c r="C506" s="6" t="s">
        <v>100</v>
      </c>
      <c r="D506" s="13" t="s">
        <v>2565</v>
      </c>
      <c r="E506" s="13">
        <v>3</v>
      </c>
      <c r="F506" t="s">
        <v>111</v>
      </c>
      <c r="G506" s="13">
        <v>135</v>
      </c>
      <c r="H506" s="67"/>
      <c r="I506" s="67"/>
      <c r="J506" s="67"/>
    </row>
    <row r="507" spans="1:10" x14ac:dyDescent="0.2">
      <c r="A507" t="s">
        <v>3042</v>
      </c>
      <c r="B507" t="s">
        <v>3043</v>
      </c>
      <c r="C507" s="6" t="s">
        <v>100</v>
      </c>
      <c r="D507" s="13" t="s">
        <v>1006</v>
      </c>
      <c r="E507" s="13">
        <v>3</v>
      </c>
      <c r="F507" t="s">
        <v>111</v>
      </c>
      <c r="G507" s="13">
        <v>105</v>
      </c>
      <c r="H507" s="67"/>
      <c r="I507" s="67"/>
      <c r="J507" s="67"/>
    </row>
    <row r="508" spans="1:10" x14ac:dyDescent="0.2">
      <c r="A508" t="s">
        <v>3042</v>
      </c>
      <c r="B508" t="s">
        <v>3043</v>
      </c>
      <c r="C508" s="6" t="s">
        <v>100</v>
      </c>
      <c r="D508" s="13" t="s">
        <v>1392</v>
      </c>
      <c r="E508" s="13">
        <v>3</v>
      </c>
      <c r="F508" t="s">
        <v>1746</v>
      </c>
      <c r="G508" s="13">
        <v>15</v>
      </c>
      <c r="H508" s="67"/>
      <c r="I508" s="67"/>
      <c r="J508" s="67"/>
    </row>
    <row r="509" spans="1:10" x14ac:dyDescent="0.2">
      <c r="A509" t="s">
        <v>3042</v>
      </c>
      <c r="B509" t="s">
        <v>3043</v>
      </c>
      <c r="C509" s="6" t="s">
        <v>100</v>
      </c>
      <c r="D509" s="13" t="s">
        <v>3301</v>
      </c>
      <c r="E509" s="13">
        <v>3</v>
      </c>
      <c r="F509" t="s">
        <v>108</v>
      </c>
      <c r="G509" s="13">
        <v>49</v>
      </c>
      <c r="H509" s="67"/>
      <c r="I509" s="67"/>
      <c r="J509" s="67"/>
    </row>
    <row r="510" spans="1:10" x14ac:dyDescent="0.2">
      <c r="A510" t="s">
        <v>3042</v>
      </c>
      <c r="B510" t="s">
        <v>3043</v>
      </c>
      <c r="C510" s="6" t="s">
        <v>100</v>
      </c>
      <c r="D510" s="13" t="s">
        <v>3302</v>
      </c>
      <c r="E510" s="13">
        <v>3</v>
      </c>
      <c r="F510" t="s">
        <v>1808</v>
      </c>
      <c r="G510" s="13">
        <v>30</v>
      </c>
      <c r="H510" s="67"/>
      <c r="I510" s="67"/>
      <c r="J510" s="67"/>
    </row>
    <row r="511" spans="1:10" x14ac:dyDescent="0.2">
      <c r="A511" t="s">
        <v>3042</v>
      </c>
      <c r="B511" t="s">
        <v>3043</v>
      </c>
      <c r="C511" s="6" t="s">
        <v>100</v>
      </c>
      <c r="D511" s="13">
        <v>311</v>
      </c>
      <c r="E511" s="13">
        <v>3</v>
      </c>
      <c r="F511" t="s">
        <v>4544</v>
      </c>
      <c r="G511" s="13">
        <v>376</v>
      </c>
      <c r="H511" s="67"/>
      <c r="I511" s="67"/>
      <c r="J511" s="67"/>
    </row>
    <row r="512" spans="1:10" x14ac:dyDescent="0.2">
      <c r="A512" t="s">
        <v>3042</v>
      </c>
      <c r="B512" t="s">
        <v>3043</v>
      </c>
      <c r="C512" s="6" t="s">
        <v>100</v>
      </c>
      <c r="D512" s="13" t="s">
        <v>2567</v>
      </c>
      <c r="E512" s="13">
        <v>3</v>
      </c>
      <c r="F512" t="s">
        <v>111</v>
      </c>
      <c r="G512" s="13">
        <v>136</v>
      </c>
      <c r="H512" s="67"/>
      <c r="I512" s="67"/>
      <c r="J512" s="67"/>
    </row>
    <row r="513" spans="1:10" x14ac:dyDescent="0.2">
      <c r="A513" t="s">
        <v>3042</v>
      </c>
      <c r="B513" t="s">
        <v>3043</v>
      </c>
      <c r="C513" s="6" t="s">
        <v>100</v>
      </c>
      <c r="D513" s="13" t="s">
        <v>2568</v>
      </c>
      <c r="E513" s="13">
        <v>3</v>
      </c>
      <c r="F513" t="s">
        <v>111</v>
      </c>
      <c r="G513" s="13">
        <v>105</v>
      </c>
      <c r="H513" s="67"/>
      <c r="I513" s="67"/>
      <c r="J513" s="67"/>
    </row>
    <row r="514" spans="1:10" x14ac:dyDescent="0.2">
      <c r="A514" t="s">
        <v>3042</v>
      </c>
      <c r="B514" t="s">
        <v>3043</v>
      </c>
      <c r="C514" s="6" t="s">
        <v>100</v>
      </c>
      <c r="D514" s="13" t="s">
        <v>1393</v>
      </c>
      <c r="E514" s="13">
        <v>3</v>
      </c>
      <c r="F514" t="s">
        <v>1746</v>
      </c>
      <c r="G514" s="13">
        <v>15</v>
      </c>
      <c r="H514" s="67"/>
      <c r="I514" s="67"/>
      <c r="J514" s="67"/>
    </row>
    <row r="515" spans="1:10" x14ac:dyDescent="0.2">
      <c r="A515" t="s">
        <v>3042</v>
      </c>
      <c r="B515" t="s">
        <v>3043</v>
      </c>
      <c r="C515" s="6" t="s">
        <v>100</v>
      </c>
      <c r="D515" s="13" t="s">
        <v>3303</v>
      </c>
      <c r="E515" s="13">
        <v>3</v>
      </c>
      <c r="F515" t="s">
        <v>108</v>
      </c>
      <c r="G515" s="13">
        <v>49</v>
      </c>
      <c r="H515" s="67"/>
      <c r="I515" s="67"/>
      <c r="J515" s="67"/>
    </row>
    <row r="516" spans="1:10" x14ac:dyDescent="0.2">
      <c r="A516" t="s">
        <v>3042</v>
      </c>
      <c r="B516" t="s">
        <v>3043</v>
      </c>
      <c r="C516" s="6" t="s">
        <v>100</v>
      </c>
      <c r="D516" s="13" t="s">
        <v>3304</v>
      </c>
      <c r="E516" s="13">
        <v>3</v>
      </c>
      <c r="F516" t="s">
        <v>1808</v>
      </c>
      <c r="G516" s="13">
        <v>30</v>
      </c>
      <c r="H516" s="67"/>
      <c r="I516" s="67"/>
      <c r="J516" s="67"/>
    </row>
    <row r="517" spans="1:10" x14ac:dyDescent="0.2">
      <c r="A517" t="s">
        <v>3042</v>
      </c>
      <c r="B517" t="s">
        <v>3043</v>
      </c>
      <c r="C517" s="6" t="s">
        <v>100</v>
      </c>
      <c r="D517" s="13">
        <v>312</v>
      </c>
      <c r="E517" s="13">
        <v>3</v>
      </c>
      <c r="F517" t="s">
        <v>4544</v>
      </c>
      <c r="G517" s="13">
        <v>376</v>
      </c>
      <c r="H517" s="67"/>
      <c r="I517" s="67"/>
      <c r="J517" s="67"/>
    </row>
    <row r="518" spans="1:10" x14ac:dyDescent="0.2">
      <c r="A518" t="s">
        <v>3042</v>
      </c>
      <c r="B518" t="s">
        <v>3043</v>
      </c>
      <c r="C518" s="6" t="s">
        <v>100</v>
      </c>
      <c r="D518" s="13" t="s">
        <v>2570</v>
      </c>
      <c r="E518" s="13">
        <v>3</v>
      </c>
      <c r="F518" t="s">
        <v>111</v>
      </c>
      <c r="G518" s="13">
        <v>136</v>
      </c>
      <c r="H518" s="67"/>
      <c r="I518" s="67"/>
      <c r="J518" s="67"/>
    </row>
    <row r="519" spans="1:10" x14ac:dyDescent="0.2">
      <c r="A519" t="s">
        <v>3042</v>
      </c>
      <c r="B519" t="s">
        <v>3043</v>
      </c>
      <c r="C519" s="6" t="s">
        <v>100</v>
      </c>
      <c r="D519" s="13" t="s">
        <v>2571</v>
      </c>
      <c r="E519" s="13">
        <v>3</v>
      </c>
      <c r="F519" t="s">
        <v>111</v>
      </c>
      <c r="G519" s="13">
        <v>105</v>
      </c>
      <c r="H519" s="67"/>
      <c r="I519" s="67"/>
      <c r="J519" s="67"/>
    </row>
    <row r="520" spans="1:10" x14ac:dyDescent="0.2">
      <c r="A520" t="s">
        <v>3042</v>
      </c>
      <c r="B520" t="s">
        <v>3043</v>
      </c>
      <c r="C520" s="6" t="s">
        <v>100</v>
      </c>
      <c r="D520" s="13" t="s">
        <v>1394</v>
      </c>
      <c r="E520" s="13">
        <v>3</v>
      </c>
      <c r="F520" t="s">
        <v>1746</v>
      </c>
      <c r="G520" s="13">
        <v>15</v>
      </c>
      <c r="H520" s="67"/>
      <c r="I520" s="67"/>
      <c r="J520" s="67"/>
    </row>
    <row r="521" spans="1:10" x14ac:dyDescent="0.2">
      <c r="A521" t="s">
        <v>3042</v>
      </c>
      <c r="B521" t="s">
        <v>3043</v>
      </c>
      <c r="C521" s="6" t="s">
        <v>100</v>
      </c>
      <c r="D521" s="13" t="s">
        <v>248</v>
      </c>
      <c r="E521" s="13">
        <v>3</v>
      </c>
      <c r="F521" t="s">
        <v>108</v>
      </c>
      <c r="G521" s="13">
        <v>49</v>
      </c>
      <c r="H521" s="67"/>
      <c r="I521" s="67"/>
      <c r="J521" s="67"/>
    </row>
    <row r="522" spans="1:10" x14ac:dyDescent="0.2">
      <c r="A522" t="s">
        <v>3042</v>
      </c>
      <c r="B522" t="s">
        <v>3043</v>
      </c>
      <c r="C522" s="6" t="s">
        <v>100</v>
      </c>
      <c r="D522" s="13" t="s">
        <v>247</v>
      </c>
      <c r="E522" s="13">
        <v>3</v>
      </c>
      <c r="F522" t="s">
        <v>1808</v>
      </c>
      <c r="G522" s="13">
        <v>30</v>
      </c>
      <c r="H522" s="67"/>
      <c r="I522" s="67"/>
      <c r="J522" s="67"/>
    </row>
    <row r="523" spans="1:10" x14ac:dyDescent="0.2">
      <c r="A523" t="s">
        <v>3042</v>
      </c>
      <c r="B523" t="s">
        <v>3043</v>
      </c>
      <c r="C523" s="6" t="s">
        <v>100</v>
      </c>
      <c r="D523" s="13">
        <v>313</v>
      </c>
      <c r="E523" s="13">
        <v>3</v>
      </c>
      <c r="F523" t="s">
        <v>4544</v>
      </c>
      <c r="G523" s="13">
        <v>341</v>
      </c>
      <c r="H523" s="67"/>
      <c r="I523" s="67"/>
      <c r="J523" s="67"/>
    </row>
    <row r="524" spans="1:10" x14ac:dyDescent="0.2">
      <c r="A524" t="s">
        <v>3042</v>
      </c>
      <c r="B524" t="s">
        <v>3043</v>
      </c>
      <c r="C524" s="6" t="s">
        <v>100</v>
      </c>
      <c r="D524" s="13" t="s">
        <v>3584</v>
      </c>
      <c r="E524" s="13">
        <v>3</v>
      </c>
      <c r="F524" t="s">
        <v>111</v>
      </c>
      <c r="G524" s="13">
        <v>123</v>
      </c>
      <c r="H524" s="67"/>
      <c r="I524" s="67"/>
      <c r="J524" s="67"/>
    </row>
    <row r="525" spans="1:10" x14ac:dyDescent="0.2">
      <c r="A525" t="s">
        <v>3042</v>
      </c>
      <c r="B525" t="s">
        <v>3043</v>
      </c>
      <c r="C525" s="6" t="s">
        <v>100</v>
      </c>
      <c r="D525" s="13" t="s">
        <v>3585</v>
      </c>
      <c r="E525" s="13">
        <v>3</v>
      </c>
      <c r="F525" t="s">
        <v>111</v>
      </c>
      <c r="G525" s="13">
        <v>105</v>
      </c>
      <c r="H525" s="67"/>
      <c r="I525" s="67"/>
      <c r="J525" s="67"/>
    </row>
    <row r="526" spans="1:10" x14ac:dyDescent="0.2">
      <c r="A526" t="s">
        <v>3042</v>
      </c>
      <c r="B526" t="s">
        <v>3043</v>
      </c>
      <c r="C526" s="6" t="s">
        <v>100</v>
      </c>
      <c r="D526" s="13" t="s">
        <v>3586</v>
      </c>
      <c r="E526" s="13">
        <v>3</v>
      </c>
      <c r="F526" t="s">
        <v>1746</v>
      </c>
      <c r="G526" s="13">
        <v>15</v>
      </c>
      <c r="H526" s="67"/>
      <c r="I526" s="67"/>
      <c r="J526" s="67"/>
    </row>
    <row r="527" spans="1:10" x14ac:dyDescent="0.2">
      <c r="A527" t="s">
        <v>3042</v>
      </c>
      <c r="B527" t="s">
        <v>3043</v>
      </c>
      <c r="C527" s="6" t="s">
        <v>100</v>
      </c>
      <c r="D527" s="13" t="s">
        <v>3588</v>
      </c>
      <c r="E527" s="13">
        <v>3</v>
      </c>
      <c r="F527" t="s">
        <v>108</v>
      </c>
      <c r="G527" s="13">
        <v>49</v>
      </c>
      <c r="H527" s="67"/>
      <c r="I527" s="67"/>
      <c r="J527" s="67"/>
    </row>
    <row r="528" spans="1:10" x14ac:dyDescent="0.2">
      <c r="A528" t="s">
        <v>3042</v>
      </c>
      <c r="B528" t="s">
        <v>3043</v>
      </c>
      <c r="C528" s="6" t="s">
        <v>100</v>
      </c>
      <c r="D528" s="13" t="s">
        <v>1903</v>
      </c>
      <c r="E528" s="13">
        <v>3</v>
      </c>
      <c r="F528" t="s">
        <v>1808</v>
      </c>
      <c r="G528" s="13">
        <v>30</v>
      </c>
      <c r="H528" s="67"/>
      <c r="I528" s="67"/>
      <c r="J528" s="67"/>
    </row>
    <row r="529" spans="1:10" x14ac:dyDescent="0.2">
      <c r="A529" t="s">
        <v>3042</v>
      </c>
      <c r="B529" t="s">
        <v>3043</v>
      </c>
      <c r="C529" s="6" t="s">
        <v>100</v>
      </c>
      <c r="D529" s="13">
        <v>314</v>
      </c>
      <c r="E529" s="13">
        <v>3</v>
      </c>
      <c r="F529" t="s">
        <v>4544</v>
      </c>
      <c r="G529" s="13">
        <v>341</v>
      </c>
      <c r="H529" s="67"/>
      <c r="I529" s="67"/>
      <c r="J529" s="67"/>
    </row>
    <row r="530" spans="1:10" x14ac:dyDescent="0.2">
      <c r="A530" t="s">
        <v>3042</v>
      </c>
      <c r="B530" t="s">
        <v>3043</v>
      </c>
      <c r="C530" s="6" t="s">
        <v>100</v>
      </c>
      <c r="D530" s="13" t="s">
        <v>2574</v>
      </c>
      <c r="E530" s="13">
        <v>3</v>
      </c>
      <c r="F530" t="s">
        <v>111</v>
      </c>
      <c r="G530" s="13">
        <v>123</v>
      </c>
      <c r="H530" s="67"/>
      <c r="I530" s="67"/>
      <c r="J530" s="67"/>
    </row>
    <row r="531" spans="1:10" x14ac:dyDescent="0.2">
      <c r="A531" t="s">
        <v>3042</v>
      </c>
      <c r="B531" t="s">
        <v>3043</v>
      </c>
      <c r="C531" s="6" t="s">
        <v>100</v>
      </c>
      <c r="D531" s="13" t="s">
        <v>4174</v>
      </c>
      <c r="E531" s="13">
        <v>3</v>
      </c>
      <c r="F531" t="s">
        <v>111</v>
      </c>
      <c r="G531" s="13">
        <v>105</v>
      </c>
      <c r="H531" s="67"/>
      <c r="I531" s="67"/>
      <c r="J531" s="67"/>
    </row>
    <row r="532" spans="1:10" x14ac:dyDescent="0.2">
      <c r="A532" t="s">
        <v>3042</v>
      </c>
      <c r="B532" t="s">
        <v>3043</v>
      </c>
      <c r="C532" s="6" t="s">
        <v>100</v>
      </c>
      <c r="D532" s="13" t="s">
        <v>4175</v>
      </c>
      <c r="E532" s="13">
        <v>3</v>
      </c>
      <c r="F532" t="s">
        <v>1746</v>
      </c>
      <c r="G532" s="13">
        <v>15</v>
      </c>
      <c r="H532" s="67"/>
      <c r="I532" s="67"/>
      <c r="J532" s="67"/>
    </row>
    <row r="533" spans="1:10" x14ac:dyDescent="0.2">
      <c r="A533" t="s">
        <v>3042</v>
      </c>
      <c r="B533" t="s">
        <v>3043</v>
      </c>
      <c r="C533" s="6" t="s">
        <v>100</v>
      </c>
      <c r="D533" s="13" t="s">
        <v>246</v>
      </c>
      <c r="E533" s="13">
        <v>3</v>
      </c>
      <c r="F533" t="s">
        <v>108</v>
      </c>
      <c r="G533" s="13">
        <v>49</v>
      </c>
      <c r="H533" s="67"/>
      <c r="I533" s="67"/>
      <c r="J533" s="67"/>
    </row>
    <row r="534" spans="1:10" x14ac:dyDescent="0.2">
      <c r="A534" t="s">
        <v>3042</v>
      </c>
      <c r="B534" t="s">
        <v>3043</v>
      </c>
      <c r="C534" s="6" t="s">
        <v>100</v>
      </c>
      <c r="D534" s="13" t="s">
        <v>245</v>
      </c>
      <c r="E534" s="13">
        <v>3</v>
      </c>
      <c r="F534" t="s">
        <v>1808</v>
      </c>
      <c r="G534" s="13">
        <v>30</v>
      </c>
      <c r="H534" s="67"/>
      <c r="I534" s="67"/>
      <c r="J534" s="67"/>
    </row>
    <row r="535" spans="1:10" x14ac:dyDescent="0.2">
      <c r="A535" t="s">
        <v>3042</v>
      </c>
      <c r="B535" t="s">
        <v>3043</v>
      </c>
      <c r="C535" s="6" t="s">
        <v>100</v>
      </c>
      <c r="D535" s="13">
        <v>315</v>
      </c>
      <c r="E535" s="13">
        <v>3</v>
      </c>
      <c r="F535" t="s">
        <v>4544</v>
      </c>
      <c r="G535" s="13">
        <v>338</v>
      </c>
      <c r="H535" s="67"/>
      <c r="I535" s="67"/>
      <c r="J535" s="67"/>
    </row>
    <row r="536" spans="1:10" x14ac:dyDescent="0.2">
      <c r="A536" t="s">
        <v>3042</v>
      </c>
      <c r="B536" t="s">
        <v>3043</v>
      </c>
      <c r="C536" s="6" t="s">
        <v>100</v>
      </c>
      <c r="D536" s="13" t="s">
        <v>2576</v>
      </c>
      <c r="E536" s="13">
        <v>3</v>
      </c>
      <c r="F536" t="s">
        <v>111</v>
      </c>
      <c r="G536" s="13">
        <v>123</v>
      </c>
      <c r="H536" s="67"/>
      <c r="I536" s="67"/>
      <c r="J536" s="67"/>
    </row>
    <row r="537" spans="1:10" x14ac:dyDescent="0.2">
      <c r="A537" t="s">
        <v>3042</v>
      </c>
      <c r="B537" t="s">
        <v>3043</v>
      </c>
      <c r="C537" s="6" t="s">
        <v>100</v>
      </c>
      <c r="D537" s="13" t="s">
        <v>3592</v>
      </c>
      <c r="E537" s="13">
        <v>3</v>
      </c>
      <c r="F537" t="s">
        <v>111</v>
      </c>
      <c r="G537" s="13">
        <v>105</v>
      </c>
      <c r="H537" s="67"/>
      <c r="I537" s="67"/>
      <c r="J537" s="67"/>
    </row>
    <row r="538" spans="1:10" x14ac:dyDescent="0.2">
      <c r="A538" t="s">
        <v>3042</v>
      </c>
      <c r="B538" t="s">
        <v>3043</v>
      </c>
      <c r="C538" s="6" t="s">
        <v>100</v>
      </c>
      <c r="D538" s="13" t="s">
        <v>244</v>
      </c>
      <c r="E538" s="13">
        <v>3</v>
      </c>
      <c r="F538" t="s">
        <v>1746</v>
      </c>
      <c r="G538" s="13">
        <v>15</v>
      </c>
      <c r="H538" s="67"/>
      <c r="I538" s="67"/>
      <c r="J538" s="67"/>
    </row>
    <row r="539" spans="1:10" x14ac:dyDescent="0.2">
      <c r="A539" t="s">
        <v>3042</v>
      </c>
      <c r="B539" t="s">
        <v>3043</v>
      </c>
      <c r="C539" s="6" t="s">
        <v>100</v>
      </c>
      <c r="D539" s="13" t="s">
        <v>243</v>
      </c>
      <c r="E539" s="13">
        <v>3</v>
      </c>
      <c r="F539" t="s">
        <v>108</v>
      </c>
      <c r="G539" s="13">
        <v>49</v>
      </c>
      <c r="H539" s="67"/>
      <c r="I539" s="67"/>
      <c r="J539" s="67"/>
    </row>
    <row r="540" spans="1:10" x14ac:dyDescent="0.2">
      <c r="A540" t="s">
        <v>3042</v>
      </c>
      <c r="B540" t="s">
        <v>3043</v>
      </c>
      <c r="C540" s="6" t="s">
        <v>100</v>
      </c>
      <c r="D540" s="13" t="s">
        <v>242</v>
      </c>
      <c r="E540" s="13">
        <v>3</v>
      </c>
      <c r="F540" t="s">
        <v>1808</v>
      </c>
      <c r="G540" s="13">
        <v>30</v>
      </c>
      <c r="H540" s="67"/>
      <c r="I540" s="67"/>
      <c r="J540" s="67"/>
    </row>
    <row r="541" spans="1:10" x14ac:dyDescent="0.2">
      <c r="A541" t="s">
        <v>3042</v>
      </c>
      <c r="B541" t="s">
        <v>3043</v>
      </c>
      <c r="C541" s="6" t="s">
        <v>100</v>
      </c>
      <c r="D541" s="13">
        <v>316</v>
      </c>
      <c r="E541" s="13">
        <v>3</v>
      </c>
      <c r="F541" t="s">
        <v>1258</v>
      </c>
      <c r="G541" s="13">
        <v>198</v>
      </c>
      <c r="H541" s="67"/>
      <c r="I541" s="67"/>
      <c r="J541" s="67"/>
    </row>
    <row r="542" spans="1:10" x14ac:dyDescent="0.2">
      <c r="A542" t="s">
        <v>3042</v>
      </c>
      <c r="B542" t="s">
        <v>3043</v>
      </c>
      <c r="C542" s="6" t="s">
        <v>100</v>
      </c>
      <c r="D542" s="13">
        <v>317</v>
      </c>
      <c r="E542" s="13">
        <v>3</v>
      </c>
      <c r="F542" t="s">
        <v>4544</v>
      </c>
      <c r="G542" s="13">
        <v>546</v>
      </c>
      <c r="H542" s="67"/>
      <c r="I542" s="67"/>
      <c r="J542" s="67"/>
    </row>
    <row r="543" spans="1:10" x14ac:dyDescent="0.2">
      <c r="A543" t="s">
        <v>3042</v>
      </c>
      <c r="B543" t="s">
        <v>3043</v>
      </c>
      <c r="C543" s="6" t="s">
        <v>100</v>
      </c>
      <c r="D543" s="13" t="s">
        <v>3885</v>
      </c>
      <c r="E543" s="13">
        <v>3</v>
      </c>
      <c r="F543" t="s">
        <v>108</v>
      </c>
      <c r="G543" s="13">
        <v>43</v>
      </c>
      <c r="H543" s="67"/>
      <c r="I543" s="67"/>
      <c r="J543" s="67"/>
    </row>
    <row r="544" spans="1:10" x14ac:dyDescent="0.2">
      <c r="A544" t="s">
        <v>3042</v>
      </c>
      <c r="B544" t="s">
        <v>3043</v>
      </c>
      <c r="C544" s="6" t="s">
        <v>100</v>
      </c>
      <c r="D544" s="13" t="s">
        <v>1397</v>
      </c>
      <c r="E544" s="13">
        <v>3</v>
      </c>
      <c r="F544" t="s">
        <v>111</v>
      </c>
      <c r="G544" s="13">
        <v>115</v>
      </c>
      <c r="H544" s="67"/>
      <c r="I544" s="67"/>
      <c r="J544" s="67"/>
    </row>
    <row r="545" spans="1:10" x14ac:dyDescent="0.2">
      <c r="A545" t="s">
        <v>3042</v>
      </c>
      <c r="B545" t="s">
        <v>3043</v>
      </c>
      <c r="C545" s="6" t="s">
        <v>100</v>
      </c>
      <c r="D545" s="13" t="s">
        <v>1398</v>
      </c>
      <c r="E545" s="13">
        <v>3</v>
      </c>
      <c r="F545" t="s">
        <v>108</v>
      </c>
      <c r="G545" s="13">
        <v>71</v>
      </c>
      <c r="H545" s="67"/>
      <c r="I545" s="67"/>
      <c r="J545" s="67"/>
    </row>
    <row r="546" spans="1:10" x14ac:dyDescent="0.2">
      <c r="A546" t="s">
        <v>3042</v>
      </c>
      <c r="B546" t="s">
        <v>3043</v>
      </c>
      <c r="C546" s="6" t="s">
        <v>100</v>
      </c>
      <c r="D546" s="13" t="s">
        <v>1910</v>
      </c>
      <c r="E546" s="13">
        <v>3</v>
      </c>
      <c r="F546" t="s">
        <v>111</v>
      </c>
      <c r="G546" s="13">
        <v>109</v>
      </c>
      <c r="H546" s="67"/>
      <c r="I546" s="67"/>
      <c r="J546" s="67"/>
    </row>
    <row r="547" spans="1:10" x14ac:dyDescent="0.2">
      <c r="A547" t="s">
        <v>3042</v>
      </c>
      <c r="B547" t="s">
        <v>3043</v>
      </c>
      <c r="C547" s="6" t="s">
        <v>100</v>
      </c>
      <c r="D547" s="13" t="s">
        <v>241</v>
      </c>
      <c r="E547" s="13">
        <v>3</v>
      </c>
      <c r="F547" t="s">
        <v>111</v>
      </c>
      <c r="G547" s="13">
        <v>132</v>
      </c>
      <c r="H547" s="67"/>
      <c r="I547" s="67"/>
      <c r="J547" s="67"/>
    </row>
    <row r="548" spans="1:10" x14ac:dyDescent="0.2">
      <c r="A548" t="s">
        <v>3042</v>
      </c>
      <c r="B548" t="s">
        <v>3043</v>
      </c>
      <c r="C548" s="6" t="s">
        <v>100</v>
      </c>
      <c r="D548" s="13">
        <v>318</v>
      </c>
      <c r="E548" s="13">
        <v>3</v>
      </c>
      <c r="F548" t="s">
        <v>173</v>
      </c>
      <c r="G548" s="13">
        <v>66</v>
      </c>
      <c r="H548" s="67"/>
      <c r="I548" s="67"/>
      <c r="J548" s="67"/>
    </row>
    <row r="549" spans="1:10" x14ac:dyDescent="0.2">
      <c r="A549" t="s">
        <v>3042</v>
      </c>
      <c r="B549" t="s">
        <v>3043</v>
      </c>
      <c r="C549" s="6" t="s">
        <v>100</v>
      </c>
      <c r="D549" s="13" t="s">
        <v>2585</v>
      </c>
      <c r="E549" s="13">
        <v>3</v>
      </c>
      <c r="F549" t="s">
        <v>1746</v>
      </c>
      <c r="G549" s="13">
        <v>37</v>
      </c>
      <c r="H549" s="67"/>
      <c r="I549" s="67"/>
      <c r="J549" s="67"/>
    </row>
    <row r="550" spans="1:10" x14ac:dyDescent="0.2">
      <c r="A550" t="s">
        <v>3042</v>
      </c>
      <c r="B550" t="s">
        <v>3043</v>
      </c>
      <c r="C550" s="6" t="s">
        <v>100</v>
      </c>
      <c r="D550" s="13">
        <v>319</v>
      </c>
      <c r="E550" s="13">
        <v>3</v>
      </c>
      <c r="F550" t="s">
        <v>4033</v>
      </c>
      <c r="G550" s="13">
        <v>549</v>
      </c>
      <c r="H550" s="67"/>
      <c r="I550" s="67"/>
      <c r="J550" s="67"/>
    </row>
    <row r="551" spans="1:10" x14ac:dyDescent="0.2">
      <c r="A551" t="s">
        <v>3042</v>
      </c>
      <c r="B551" t="s">
        <v>3043</v>
      </c>
      <c r="C551" s="6" t="s">
        <v>100</v>
      </c>
      <c r="D551" s="13">
        <v>320</v>
      </c>
      <c r="E551" s="13">
        <v>3</v>
      </c>
      <c r="F551" t="s">
        <v>240</v>
      </c>
      <c r="G551" s="13">
        <v>112</v>
      </c>
      <c r="H551" s="67"/>
      <c r="I551" s="67"/>
      <c r="J551" s="67"/>
    </row>
    <row r="552" spans="1:10" x14ac:dyDescent="0.2">
      <c r="A552" t="s">
        <v>3042</v>
      </c>
      <c r="B552" t="s">
        <v>3043</v>
      </c>
      <c r="C552" s="6" t="s">
        <v>100</v>
      </c>
      <c r="D552" s="13">
        <v>321</v>
      </c>
      <c r="E552" s="13">
        <v>3</v>
      </c>
      <c r="F552" t="s">
        <v>1258</v>
      </c>
      <c r="G552" s="13">
        <v>866</v>
      </c>
      <c r="H552" s="67"/>
      <c r="I552" s="67"/>
      <c r="J552" s="67"/>
    </row>
    <row r="553" spans="1:10" x14ac:dyDescent="0.2">
      <c r="A553" t="s">
        <v>3042</v>
      </c>
      <c r="B553" t="s">
        <v>3043</v>
      </c>
      <c r="C553" s="6" t="s">
        <v>100</v>
      </c>
      <c r="D553" s="13">
        <v>322</v>
      </c>
      <c r="E553" s="13">
        <v>3</v>
      </c>
      <c r="F553" t="s">
        <v>4544</v>
      </c>
      <c r="G553" s="13">
        <v>501</v>
      </c>
      <c r="H553" s="67"/>
      <c r="I553" s="67"/>
      <c r="J553" s="67"/>
    </row>
    <row r="554" spans="1:10" x14ac:dyDescent="0.2">
      <c r="A554" t="s">
        <v>3042</v>
      </c>
      <c r="B554" t="s">
        <v>3043</v>
      </c>
      <c r="C554" s="6" t="s">
        <v>100</v>
      </c>
      <c r="D554" s="13" t="s">
        <v>1035</v>
      </c>
      <c r="E554" s="13">
        <v>3</v>
      </c>
      <c r="F554" t="s">
        <v>108</v>
      </c>
      <c r="G554" s="13">
        <v>49</v>
      </c>
      <c r="H554" s="67"/>
      <c r="I554" s="67"/>
      <c r="J554" s="67"/>
    </row>
    <row r="555" spans="1:10" x14ac:dyDescent="0.2">
      <c r="A555" t="s">
        <v>3042</v>
      </c>
      <c r="B555" t="s">
        <v>3043</v>
      </c>
      <c r="C555" s="6" t="s">
        <v>100</v>
      </c>
      <c r="D555" s="13" t="s">
        <v>1404</v>
      </c>
      <c r="E555" s="13">
        <v>3</v>
      </c>
      <c r="F555" t="s">
        <v>1808</v>
      </c>
      <c r="G555" s="13">
        <v>7</v>
      </c>
      <c r="H555" s="67"/>
      <c r="I555" s="67"/>
      <c r="J555" s="67"/>
    </row>
    <row r="556" spans="1:10" x14ac:dyDescent="0.2">
      <c r="A556" t="s">
        <v>3042</v>
      </c>
      <c r="B556" t="s">
        <v>3043</v>
      </c>
      <c r="C556" s="6" t="s">
        <v>100</v>
      </c>
      <c r="D556" s="13" t="s">
        <v>1405</v>
      </c>
      <c r="E556" s="13">
        <v>3</v>
      </c>
      <c r="F556" t="s">
        <v>111</v>
      </c>
      <c r="G556" s="13">
        <v>105</v>
      </c>
      <c r="H556" s="67"/>
      <c r="I556" s="67"/>
      <c r="J556" s="67"/>
    </row>
    <row r="557" spans="1:10" x14ac:dyDescent="0.2">
      <c r="A557" t="s">
        <v>3042</v>
      </c>
      <c r="B557" t="s">
        <v>3043</v>
      </c>
      <c r="C557" s="6" t="s">
        <v>100</v>
      </c>
      <c r="D557" s="13" t="s">
        <v>3305</v>
      </c>
      <c r="E557" s="13">
        <v>3</v>
      </c>
      <c r="F557" t="s">
        <v>111</v>
      </c>
      <c r="G557" s="13">
        <v>123</v>
      </c>
      <c r="H557" s="67"/>
      <c r="I557" s="67"/>
      <c r="J557" s="67"/>
    </row>
    <row r="558" spans="1:10" x14ac:dyDescent="0.2">
      <c r="A558" t="s">
        <v>3042</v>
      </c>
      <c r="B558" t="s">
        <v>3043</v>
      </c>
      <c r="C558" s="6" t="s">
        <v>100</v>
      </c>
      <c r="D558" s="13" t="s">
        <v>3308</v>
      </c>
      <c r="E558" s="13">
        <v>3</v>
      </c>
      <c r="F558" t="s">
        <v>111</v>
      </c>
      <c r="G558" s="13">
        <v>105</v>
      </c>
      <c r="H558" s="67"/>
      <c r="I558" s="67"/>
      <c r="J558" s="67"/>
    </row>
    <row r="559" spans="1:10" x14ac:dyDescent="0.2">
      <c r="A559" t="s">
        <v>3042</v>
      </c>
      <c r="B559" t="s">
        <v>3043</v>
      </c>
      <c r="C559" s="6" t="s">
        <v>100</v>
      </c>
      <c r="D559" s="13" t="s">
        <v>3309</v>
      </c>
      <c r="E559" s="13">
        <v>3</v>
      </c>
      <c r="F559" t="s">
        <v>111</v>
      </c>
      <c r="G559" s="13">
        <v>104</v>
      </c>
      <c r="H559" s="67"/>
      <c r="I559" s="67"/>
      <c r="J559" s="67"/>
    </row>
    <row r="560" spans="1:10" x14ac:dyDescent="0.2">
      <c r="A560" t="s">
        <v>3042</v>
      </c>
      <c r="B560" t="s">
        <v>3043</v>
      </c>
      <c r="C560" s="6" t="s">
        <v>100</v>
      </c>
      <c r="D560" s="13" t="s">
        <v>239</v>
      </c>
      <c r="E560" s="13">
        <v>3</v>
      </c>
      <c r="F560" t="s">
        <v>1746</v>
      </c>
      <c r="G560" s="13">
        <v>15</v>
      </c>
      <c r="H560" s="67"/>
      <c r="I560" s="67"/>
      <c r="J560" s="67"/>
    </row>
    <row r="561" spans="1:10" x14ac:dyDescent="0.2">
      <c r="A561" t="s">
        <v>3042</v>
      </c>
      <c r="B561" t="s">
        <v>3043</v>
      </c>
      <c r="C561" s="6" t="s">
        <v>100</v>
      </c>
      <c r="D561" s="13" t="s">
        <v>238</v>
      </c>
      <c r="E561" s="13">
        <v>3</v>
      </c>
      <c r="F561" t="s">
        <v>108</v>
      </c>
      <c r="G561" s="13">
        <v>49</v>
      </c>
      <c r="H561" s="67"/>
      <c r="I561" s="67"/>
      <c r="J561" s="67"/>
    </row>
    <row r="562" spans="1:10" x14ac:dyDescent="0.2">
      <c r="A562" t="s">
        <v>3042</v>
      </c>
      <c r="B562" t="s">
        <v>3043</v>
      </c>
      <c r="C562" s="6" t="s">
        <v>100</v>
      </c>
      <c r="D562" s="13" t="s">
        <v>237</v>
      </c>
      <c r="E562" s="13">
        <v>3</v>
      </c>
      <c r="F562" t="s">
        <v>1808</v>
      </c>
      <c r="G562" s="13">
        <v>29</v>
      </c>
      <c r="H562" s="67"/>
      <c r="I562" s="67"/>
      <c r="J562" s="67"/>
    </row>
    <row r="563" spans="1:10" x14ac:dyDescent="0.2">
      <c r="A563" t="s">
        <v>3042</v>
      </c>
      <c r="B563" t="s">
        <v>3043</v>
      </c>
      <c r="C563" s="6" t="s">
        <v>100</v>
      </c>
      <c r="D563" s="13">
        <v>323</v>
      </c>
      <c r="E563" s="13">
        <v>3</v>
      </c>
      <c r="F563" t="s">
        <v>4544</v>
      </c>
      <c r="G563" s="13">
        <v>340</v>
      </c>
      <c r="H563" s="67"/>
      <c r="I563" s="67"/>
      <c r="J563" s="67"/>
    </row>
    <row r="564" spans="1:10" x14ac:dyDescent="0.2">
      <c r="A564" t="s">
        <v>3042</v>
      </c>
      <c r="B564" t="s">
        <v>3043</v>
      </c>
      <c r="C564" s="6" t="s">
        <v>100</v>
      </c>
      <c r="D564" s="13" t="s">
        <v>3599</v>
      </c>
      <c r="E564" s="13">
        <v>3</v>
      </c>
      <c r="F564" t="s">
        <v>111</v>
      </c>
      <c r="G564" s="13">
        <v>105</v>
      </c>
      <c r="H564" s="67"/>
      <c r="I564" s="67"/>
      <c r="J564" s="67"/>
    </row>
    <row r="565" spans="1:10" x14ac:dyDescent="0.2">
      <c r="A565" t="s">
        <v>3042</v>
      </c>
      <c r="B565" t="s">
        <v>3043</v>
      </c>
      <c r="C565" s="6" t="s">
        <v>100</v>
      </c>
      <c r="D565" s="13" t="s">
        <v>3600</v>
      </c>
      <c r="E565" s="13">
        <v>3</v>
      </c>
      <c r="F565" t="s">
        <v>111</v>
      </c>
      <c r="G565" s="13">
        <v>105</v>
      </c>
      <c r="H565" s="67"/>
      <c r="I565" s="67"/>
      <c r="J565" s="67"/>
    </row>
    <row r="566" spans="1:10" x14ac:dyDescent="0.2">
      <c r="A566" t="s">
        <v>3042</v>
      </c>
      <c r="B566" t="s">
        <v>3043</v>
      </c>
      <c r="C566" s="6" t="s">
        <v>100</v>
      </c>
      <c r="D566" s="13" t="s">
        <v>1036</v>
      </c>
      <c r="E566" s="13">
        <v>3</v>
      </c>
      <c r="F566" t="s">
        <v>1808</v>
      </c>
      <c r="G566" s="13">
        <v>15</v>
      </c>
      <c r="H566" s="67"/>
      <c r="I566" s="67"/>
      <c r="J566" s="67"/>
    </row>
    <row r="567" spans="1:10" x14ac:dyDescent="0.2">
      <c r="A567" t="s">
        <v>3042</v>
      </c>
      <c r="B567" t="s">
        <v>3043</v>
      </c>
      <c r="C567" s="6" t="s">
        <v>100</v>
      </c>
      <c r="D567" s="13" t="s">
        <v>1037</v>
      </c>
      <c r="E567" s="13">
        <v>3</v>
      </c>
      <c r="F567" t="s">
        <v>108</v>
      </c>
      <c r="G567" s="13">
        <v>49</v>
      </c>
      <c r="H567" s="67"/>
      <c r="I567" s="67"/>
      <c r="J567" s="67"/>
    </row>
    <row r="568" spans="1:10" x14ac:dyDescent="0.2">
      <c r="A568" t="s">
        <v>3042</v>
      </c>
      <c r="B568" t="s">
        <v>3043</v>
      </c>
      <c r="C568" s="6" t="s">
        <v>100</v>
      </c>
      <c r="D568" s="13" t="s">
        <v>1038</v>
      </c>
      <c r="E568" s="13">
        <v>3</v>
      </c>
      <c r="F568" t="s">
        <v>1808</v>
      </c>
      <c r="G568" s="13">
        <v>29</v>
      </c>
      <c r="H568" s="67"/>
      <c r="I568" s="67"/>
      <c r="J568" s="67"/>
    </row>
    <row r="569" spans="1:10" x14ac:dyDescent="0.2">
      <c r="A569" t="s">
        <v>3042</v>
      </c>
      <c r="B569" t="s">
        <v>3043</v>
      </c>
      <c r="C569" s="6" t="s">
        <v>100</v>
      </c>
      <c r="D569" s="13">
        <v>324</v>
      </c>
      <c r="E569" s="13">
        <v>3</v>
      </c>
      <c r="F569" t="s">
        <v>4544</v>
      </c>
      <c r="G569" s="13">
        <v>484</v>
      </c>
      <c r="H569" s="67"/>
      <c r="I569" s="67"/>
      <c r="J569" s="67"/>
    </row>
    <row r="570" spans="1:10" x14ac:dyDescent="0.2">
      <c r="A570" t="s">
        <v>3042</v>
      </c>
      <c r="B570" t="s">
        <v>3043</v>
      </c>
      <c r="C570" s="6" t="s">
        <v>100</v>
      </c>
      <c r="D570" s="13" t="s">
        <v>3602</v>
      </c>
      <c r="E570" s="13">
        <v>3</v>
      </c>
      <c r="F570" t="s">
        <v>108</v>
      </c>
      <c r="G570" s="13">
        <v>49</v>
      </c>
      <c r="H570" s="67"/>
      <c r="I570" s="67"/>
      <c r="J570" s="67"/>
    </row>
    <row r="571" spans="1:10" x14ac:dyDescent="0.2">
      <c r="A571" t="s">
        <v>3042</v>
      </c>
      <c r="B571" t="s">
        <v>3043</v>
      </c>
      <c r="C571" s="6" t="s">
        <v>100</v>
      </c>
      <c r="D571" s="13" t="s">
        <v>3603</v>
      </c>
      <c r="E571" s="13">
        <v>3</v>
      </c>
      <c r="F571" t="s">
        <v>1746</v>
      </c>
      <c r="G571" s="13">
        <v>15</v>
      </c>
      <c r="H571" s="67"/>
      <c r="I571" s="67"/>
      <c r="J571" s="67"/>
    </row>
    <row r="572" spans="1:10" x14ac:dyDescent="0.2">
      <c r="A572" t="s">
        <v>3042</v>
      </c>
      <c r="B572" t="s">
        <v>3043</v>
      </c>
      <c r="C572" s="6" t="s">
        <v>100</v>
      </c>
      <c r="D572" s="13" t="s">
        <v>1040</v>
      </c>
      <c r="E572" s="13">
        <v>3</v>
      </c>
      <c r="F572" t="s">
        <v>111</v>
      </c>
      <c r="G572" s="13">
        <v>105</v>
      </c>
      <c r="H572" s="67"/>
      <c r="I572" s="67"/>
      <c r="J572" s="67"/>
    </row>
    <row r="573" spans="1:10" x14ac:dyDescent="0.2">
      <c r="A573" t="s">
        <v>3042</v>
      </c>
      <c r="B573" t="s">
        <v>3043</v>
      </c>
      <c r="C573" s="6" t="s">
        <v>100</v>
      </c>
      <c r="D573" s="13" t="s">
        <v>1041</v>
      </c>
      <c r="E573" s="13">
        <v>3</v>
      </c>
      <c r="F573" t="s">
        <v>111</v>
      </c>
      <c r="G573" s="13">
        <v>105</v>
      </c>
      <c r="H573" s="67"/>
      <c r="I573" s="67"/>
      <c r="J573" s="67"/>
    </row>
    <row r="574" spans="1:10" x14ac:dyDescent="0.2">
      <c r="A574" t="s">
        <v>3042</v>
      </c>
      <c r="B574" t="s">
        <v>3043</v>
      </c>
      <c r="C574" s="6" t="s">
        <v>100</v>
      </c>
      <c r="D574" s="13" t="s">
        <v>1042</v>
      </c>
      <c r="E574" s="13">
        <v>3</v>
      </c>
      <c r="F574" t="s">
        <v>111</v>
      </c>
      <c r="G574" s="13">
        <v>123</v>
      </c>
      <c r="H574" s="67"/>
      <c r="I574" s="67"/>
      <c r="J574" s="67"/>
    </row>
    <row r="575" spans="1:10" x14ac:dyDescent="0.2">
      <c r="A575" t="s">
        <v>3042</v>
      </c>
      <c r="B575" t="s">
        <v>3043</v>
      </c>
      <c r="C575" s="6" t="s">
        <v>100</v>
      </c>
      <c r="D575" s="13" t="s">
        <v>1043</v>
      </c>
      <c r="E575" s="13">
        <v>3</v>
      </c>
      <c r="F575" t="s">
        <v>111</v>
      </c>
      <c r="G575" s="13">
        <v>109</v>
      </c>
      <c r="H575" s="67"/>
      <c r="I575" s="67"/>
      <c r="J575" s="67"/>
    </row>
    <row r="576" spans="1:10" x14ac:dyDescent="0.2">
      <c r="A576" t="s">
        <v>3042</v>
      </c>
      <c r="B576" t="s">
        <v>3043</v>
      </c>
      <c r="C576" s="6" t="s">
        <v>100</v>
      </c>
      <c r="D576" s="13" t="s">
        <v>236</v>
      </c>
      <c r="E576" s="13">
        <v>3</v>
      </c>
      <c r="F576" t="s">
        <v>108</v>
      </c>
      <c r="G576" s="13">
        <v>80</v>
      </c>
      <c r="H576" s="67"/>
      <c r="I576" s="67"/>
      <c r="J576" s="67"/>
    </row>
    <row r="577" spans="1:10" x14ac:dyDescent="0.2">
      <c r="A577" t="s">
        <v>3042</v>
      </c>
      <c r="B577" t="s">
        <v>3043</v>
      </c>
      <c r="C577" s="6" t="s">
        <v>100</v>
      </c>
      <c r="D577" s="13" t="s">
        <v>235</v>
      </c>
      <c r="E577" s="13">
        <v>3</v>
      </c>
      <c r="F577" t="s">
        <v>1808</v>
      </c>
      <c r="G577" s="13">
        <v>23</v>
      </c>
      <c r="H577" s="67"/>
      <c r="I577" s="67"/>
      <c r="J577" s="67"/>
    </row>
    <row r="578" spans="1:10" x14ac:dyDescent="0.2">
      <c r="A578" t="s">
        <v>3042</v>
      </c>
      <c r="B578" t="s">
        <v>3043</v>
      </c>
      <c r="C578" s="6" t="s">
        <v>100</v>
      </c>
      <c r="D578" s="13">
        <v>325</v>
      </c>
      <c r="E578" s="13">
        <v>3</v>
      </c>
      <c r="F578" t="s">
        <v>4544</v>
      </c>
      <c r="G578" s="13">
        <v>341</v>
      </c>
      <c r="H578" s="67"/>
      <c r="I578" s="67"/>
      <c r="J578" s="67"/>
    </row>
    <row r="579" spans="1:10" x14ac:dyDescent="0.2">
      <c r="A579" t="s">
        <v>3042</v>
      </c>
      <c r="B579" t="s">
        <v>3043</v>
      </c>
      <c r="C579" s="6" t="s">
        <v>100</v>
      </c>
      <c r="D579" s="13" t="s">
        <v>651</v>
      </c>
      <c r="E579" s="13">
        <v>3</v>
      </c>
      <c r="F579" t="s">
        <v>111</v>
      </c>
      <c r="G579" s="13">
        <v>105</v>
      </c>
      <c r="H579" s="67"/>
      <c r="I579" s="67"/>
      <c r="J579" s="67"/>
    </row>
    <row r="580" spans="1:10" x14ac:dyDescent="0.2">
      <c r="A580" t="s">
        <v>3042</v>
      </c>
      <c r="B580" t="s">
        <v>3043</v>
      </c>
      <c r="C580" s="6" t="s">
        <v>100</v>
      </c>
      <c r="D580" s="13" t="s">
        <v>1044</v>
      </c>
      <c r="E580" s="13">
        <v>3</v>
      </c>
      <c r="F580" t="s">
        <v>111</v>
      </c>
      <c r="G580" s="13">
        <v>105</v>
      </c>
      <c r="H580" s="67"/>
      <c r="I580" s="67"/>
      <c r="J580" s="67"/>
    </row>
    <row r="581" spans="1:10" x14ac:dyDescent="0.2">
      <c r="A581" t="s">
        <v>3042</v>
      </c>
      <c r="B581" t="s">
        <v>3043</v>
      </c>
      <c r="C581" s="6" t="s">
        <v>100</v>
      </c>
      <c r="D581" s="13" t="s">
        <v>1045</v>
      </c>
      <c r="E581" s="13">
        <v>3</v>
      </c>
      <c r="F581" t="s">
        <v>1746</v>
      </c>
      <c r="G581" s="13">
        <v>15</v>
      </c>
      <c r="H581" s="67"/>
      <c r="I581" s="67"/>
      <c r="J581" s="67"/>
    </row>
    <row r="582" spans="1:10" x14ac:dyDescent="0.2">
      <c r="A582" t="s">
        <v>3042</v>
      </c>
      <c r="B582" t="s">
        <v>3043</v>
      </c>
      <c r="C582" s="6" t="s">
        <v>100</v>
      </c>
      <c r="D582" s="13" t="s">
        <v>1046</v>
      </c>
      <c r="E582" s="13">
        <v>3</v>
      </c>
      <c r="F582" t="s">
        <v>108</v>
      </c>
      <c r="G582" s="13">
        <v>49</v>
      </c>
      <c r="H582" s="67"/>
      <c r="I582" s="67"/>
      <c r="J582" s="67"/>
    </row>
    <row r="583" spans="1:10" x14ac:dyDescent="0.2">
      <c r="A583" t="s">
        <v>3042</v>
      </c>
      <c r="B583" t="s">
        <v>3043</v>
      </c>
      <c r="C583" s="6" t="s">
        <v>100</v>
      </c>
      <c r="D583" s="13" t="s">
        <v>1047</v>
      </c>
      <c r="E583" s="13">
        <v>3</v>
      </c>
      <c r="F583" t="s">
        <v>1808</v>
      </c>
      <c r="G583" s="13">
        <v>30</v>
      </c>
      <c r="H583" s="67"/>
      <c r="I583" s="67"/>
      <c r="J583" s="67"/>
    </row>
    <row r="584" spans="1:10" x14ac:dyDescent="0.2">
      <c r="A584" t="s">
        <v>3042</v>
      </c>
      <c r="B584" t="s">
        <v>3043</v>
      </c>
      <c r="C584" s="6" t="s">
        <v>100</v>
      </c>
      <c r="D584" s="13">
        <v>326</v>
      </c>
      <c r="E584" s="13">
        <v>3</v>
      </c>
      <c r="F584" t="s">
        <v>4033</v>
      </c>
      <c r="G584" s="13">
        <v>141</v>
      </c>
      <c r="H584" s="67"/>
      <c r="I584" s="67"/>
      <c r="J584" s="67"/>
    </row>
    <row r="585" spans="1:10" x14ac:dyDescent="0.2">
      <c r="A585" t="s">
        <v>3042</v>
      </c>
      <c r="B585" t="s">
        <v>3043</v>
      </c>
      <c r="C585" s="6" t="s">
        <v>100</v>
      </c>
      <c r="D585" s="13">
        <v>327</v>
      </c>
      <c r="E585" s="13">
        <v>3</v>
      </c>
      <c r="F585" t="s">
        <v>4544</v>
      </c>
      <c r="G585" s="13">
        <v>489</v>
      </c>
      <c r="H585" s="67"/>
      <c r="I585" s="67"/>
      <c r="J585" s="67"/>
    </row>
    <row r="586" spans="1:10" x14ac:dyDescent="0.2">
      <c r="A586" t="s">
        <v>3042</v>
      </c>
      <c r="B586" t="s">
        <v>3043</v>
      </c>
      <c r="C586" s="6" t="s">
        <v>100</v>
      </c>
      <c r="D586" s="13" t="s">
        <v>1055</v>
      </c>
      <c r="E586" s="13">
        <v>3</v>
      </c>
      <c r="F586" t="s">
        <v>108</v>
      </c>
      <c r="G586" s="13">
        <v>49</v>
      </c>
      <c r="H586" s="67"/>
      <c r="I586" s="67"/>
      <c r="J586" s="67"/>
    </row>
    <row r="587" spans="1:10" x14ac:dyDescent="0.2">
      <c r="A587" t="s">
        <v>3042</v>
      </c>
      <c r="B587" t="s">
        <v>3043</v>
      </c>
      <c r="C587" s="6" t="s">
        <v>100</v>
      </c>
      <c r="D587" s="13" t="s">
        <v>1056</v>
      </c>
      <c r="E587" s="13">
        <v>3</v>
      </c>
      <c r="F587" t="s">
        <v>1746</v>
      </c>
      <c r="G587" s="13">
        <v>15</v>
      </c>
      <c r="H587" s="67"/>
      <c r="I587" s="67"/>
      <c r="J587" s="67"/>
    </row>
    <row r="588" spans="1:10" x14ac:dyDescent="0.2">
      <c r="A588" t="s">
        <v>3042</v>
      </c>
      <c r="B588" t="s">
        <v>3043</v>
      </c>
      <c r="C588" s="6" t="s">
        <v>100</v>
      </c>
      <c r="D588" s="13" t="s">
        <v>3608</v>
      </c>
      <c r="E588" s="13">
        <v>3</v>
      </c>
      <c r="F588" t="s">
        <v>111</v>
      </c>
      <c r="G588" s="13">
        <v>105</v>
      </c>
      <c r="H588" s="67"/>
      <c r="I588" s="67"/>
      <c r="J588" s="67"/>
    </row>
    <row r="589" spans="1:10" x14ac:dyDescent="0.2">
      <c r="A589" t="s">
        <v>3042</v>
      </c>
      <c r="B589" t="s">
        <v>3043</v>
      </c>
      <c r="C589" s="6" t="s">
        <v>100</v>
      </c>
      <c r="D589" s="13" t="s">
        <v>1057</v>
      </c>
      <c r="E589" s="13">
        <v>3</v>
      </c>
      <c r="F589" t="s">
        <v>111</v>
      </c>
      <c r="G589" s="13">
        <v>123</v>
      </c>
      <c r="H589" s="67"/>
      <c r="I589" s="67"/>
      <c r="J589" s="67"/>
    </row>
    <row r="590" spans="1:10" x14ac:dyDescent="0.2">
      <c r="A590" t="s">
        <v>3042</v>
      </c>
      <c r="B590" t="s">
        <v>3043</v>
      </c>
      <c r="C590" s="6" t="s">
        <v>100</v>
      </c>
      <c r="D590" s="13" t="s">
        <v>1058</v>
      </c>
      <c r="E590" s="13">
        <v>3</v>
      </c>
      <c r="F590" t="s">
        <v>111</v>
      </c>
      <c r="G590" s="13">
        <v>105</v>
      </c>
      <c r="H590" s="67"/>
      <c r="I590" s="67"/>
      <c r="J590" s="67"/>
    </row>
    <row r="591" spans="1:10" x14ac:dyDescent="0.2">
      <c r="A591" t="s">
        <v>3042</v>
      </c>
      <c r="B591" t="s">
        <v>3043</v>
      </c>
      <c r="C591" s="6" t="s">
        <v>100</v>
      </c>
      <c r="D591" s="13" t="s">
        <v>1059</v>
      </c>
      <c r="E591" s="13">
        <v>3</v>
      </c>
      <c r="F591" t="s">
        <v>111</v>
      </c>
      <c r="G591" s="13">
        <v>115</v>
      </c>
      <c r="H591" s="67"/>
      <c r="I591" s="67"/>
      <c r="J591" s="67"/>
    </row>
    <row r="592" spans="1:10" x14ac:dyDescent="0.2">
      <c r="A592" t="s">
        <v>3042</v>
      </c>
      <c r="B592" t="s">
        <v>3043</v>
      </c>
      <c r="C592" s="6" t="s">
        <v>100</v>
      </c>
      <c r="D592" s="13" t="s">
        <v>234</v>
      </c>
      <c r="E592" s="13">
        <v>3</v>
      </c>
      <c r="F592" t="s">
        <v>1808</v>
      </c>
      <c r="G592" s="13">
        <v>7</v>
      </c>
      <c r="H592" s="67"/>
      <c r="I592" s="67"/>
      <c r="J592" s="67"/>
    </row>
    <row r="593" spans="1:10" x14ac:dyDescent="0.2">
      <c r="A593" t="s">
        <v>3042</v>
      </c>
      <c r="B593" t="s">
        <v>3043</v>
      </c>
      <c r="C593" s="6" t="s">
        <v>100</v>
      </c>
      <c r="D593" s="13" t="s">
        <v>233</v>
      </c>
      <c r="E593" s="13">
        <v>3</v>
      </c>
      <c r="F593" t="s">
        <v>108</v>
      </c>
      <c r="G593" s="13">
        <v>54</v>
      </c>
      <c r="H593" s="67"/>
      <c r="I593" s="67"/>
      <c r="J593" s="67"/>
    </row>
    <row r="594" spans="1:10" x14ac:dyDescent="0.2">
      <c r="A594" t="s">
        <v>3042</v>
      </c>
      <c r="B594" t="s">
        <v>3043</v>
      </c>
      <c r="C594" s="6" t="s">
        <v>100</v>
      </c>
      <c r="D594" s="13" t="s">
        <v>232</v>
      </c>
      <c r="E594" s="13">
        <v>3</v>
      </c>
      <c r="F594" t="s">
        <v>1808</v>
      </c>
      <c r="G594" s="13">
        <v>24</v>
      </c>
      <c r="H594" s="67"/>
      <c r="I594" s="67"/>
      <c r="J594" s="67"/>
    </row>
    <row r="595" spans="1:10" x14ac:dyDescent="0.2">
      <c r="A595" t="s">
        <v>3042</v>
      </c>
      <c r="B595" t="s">
        <v>3043</v>
      </c>
      <c r="C595" s="6" t="s">
        <v>100</v>
      </c>
      <c r="D595" s="13" t="s">
        <v>1062</v>
      </c>
      <c r="E595" s="13">
        <v>3</v>
      </c>
      <c r="F595" t="s">
        <v>158</v>
      </c>
      <c r="G595" s="13">
        <v>102</v>
      </c>
      <c r="H595" s="67"/>
      <c r="I595" s="67"/>
      <c r="J595" s="67"/>
    </row>
    <row r="596" spans="1:10" x14ac:dyDescent="0.2">
      <c r="A596" t="s">
        <v>3042</v>
      </c>
      <c r="B596" t="s">
        <v>3043</v>
      </c>
      <c r="C596" s="6" t="s">
        <v>100</v>
      </c>
      <c r="D596" s="13">
        <v>329</v>
      </c>
      <c r="E596" s="13">
        <v>3</v>
      </c>
      <c r="F596" t="s">
        <v>4544</v>
      </c>
      <c r="G596" s="13">
        <v>636</v>
      </c>
      <c r="H596" s="67"/>
      <c r="I596" s="67"/>
      <c r="J596" s="67"/>
    </row>
    <row r="597" spans="1:10" x14ac:dyDescent="0.2">
      <c r="A597" t="s">
        <v>3042</v>
      </c>
      <c r="B597" t="s">
        <v>3043</v>
      </c>
      <c r="C597" s="6" t="s">
        <v>100</v>
      </c>
      <c r="D597" s="13" t="s">
        <v>2598</v>
      </c>
      <c r="E597" s="13">
        <v>3</v>
      </c>
      <c r="F597" t="s">
        <v>108</v>
      </c>
      <c r="G597" s="13">
        <v>63</v>
      </c>
      <c r="H597" s="67"/>
      <c r="I597" s="67"/>
      <c r="J597" s="67"/>
    </row>
    <row r="598" spans="1:10" x14ac:dyDescent="0.2">
      <c r="A598" t="s">
        <v>3042</v>
      </c>
      <c r="B598" t="s">
        <v>3043</v>
      </c>
      <c r="C598" s="6" t="s">
        <v>100</v>
      </c>
      <c r="D598" s="13" t="s">
        <v>2599</v>
      </c>
      <c r="E598" s="13">
        <v>3</v>
      </c>
      <c r="F598" t="s">
        <v>108</v>
      </c>
      <c r="G598" s="13">
        <v>77</v>
      </c>
      <c r="H598" s="67"/>
      <c r="I598" s="67"/>
      <c r="J598" s="67"/>
    </row>
    <row r="599" spans="1:10" x14ac:dyDescent="0.2">
      <c r="A599" t="s">
        <v>3042</v>
      </c>
      <c r="B599" t="s">
        <v>3043</v>
      </c>
      <c r="C599" s="6" t="s">
        <v>100</v>
      </c>
      <c r="D599" s="13" t="s">
        <v>2600</v>
      </c>
      <c r="E599" s="13">
        <v>3</v>
      </c>
      <c r="F599" t="s">
        <v>1746</v>
      </c>
      <c r="G599" s="13">
        <v>17</v>
      </c>
      <c r="H599" s="67"/>
      <c r="I599" s="67"/>
      <c r="J599" s="67"/>
    </row>
    <row r="600" spans="1:10" x14ac:dyDescent="0.2">
      <c r="A600" t="s">
        <v>3042</v>
      </c>
      <c r="B600" t="s">
        <v>3043</v>
      </c>
      <c r="C600" s="6" t="s">
        <v>100</v>
      </c>
      <c r="D600" s="13" t="s">
        <v>2601</v>
      </c>
      <c r="E600" s="13">
        <v>3</v>
      </c>
      <c r="F600" t="s">
        <v>111</v>
      </c>
      <c r="G600" s="13">
        <v>113</v>
      </c>
      <c r="H600" s="67"/>
      <c r="I600" s="67"/>
      <c r="J600" s="67"/>
    </row>
    <row r="601" spans="1:10" x14ac:dyDescent="0.2">
      <c r="A601" t="s">
        <v>3042</v>
      </c>
      <c r="B601" t="s">
        <v>3043</v>
      </c>
      <c r="C601" s="6" t="s">
        <v>100</v>
      </c>
      <c r="D601" s="13" t="s">
        <v>231</v>
      </c>
      <c r="E601" s="13">
        <v>3</v>
      </c>
      <c r="F601" t="s">
        <v>111</v>
      </c>
      <c r="G601" s="13">
        <v>118</v>
      </c>
      <c r="H601" s="67"/>
      <c r="I601" s="67"/>
      <c r="J601" s="67"/>
    </row>
    <row r="602" spans="1:10" x14ac:dyDescent="0.2">
      <c r="A602" t="s">
        <v>3042</v>
      </c>
      <c r="B602" t="s">
        <v>3043</v>
      </c>
      <c r="C602" s="6" t="s">
        <v>100</v>
      </c>
      <c r="D602" s="13" t="s">
        <v>230</v>
      </c>
      <c r="E602" s="13">
        <v>3</v>
      </c>
      <c r="F602" t="s">
        <v>111</v>
      </c>
      <c r="G602" s="13">
        <v>118</v>
      </c>
      <c r="H602" s="67"/>
      <c r="I602" s="67"/>
      <c r="J602" s="67"/>
    </row>
    <row r="603" spans="1:10" x14ac:dyDescent="0.2">
      <c r="A603" t="s">
        <v>3042</v>
      </c>
      <c r="B603" t="s">
        <v>3043</v>
      </c>
      <c r="C603" s="6" t="s">
        <v>100</v>
      </c>
      <c r="D603" s="13" t="s">
        <v>229</v>
      </c>
      <c r="E603" s="13">
        <v>3</v>
      </c>
      <c r="F603" t="s">
        <v>111</v>
      </c>
      <c r="G603" s="13">
        <v>118</v>
      </c>
      <c r="H603" s="67"/>
      <c r="I603" s="67"/>
      <c r="J603" s="67"/>
    </row>
    <row r="604" spans="1:10" x14ac:dyDescent="0.2">
      <c r="A604" t="s">
        <v>3042</v>
      </c>
      <c r="B604" t="s">
        <v>3043</v>
      </c>
      <c r="C604" s="6" t="s">
        <v>100</v>
      </c>
      <c r="D604" s="13">
        <v>330</v>
      </c>
      <c r="E604" s="13">
        <v>3</v>
      </c>
      <c r="F604" t="s">
        <v>1258</v>
      </c>
      <c r="G604" s="13">
        <v>797</v>
      </c>
      <c r="H604" s="67"/>
      <c r="I604" s="67"/>
      <c r="J604" s="67"/>
    </row>
    <row r="605" spans="1:10" x14ac:dyDescent="0.2">
      <c r="A605" t="s">
        <v>3042</v>
      </c>
      <c r="B605" t="s">
        <v>3043</v>
      </c>
      <c r="C605" s="6" t="s">
        <v>100</v>
      </c>
      <c r="D605" s="13">
        <v>331</v>
      </c>
      <c r="E605" s="13">
        <v>3</v>
      </c>
      <c r="F605" t="s">
        <v>4544</v>
      </c>
      <c r="G605" s="13">
        <v>373</v>
      </c>
      <c r="H605" s="67"/>
      <c r="I605" s="67"/>
      <c r="J605" s="67"/>
    </row>
    <row r="606" spans="1:10" x14ac:dyDescent="0.2">
      <c r="A606" t="s">
        <v>3042</v>
      </c>
      <c r="B606" t="s">
        <v>3043</v>
      </c>
      <c r="C606" s="6" t="s">
        <v>100</v>
      </c>
      <c r="D606" s="13" t="s">
        <v>3310</v>
      </c>
      <c r="E606" s="13">
        <v>3</v>
      </c>
      <c r="F606" t="s">
        <v>111</v>
      </c>
      <c r="G606" s="13">
        <v>105</v>
      </c>
      <c r="H606" s="67"/>
      <c r="I606" s="67"/>
      <c r="J606" s="67"/>
    </row>
    <row r="607" spans="1:10" x14ac:dyDescent="0.2">
      <c r="A607" t="s">
        <v>3042</v>
      </c>
      <c r="B607" t="s">
        <v>3043</v>
      </c>
      <c r="C607" s="6" t="s">
        <v>100</v>
      </c>
      <c r="D607" s="13" t="s">
        <v>3311</v>
      </c>
      <c r="E607" s="13">
        <v>3</v>
      </c>
      <c r="F607" t="s">
        <v>111</v>
      </c>
      <c r="G607" s="13">
        <v>105</v>
      </c>
      <c r="H607" s="67"/>
      <c r="I607" s="67"/>
      <c r="J607" s="67"/>
    </row>
    <row r="608" spans="1:10" x14ac:dyDescent="0.2">
      <c r="A608" t="s">
        <v>3042</v>
      </c>
      <c r="B608" t="s">
        <v>3043</v>
      </c>
      <c r="C608" s="6" t="s">
        <v>100</v>
      </c>
      <c r="D608" s="13" t="s">
        <v>3312</v>
      </c>
      <c r="E608" s="13">
        <v>3</v>
      </c>
      <c r="F608" t="s">
        <v>1746</v>
      </c>
      <c r="G608" s="13">
        <v>15</v>
      </c>
      <c r="H608" s="67"/>
      <c r="I608" s="67"/>
      <c r="J608" s="67"/>
    </row>
    <row r="609" spans="1:10" x14ac:dyDescent="0.2">
      <c r="A609" t="s">
        <v>3042</v>
      </c>
      <c r="B609" t="s">
        <v>3043</v>
      </c>
      <c r="C609" s="6" t="s">
        <v>100</v>
      </c>
      <c r="D609" s="13" t="s">
        <v>3313</v>
      </c>
      <c r="E609" s="13">
        <v>3</v>
      </c>
      <c r="F609" t="s">
        <v>108</v>
      </c>
      <c r="G609" s="13">
        <v>49</v>
      </c>
      <c r="H609" s="67"/>
      <c r="I609" s="67"/>
      <c r="J609" s="67"/>
    </row>
    <row r="610" spans="1:10" x14ac:dyDescent="0.2">
      <c r="A610" t="s">
        <v>3042</v>
      </c>
      <c r="B610" t="s">
        <v>3043</v>
      </c>
      <c r="C610" s="6" t="s">
        <v>100</v>
      </c>
      <c r="D610" s="13">
        <v>332</v>
      </c>
      <c r="E610" s="13">
        <v>3</v>
      </c>
      <c r="F610" t="s">
        <v>228</v>
      </c>
      <c r="G610" s="13">
        <v>121</v>
      </c>
      <c r="H610" s="67"/>
      <c r="I610" s="67"/>
      <c r="J610" s="67"/>
    </row>
    <row r="611" spans="1:10" x14ac:dyDescent="0.2">
      <c r="A611" t="s">
        <v>3042</v>
      </c>
      <c r="B611" t="s">
        <v>3043</v>
      </c>
      <c r="C611" s="6" t="s">
        <v>100</v>
      </c>
      <c r="D611" s="13">
        <v>333</v>
      </c>
      <c r="E611" s="13">
        <v>3</v>
      </c>
      <c r="F611" t="s">
        <v>4544</v>
      </c>
      <c r="G611" s="13">
        <v>376</v>
      </c>
      <c r="H611" s="67"/>
      <c r="I611" s="67"/>
      <c r="J611" s="67"/>
    </row>
    <row r="612" spans="1:10" x14ac:dyDescent="0.2">
      <c r="A612" t="s">
        <v>3042</v>
      </c>
      <c r="B612" t="s">
        <v>3043</v>
      </c>
      <c r="C612" s="6" t="s">
        <v>100</v>
      </c>
      <c r="D612" s="13" t="s">
        <v>2610</v>
      </c>
      <c r="E612" s="13">
        <v>3</v>
      </c>
      <c r="F612" t="s">
        <v>111</v>
      </c>
      <c r="G612" s="13">
        <v>105</v>
      </c>
      <c r="H612" s="67"/>
      <c r="I612" s="67"/>
      <c r="J612" s="67"/>
    </row>
    <row r="613" spans="1:10" x14ac:dyDescent="0.2">
      <c r="A613" t="s">
        <v>3042</v>
      </c>
      <c r="B613" t="s">
        <v>3043</v>
      </c>
      <c r="C613" s="6" t="s">
        <v>100</v>
      </c>
      <c r="D613" s="13" t="s">
        <v>3314</v>
      </c>
      <c r="E613" s="13">
        <v>3</v>
      </c>
      <c r="F613" t="s">
        <v>111</v>
      </c>
      <c r="G613" s="13">
        <v>105</v>
      </c>
      <c r="H613" s="67"/>
      <c r="I613" s="67"/>
      <c r="J613" s="67"/>
    </row>
    <row r="614" spans="1:10" x14ac:dyDescent="0.2">
      <c r="A614" t="s">
        <v>3042</v>
      </c>
      <c r="B614" t="s">
        <v>3043</v>
      </c>
      <c r="C614" s="6" t="s">
        <v>100</v>
      </c>
      <c r="D614" s="13" t="s">
        <v>3315</v>
      </c>
      <c r="E614" s="13">
        <v>3</v>
      </c>
      <c r="F614" t="s">
        <v>1746</v>
      </c>
      <c r="G614" s="13">
        <v>15</v>
      </c>
      <c r="H614" s="67"/>
      <c r="I614" s="67"/>
      <c r="J614" s="67"/>
    </row>
    <row r="615" spans="1:10" x14ac:dyDescent="0.2">
      <c r="A615" t="s">
        <v>3042</v>
      </c>
      <c r="B615" t="s">
        <v>3043</v>
      </c>
      <c r="C615" s="6" t="s">
        <v>100</v>
      </c>
      <c r="D615" s="13" t="s">
        <v>3316</v>
      </c>
      <c r="E615" s="13">
        <v>3</v>
      </c>
      <c r="F615" t="s">
        <v>108</v>
      </c>
      <c r="G615" s="13">
        <v>49</v>
      </c>
      <c r="H615" s="67"/>
      <c r="I615" s="67"/>
      <c r="J615" s="67"/>
    </row>
    <row r="616" spans="1:10" x14ac:dyDescent="0.2">
      <c r="A616" t="s">
        <v>3042</v>
      </c>
      <c r="B616" t="s">
        <v>3043</v>
      </c>
      <c r="C616" s="6" t="s">
        <v>100</v>
      </c>
      <c r="D616" s="13">
        <v>334</v>
      </c>
      <c r="E616" s="13">
        <v>3</v>
      </c>
      <c r="F616" t="s">
        <v>107</v>
      </c>
      <c r="G616" s="13">
        <v>161</v>
      </c>
      <c r="H616" s="67"/>
      <c r="I616" s="67"/>
      <c r="J616" s="67"/>
    </row>
    <row r="617" spans="1:10" x14ac:dyDescent="0.2">
      <c r="A617" t="s">
        <v>3042</v>
      </c>
      <c r="B617" t="s">
        <v>3043</v>
      </c>
      <c r="C617" s="6" t="s">
        <v>100</v>
      </c>
      <c r="D617" s="13">
        <v>335</v>
      </c>
      <c r="E617" s="13">
        <v>3</v>
      </c>
      <c r="F617" t="s">
        <v>4544</v>
      </c>
      <c r="G617" s="13">
        <v>396</v>
      </c>
      <c r="H617" s="67"/>
      <c r="I617" s="67"/>
      <c r="J617" s="67"/>
    </row>
    <row r="618" spans="1:10" x14ac:dyDescent="0.2">
      <c r="A618" t="s">
        <v>3042</v>
      </c>
      <c r="B618" t="s">
        <v>3043</v>
      </c>
      <c r="C618" s="6" t="s">
        <v>100</v>
      </c>
      <c r="D618" s="13" t="s">
        <v>4217</v>
      </c>
      <c r="E618" s="13">
        <v>3</v>
      </c>
      <c r="F618" t="s">
        <v>111</v>
      </c>
      <c r="G618" s="13">
        <v>141</v>
      </c>
      <c r="H618" s="67"/>
      <c r="I618" s="67"/>
      <c r="J618" s="67"/>
    </row>
    <row r="619" spans="1:10" x14ac:dyDescent="0.2">
      <c r="A619" t="s">
        <v>3042</v>
      </c>
      <c r="B619" t="s">
        <v>3043</v>
      </c>
      <c r="C619" s="6" t="s">
        <v>100</v>
      </c>
      <c r="D619" s="13" t="s">
        <v>4218</v>
      </c>
      <c r="E619" s="13">
        <v>3</v>
      </c>
      <c r="F619" t="s">
        <v>111</v>
      </c>
      <c r="G619" s="13">
        <v>141</v>
      </c>
      <c r="H619" s="67"/>
      <c r="I619" s="67"/>
      <c r="J619" s="67"/>
    </row>
    <row r="620" spans="1:10" x14ac:dyDescent="0.2">
      <c r="A620" t="s">
        <v>3042</v>
      </c>
      <c r="B620" t="s">
        <v>3043</v>
      </c>
      <c r="C620" s="6" t="s">
        <v>100</v>
      </c>
      <c r="D620" s="13" t="s">
        <v>3317</v>
      </c>
      <c r="E620" s="13">
        <v>3</v>
      </c>
      <c r="F620" t="s">
        <v>1746</v>
      </c>
      <c r="G620" s="13">
        <v>15</v>
      </c>
      <c r="H620" s="67"/>
      <c r="I620" s="67"/>
      <c r="J620" s="67"/>
    </row>
    <row r="621" spans="1:10" x14ac:dyDescent="0.2">
      <c r="A621" t="s">
        <v>3042</v>
      </c>
      <c r="B621" t="s">
        <v>3043</v>
      </c>
      <c r="C621" s="6" t="s">
        <v>100</v>
      </c>
      <c r="D621" s="13" t="s">
        <v>227</v>
      </c>
      <c r="E621" s="13">
        <v>3</v>
      </c>
      <c r="F621" t="s">
        <v>108</v>
      </c>
      <c r="G621" s="13">
        <v>49</v>
      </c>
      <c r="H621" s="67"/>
      <c r="I621" s="67"/>
      <c r="J621" s="67"/>
    </row>
    <row r="622" spans="1:10" x14ac:dyDescent="0.2">
      <c r="A622" t="s">
        <v>3042</v>
      </c>
      <c r="B622" t="s">
        <v>3043</v>
      </c>
      <c r="C622" s="6" t="s">
        <v>100</v>
      </c>
      <c r="D622" s="13">
        <v>336</v>
      </c>
      <c r="E622" s="13">
        <v>3</v>
      </c>
      <c r="F622" t="s">
        <v>4544</v>
      </c>
      <c r="G622" s="13">
        <v>376</v>
      </c>
      <c r="H622" s="67"/>
      <c r="I622" s="67"/>
      <c r="J622" s="67"/>
    </row>
    <row r="623" spans="1:10" x14ac:dyDescent="0.2">
      <c r="A623" t="s">
        <v>3042</v>
      </c>
      <c r="B623" t="s">
        <v>3043</v>
      </c>
      <c r="C623" s="6" t="s">
        <v>100</v>
      </c>
      <c r="D623" s="13" t="s">
        <v>226</v>
      </c>
      <c r="E623" s="13">
        <v>3</v>
      </c>
      <c r="F623" t="s">
        <v>111</v>
      </c>
      <c r="G623" s="13">
        <v>105</v>
      </c>
      <c r="H623" s="67"/>
      <c r="I623" s="67"/>
      <c r="J623" s="67"/>
    </row>
    <row r="624" spans="1:10" x14ac:dyDescent="0.2">
      <c r="A624" t="s">
        <v>3042</v>
      </c>
      <c r="B624" t="s">
        <v>3043</v>
      </c>
      <c r="C624" s="6" t="s">
        <v>100</v>
      </c>
      <c r="D624" s="13" t="s">
        <v>225</v>
      </c>
      <c r="E624" s="13">
        <v>3</v>
      </c>
      <c r="F624" t="s">
        <v>111</v>
      </c>
      <c r="G624" s="13">
        <v>105</v>
      </c>
      <c r="H624" s="67"/>
      <c r="I624" s="67"/>
      <c r="J624" s="67"/>
    </row>
    <row r="625" spans="1:10" x14ac:dyDescent="0.2">
      <c r="A625" t="s">
        <v>3042</v>
      </c>
      <c r="B625" t="s">
        <v>3043</v>
      </c>
      <c r="C625" s="6" t="s">
        <v>100</v>
      </c>
      <c r="D625" s="13" t="s">
        <v>224</v>
      </c>
      <c r="E625" s="13">
        <v>3</v>
      </c>
      <c r="F625" t="s">
        <v>1746</v>
      </c>
      <c r="G625" s="13">
        <v>15</v>
      </c>
      <c r="H625" s="67"/>
      <c r="I625" s="67"/>
      <c r="J625" s="67"/>
    </row>
    <row r="626" spans="1:10" x14ac:dyDescent="0.2">
      <c r="A626" t="s">
        <v>3042</v>
      </c>
      <c r="B626" t="s">
        <v>3043</v>
      </c>
      <c r="C626" s="6" t="s">
        <v>100</v>
      </c>
      <c r="D626" s="13" t="s">
        <v>223</v>
      </c>
      <c r="E626" s="13">
        <v>3</v>
      </c>
      <c r="F626" t="s">
        <v>108</v>
      </c>
      <c r="G626" s="13">
        <v>49</v>
      </c>
      <c r="H626" s="67"/>
      <c r="I626" s="67"/>
      <c r="J626" s="67"/>
    </row>
    <row r="627" spans="1:10" x14ac:dyDescent="0.2">
      <c r="A627" t="s">
        <v>3042</v>
      </c>
      <c r="B627" t="s">
        <v>3043</v>
      </c>
      <c r="C627" s="6" t="s">
        <v>100</v>
      </c>
      <c r="D627" s="13">
        <v>337</v>
      </c>
      <c r="E627" s="13">
        <v>3</v>
      </c>
      <c r="F627" t="s">
        <v>4544</v>
      </c>
      <c r="G627" s="13">
        <v>375</v>
      </c>
      <c r="H627" s="67"/>
      <c r="I627" s="67"/>
      <c r="J627" s="67"/>
    </row>
    <row r="628" spans="1:10" x14ac:dyDescent="0.2">
      <c r="A628" t="s">
        <v>3042</v>
      </c>
      <c r="B628" t="s">
        <v>3043</v>
      </c>
      <c r="C628" s="6" t="s">
        <v>100</v>
      </c>
      <c r="D628" s="13" t="s">
        <v>3619</v>
      </c>
      <c r="E628" s="13">
        <v>3</v>
      </c>
      <c r="F628" t="s">
        <v>111</v>
      </c>
      <c r="G628" s="13">
        <v>105</v>
      </c>
      <c r="H628" s="67"/>
      <c r="I628" s="67"/>
      <c r="J628" s="67"/>
    </row>
    <row r="629" spans="1:10" x14ac:dyDescent="0.2">
      <c r="A629" t="s">
        <v>3042</v>
      </c>
      <c r="B629" t="s">
        <v>3043</v>
      </c>
      <c r="C629" s="6" t="s">
        <v>100</v>
      </c>
      <c r="D629" s="13" t="s">
        <v>3621</v>
      </c>
      <c r="E629" s="13">
        <v>3</v>
      </c>
      <c r="F629" t="s">
        <v>111</v>
      </c>
      <c r="G629" s="13">
        <v>104</v>
      </c>
      <c r="H629" s="67"/>
      <c r="I629" s="67"/>
      <c r="J629" s="67"/>
    </row>
    <row r="630" spans="1:10" x14ac:dyDescent="0.2">
      <c r="A630" t="s">
        <v>3042</v>
      </c>
      <c r="B630" t="s">
        <v>3043</v>
      </c>
      <c r="C630" s="6" t="s">
        <v>100</v>
      </c>
      <c r="D630" s="13" t="s">
        <v>222</v>
      </c>
      <c r="E630" s="13">
        <v>3</v>
      </c>
      <c r="F630" t="s">
        <v>1746</v>
      </c>
      <c r="G630" s="13">
        <v>15</v>
      </c>
      <c r="H630" s="67"/>
      <c r="I630" s="67"/>
      <c r="J630" s="67"/>
    </row>
    <row r="631" spans="1:10" x14ac:dyDescent="0.2">
      <c r="A631" t="s">
        <v>3042</v>
      </c>
      <c r="B631" t="s">
        <v>3043</v>
      </c>
      <c r="C631" s="6" t="s">
        <v>100</v>
      </c>
      <c r="D631" s="13" t="s">
        <v>221</v>
      </c>
      <c r="E631" s="13">
        <v>3</v>
      </c>
      <c r="F631" t="s">
        <v>108</v>
      </c>
      <c r="G631" s="13">
        <v>49</v>
      </c>
      <c r="H631" s="67"/>
      <c r="I631" s="67"/>
      <c r="J631" s="67"/>
    </row>
    <row r="632" spans="1:10" x14ac:dyDescent="0.2">
      <c r="A632" t="s">
        <v>3042</v>
      </c>
      <c r="B632" t="s">
        <v>3043</v>
      </c>
      <c r="C632" s="6" t="s">
        <v>100</v>
      </c>
      <c r="D632" s="13">
        <v>338</v>
      </c>
      <c r="E632" s="13">
        <v>3</v>
      </c>
      <c r="F632" t="s">
        <v>4544</v>
      </c>
      <c r="G632" s="13">
        <v>396</v>
      </c>
      <c r="H632" s="67"/>
      <c r="I632" s="67"/>
      <c r="J632" s="67"/>
    </row>
    <row r="633" spans="1:10" x14ac:dyDescent="0.2">
      <c r="A633" t="s">
        <v>3042</v>
      </c>
      <c r="B633" t="s">
        <v>3043</v>
      </c>
      <c r="C633" s="6" t="s">
        <v>100</v>
      </c>
      <c r="D633" s="13" t="s">
        <v>220</v>
      </c>
      <c r="E633" s="13">
        <v>3</v>
      </c>
      <c r="F633" t="s">
        <v>111</v>
      </c>
      <c r="G633" s="13">
        <v>141</v>
      </c>
      <c r="H633" s="67"/>
      <c r="I633" s="67"/>
      <c r="J633" s="67"/>
    </row>
    <row r="634" spans="1:10" x14ac:dyDescent="0.2">
      <c r="A634" t="s">
        <v>3042</v>
      </c>
      <c r="B634" t="s">
        <v>3043</v>
      </c>
      <c r="C634" s="6" t="s">
        <v>100</v>
      </c>
      <c r="D634" s="13" t="s">
        <v>219</v>
      </c>
      <c r="E634" s="13">
        <v>3</v>
      </c>
      <c r="F634" t="s">
        <v>111</v>
      </c>
      <c r="G634" s="13">
        <v>141</v>
      </c>
      <c r="H634" s="67"/>
      <c r="I634" s="67"/>
      <c r="J634" s="67"/>
    </row>
    <row r="635" spans="1:10" x14ac:dyDescent="0.2">
      <c r="A635" t="s">
        <v>3042</v>
      </c>
      <c r="B635" t="s">
        <v>3043</v>
      </c>
      <c r="C635" s="6" t="s">
        <v>100</v>
      </c>
      <c r="D635" s="13" t="s">
        <v>218</v>
      </c>
      <c r="E635" s="13">
        <v>3</v>
      </c>
      <c r="F635" t="s">
        <v>1746</v>
      </c>
      <c r="G635" s="13">
        <v>15</v>
      </c>
      <c r="H635" s="67"/>
      <c r="I635" s="67"/>
      <c r="J635" s="67"/>
    </row>
    <row r="636" spans="1:10" x14ac:dyDescent="0.2">
      <c r="A636" t="s">
        <v>3042</v>
      </c>
      <c r="B636" t="s">
        <v>3043</v>
      </c>
      <c r="C636" s="6" t="s">
        <v>100</v>
      </c>
      <c r="D636" s="13" t="s">
        <v>217</v>
      </c>
      <c r="E636" s="13">
        <v>3</v>
      </c>
      <c r="F636" t="s">
        <v>108</v>
      </c>
      <c r="G636" s="13">
        <v>49</v>
      </c>
      <c r="H636" s="67"/>
      <c r="I636" s="67"/>
      <c r="J636" s="67"/>
    </row>
    <row r="637" spans="1:10" x14ac:dyDescent="0.2">
      <c r="A637" t="s">
        <v>3042</v>
      </c>
      <c r="B637" t="s">
        <v>3043</v>
      </c>
      <c r="C637" s="6" t="s">
        <v>100</v>
      </c>
      <c r="D637" s="13">
        <v>339</v>
      </c>
      <c r="E637" s="13">
        <v>3</v>
      </c>
      <c r="F637" t="s">
        <v>4544</v>
      </c>
      <c r="G637" s="13">
        <v>374</v>
      </c>
      <c r="H637" s="67"/>
      <c r="I637" s="67"/>
      <c r="J637" s="67"/>
    </row>
    <row r="638" spans="1:10" x14ac:dyDescent="0.2">
      <c r="A638" t="s">
        <v>3042</v>
      </c>
      <c r="B638" t="s">
        <v>3043</v>
      </c>
      <c r="C638" s="6" t="s">
        <v>100</v>
      </c>
      <c r="D638" s="13" t="s">
        <v>2617</v>
      </c>
      <c r="E638" s="13">
        <v>3</v>
      </c>
      <c r="F638" t="s">
        <v>111</v>
      </c>
      <c r="G638" s="13">
        <v>105</v>
      </c>
      <c r="H638" s="67"/>
      <c r="I638" s="67"/>
      <c r="J638" s="67"/>
    </row>
    <row r="639" spans="1:10" x14ac:dyDescent="0.2">
      <c r="A639" t="s">
        <v>3042</v>
      </c>
      <c r="B639" t="s">
        <v>3043</v>
      </c>
      <c r="C639" s="6" t="s">
        <v>100</v>
      </c>
      <c r="D639" s="13" t="s">
        <v>3318</v>
      </c>
      <c r="E639" s="13">
        <v>3</v>
      </c>
      <c r="F639" t="s">
        <v>111</v>
      </c>
      <c r="G639" s="13">
        <v>105</v>
      </c>
      <c r="H639" s="67"/>
      <c r="I639" s="67"/>
      <c r="J639" s="67"/>
    </row>
    <row r="640" spans="1:10" x14ac:dyDescent="0.2">
      <c r="A640" t="s">
        <v>3042</v>
      </c>
      <c r="B640" t="s">
        <v>3043</v>
      </c>
      <c r="C640" s="6" t="s">
        <v>100</v>
      </c>
      <c r="D640" s="13" t="s">
        <v>3319</v>
      </c>
      <c r="E640" s="13">
        <v>3</v>
      </c>
      <c r="F640" t="s">
        <v>1746</v>
      </c>
      <c r="G640" s="13">
        <v>15</v>
      </c>
      <c r="H640" s="67"/>
      <c r="I640" s="67"/>
      <c r="J640" s="67"/>
    </row>
    <row r="641" spans="1:10" x14ac:dyDescent="0.2">
      <c r="A641" t="s">
        <v>3042</v>
      </c>
      <c r="B641" t="s">
        <v>3043</v>
      </c>
      <c r="C641" s="6" t="s">
        <v>100</v>
      </c>
      <c r="D641" s="13" t="s">
        <v>3320</v>
      </c>
      <c r="E641" s="13">
        <v>3</v>
      </c>
      <c r="F641" t="s">
        <v>108</v>
      </c>
      <c r="G641" s="13">
        <v>49</v>
      </c>
      <c r="H641" s="67"/>
      <c r="I641" s="67"/>
      <c r="J641" s="67"/>
    </row>
    <row r="642" spans="1:10" x14ac:dyDescent="0.2">
      <c r="A642" t="s">
        <v>3042</v>
      </c>
      <c r="B642" t="s">
        <v>3043</v>
      </c>
      <c r="C642" s="6" t="s">
        <v>100</v>
      </c>
      <c r="D642" s="13">
        <v>340</v>
      </c>
      <c r="E642" s="13">
        <v>3</v>
      </c>
      <c r="F642" t="s">
        <v>4544</v>
      </c>
      <c r="G642" s="13">
        <v>375</v>
      </c>
      <c r="H642" s="67"/>
      <c r="I642" s="67"/>
      <c r="J642" s="67"/>
    </row>
    <row r="643" spans="1:10" x14ac:dyDescent="0.2">
      <c r="A643" t="s">
        <v>3042</v>
      </c>
      <c r="B643" t="s">
        <v>3043</v>
      </c>
      <c r="C643" s="6" t="s">
        <v>100</v>
      </c>
      <c r="D643" s="13" t="s">
        <v>2620</v>
      </c>
      <c r="E643" s="13">
        <v>3</v>
      </c>
      <c r="F643" t="s">
        <v>111</v>
      </c>
      <c r="G643" s="13">
        <v>105</v>
      </c>
      <c r="H643" s="67"/>
      <c r="I643" s="67"/>
      <c r="J643" s="67"/>
    </row>
    <row r="644" spans="1:10" x14ac:dyDescent="0.2">
      <c r="A644" t="s">
        <v>3042</v>
      </c>
      <c r="B644" t="s">
        <v>3043</v>
      </c>
      <c r="C644" s="6" t="s">
        <v>100</v>
      </c>
      <c r="D644" s="13" t="s">
        <v>216</v>
      </c>
      <c r="E644" s="13">
        <v>3</v>
      </c>
      <c r="F644" t="s">
        <v>111</v>
      </c>
      <c r="G644" s="13">
        <v>104</v>
      </c>
      <c r="H644" s="67"/>
      <c r="I644" s="67"/>
      <c r="J644" s="67"/>
    </row>
    <row r="645" spans="1:10" x14ac:dyDescent="0.2">
      <c r="A645" t="s">
        <v>3042</v>
      </c>
      <c r="B645" t="s">
        <v>3043</v>
      </c>
      <c r="C645" s="6" t="s">
        <v>100</v>
      </c>
      <c r="D645" s="13" t="s">
        <v>210</v>
      </c>
      <c r="E645" s="13">
        <v>3</v>
      </c>
      <c r="F645" t="s">
        <v>1746</v>
      </c>
      <c r="G645" s="13">
        <v>15</v>
      </c>
      <c r="H645" s="67"/>
      <c r="I645" s="67"/>
      <c r="J645" s="67"/>
    </row>
    <row r="646" spans="1:10" x14ac:dyDescent="0.2">
      <c r="A646" t="s">
        <v>3042</v>
      </c>
      <c r="B646" t="s">
        <v>3043</v>
      </c>
      <c r="C646" s="6" t="s">
        <v>100</v>
      </c>
      <c r="D646" s="13" t="s">
        <v>209</v>
      </c>
      <c r="E646" s="13">
        <v>3</v>
      </c>
      <c r="F646" t="s">
        <v>108</v>
      </c>
      <c r="G646" s="13">
        <v>49</v>
      </c>
      <c r="H646" s="67"/>
      <c r="I646" s="67"/>
      <c r="J646" s="67"/>
    </row>
    <row r="647" spans="1:10" x14ac:dyDescent="0.2">
      <c r="A647" t="s">
        <v>3042</v>
      </c>
      <c r="B647" t="s">
        <v>3043</v>
      </c>
      <c r="C647" s="6" t="s">
        <v>100</v>
      </c>
      <c r="D647" s="13">
        <v>341</v>
      </c>
      <c r="E647" s="13">
        <v>3</v>
      </c>
      <c r="F647" t="s">
        <v>4544</v>
      </c>
      <c r="G647" s="13">
        <v>375</v>
      </c>
      <c r="H647" s="67"/>
      <c r="I647" s="67"/>
      <c r="J647" s="67"/>
    </row>
    <row r="648" spans="1:10" x14ac:dyDescent="0.2">
      <c r="A648" t="s">
        <v>3042</v>
      </c>
      <c r="B648" t="s">
        <v>3043</v>
      </c>
      <c r="C648" s="6" t="s">
        <v>100</v>
      </c>
      <c r="D648" s="13" t="s">
        <v>2622</v>
      </c>
      <c r="E648" s="13">
        <v>3</v>
      </c>
      <c r="F648" t="s">
        <v>111</v>
      </c>
      <c r="G648" s="13">
        <v>105</v>
      </c>
      <c r="H648" s="67"/>
      <c r="I648" s="67"/>
      <c r="J648" s="67"/>
    </row>
    <row r="649" spans="1:10" x14ac:dyDescent="0.2">
      <c r="A649" t="s">
        <v>3042</v>
      </c>
      <c r="B649" t="s">
        <v>3043</v>
      </c>
      <c r="C649" s="6" t="s">
        <v>100</v>
      </c>
      <c r="D649" s="13" t="s">
        <v>3321</v>
      </c>
      <c r="E649" s="13">
        <v>3</v>
      </c>
      <c r="F649" t="s">
        <v>111</v>
      </c>
      <c r="G649" s="13">
        <v>105</v>
      </c>
      <c r="H649" s="67"/>
      <c r="I649" s="67"/>
      <c r="J649" s="67"/>
    </row>
    <row r="650" spans="1:10" x14ac:dyDescent="0.2">
      <c r="A650" t="s">
        <v>3042</v>
      </c>
      <c r="B650" t="s">
        <v>3043</v>
      </c>
      <c r="C650" s="6" t="s">
        <v>100</v>
      </c>
      <c r="D650" s="13" t="s">
        <v>3322</v>
      </c>
      <c r="E650" s="13">
        <v>3</v>
      </c>
      <c r="F650" t="s">
        <v>1746</v>
      </c>
      <c r="G650" s="13">
        <v>15</v>
      </c>
      <c r="H650" s="67"/>
      <c r="I650" s="67"/>
      <c r="J650" s="67"/>
    </row>
    <row r="651" spans="1:10" x14ac:dyDescent="0.2">
      <c r="A651" t="s">
        <v>3042</v>
      </c>
      <c r="B651" t="s">
        <v>3043</v>
      </c>
      <c r="C651" s="6" t="s">
        <v>100</v>
      </c>
      <c r="D651" s="13" t="s">
        <v>3323</v>
      </c>
      <c r="E651" s="13">
        <v>3</v>
      </c>
      <c r="F651" t="s">
        <v>108</v>
      </c>
      <c r="G651" s="13">
        <v>49</v>
      </c>
      <c r="H651" s="67"/>
      <c r="I651" s="67"/>
      <c r="J651" s="67"/>
    </row>
    <row r="652" spans="1:10" x14ac:dyDescent="0.2">
      <c r="A652" t="s">
        <v>3042</v>
      </c>
      <c r="B652" t="s">
        <v>3043</v>
      </c>
      <c r="C652" s="6" t="s">
        <v>100</v>
      </c>
      <c r="D652" s="13">
        <v>342</v>
      </c>
      <c r="E652" s="13">
        <v>3</v>
      </c>
      <c r="F652" t="s">
        <v>4544</v>
      </c>
      <c r="G652" s="13">
        <v>374</v>
      </c>
      <c r="H652" s="67"/>
      <c r="I652" s="67"/>
      <c r="J652" s="67"/>
    </row>
    <row r="653" spans="1:10" x14ac:dyDescent="0.2">
      <c r="A653" t="s">
        <v>3042</v>
      </c>
      <c r="B653" t="s">
        <v>3043</v>
      </c>
      <c r="C653" s="6" t="s">
        <v>100</v>
      </c>
      <c r="D653" s="13" t="s">
        <v>4176</v>
      </c>
      <c r="E653" s="13">
        <v>3</v>
      </c>
      <c r="F653" t="s">
        <v>111</v>
      </c>
      <c r="G653" s="13">
        <v>105</v>
      </c>
      <c r="H653" s="67"/>
      <c r="I653" s="67"/>
      <c r="J653" s="67"/>
    </row>
    <row r="654" spans="1:10" x14ac:dyDescent="0.2">
      <c r="A654" t="s">
        <v>3042</v>
      </c>
      <c r="B654" t="s">
        <v>3043</v>
      </c>
      <c r="C654" s="6" t="s">
        <v>100</v>
      </c>
      <c r="D654" s="13" t="s">
        <v>3324</v>
      </c>
      <c r="E654" s="13">
        <v>3</v>
      </c>
      <c r="F654" t="s">
        <v>111</v>
      </c>
      <c r="G654" s="13">
        <v>105</v>
      </c>
      <c r="H654" s="67"/>
      <c r="I654" s="67"/>
      <c r="J654" s="67"/>
    </row>
    <row r="655" spans="1:10" x14ac:dyDescent="0.2">
      <c r="A655" t="s">
        <v>3042</v>
      </c>
      <c r="B655" t="s">
        <v>3043</v>
      </c>
      <c r="C655" s="6" t="s">
        <v>100</v>
      </c>
      <c r="D655" s="13" t="s">
        <v>3325</v>
      </c>
      <c r="E655" s="13">
        <v>3</v>
      </c>
      <c r="F655" t="s">
        <v>1746</v>
      </c>
      <c r="G655" s="13">
        <v>15</v>
      </c>
      <c r="H655" s="67"/>
      <c r="I655" s="67"/>
      <c r="J655" s="67"/>
    </row>
    <row r="656" spans="1:10" x14ac:dyDescent="0.2">
      <c r="A656" t="s">
        <v>3042</v>
      </c>
      <c r="B656" t="s">
        <v>3043</v>
      </c>
      <c r="C656" s="6" t="s">
        <v>100</v>
      </c>
      <c r="D656" s="13" t="s">
        <v>3326</v>
      </c>
      <c r="E656" s="13">
        <v>3</v>
      </c>
      <c r="F656" t="s">
        <v>108</v>
      </c>
      <c r="G656" s="13">
        <v>49</v>
      </c>
      <c r="H656" s="67"/>
      <c r="I656" s="67"/>
      <c r="J656" s="67"/>
    </row>
    <row r="657" spans="1:10" x14ac:dyDescent="0.2">
      <c r="A657" t="s">
        <v>3042</v>
      </c>
      <c r="B657" t="s">
        <v>3043</v>
      </c>
      <c r="C657" s="6" t="s">
        <v>100</v>
      </c>
      <c r="D657" s="13">
        <v>343</v>
      </c>
      <c r="E657" s="13">
        <v>3</v>
      </c>
      <c r="F657" t="s">
        <v>4544</v>
      </c>
      <c r="G657" s="13">
        <v>374</v>
      </c>
      <c r="H657" s="67"/>
      <c r="I657" s="67"/>
      <c r="J657" s="67"/>
    </row>
    <row r="658" spans="1:10" x14ac:dyDescent="0.2">
      <c r="A658" t="s">
        <v>3042</v>
      </c>
      <c r="B658" t="s">
        <v>3043</v>
      </c>
      <c r="C658" s="6" t="s">
        <v>100</v>
      </c>
      <c r="D658" s="13" t="s">
        <v>3327</v>
      </c>
      <c r="E658" s="13">
        <v>3</v>
      </c>
      <c r="F658" t="s">
        <v>111</v>
      </c>
      <c r="G658" s="13">
        <v>105</v>
      </c>
      <c r="H658" s="67"/>
      <c r="I658" s="67"/>
      <c r="J658" s="67"/>
    </row>
    <row r="659" spans="1:10" x14ac:dyDescent="0.2">
      <c r="A659" t="s">
        <v>3042</v>
      </c>
      <c r="B659" t="s">
        <v>3043</v>
      </c>
      <c r="C659" s="6" t="s">
        <v>100</v>
      </c>
      <c r="D659" s="13" t="s">
        <v>3328</v>
      </c>
      <c r="E659" s="13">
        <v>3</v>
      </c>
      <c r="F659" t="s">
        <v>111</v>
      </c>
      <c r="G659" s="13">
        <v>105</v>
      </c>
      <c r="H659" s="67"/>
      <c r="I659" s="67"/>
      <c r="J659" s="67"/>
    </row>
    <row r="660" spans="1:10" x14ac:dyDescent="0.2">
      <c r="A660" t="s">
        <v>3042</v>
      </c>
      <c r="B660" t="s">
        <v>3043</v>
      </c>
      <c r="C660" s="6" t="s">
        <v>100</v>
      </c>
      <c r="D660" s="13" t="s">
        <v>3329</v>
      </c>
      <c r="E660" s="13">
        <v>3</v>
      </c>
      <c r="F660" t="s">
        <v>1746</v>
      </c>
      <c r="G660" s="13">
        <v>15</v>
      </c>
      <c r="H660" s="67"/>
      <c r="I660" s="67"/>
      <c r="J660" s="67"/>
    </row>
    <row r="661" spans="1:10" x14ac:dyDescent="0.2">
      <c r="A661" t="s">
        <v>3042</v>
      </c>
      <c r="B661" t="s">
        <v>3043</v>
      </c>
      <c r="C661" s="6" t="s">
        <v>100</v>
      </c>
      <c r="D661" s="13" t="s">
        <v>208</v>
      </c>
      <c r="E661" s="13">
        <v>3</v>
      </c>
      <c r="F661" t="s">
        <v>108</v>
      </c>
      <c r="G661" s="13">
        <v>49</v>
      </c>
      <c r="H661" s="67"/>
      <c r="I661" s="67"/>
      <c r="J661" s="67"/>
    </row>
    <row r="662" spans="1:10" x14ac:dyDescent="0.2">
      <c r="A662" t="s">
        <v>3042</v>
      </c>
      <c r="B662" t="s">
        <v>3043</v>
      </c>
      <c r="C662" s="6" t="s">
        <v>100</v>
      </c>
      <c r="D662" s="13">
        <v>344</v>
      </c>
      <c r="E662" s="13">
        <v>3</v>
      </c>
      <c r="F662" t="s">
        <v>4544</v>
      </c>
      <c r="G662" s="13">
        <v>375</v>
      </c>
      <c r="H662" s="67"/>
      <c r="I662" s="67"/>
      <c r="J662" s="67"/>
    </row>
    <row r="663" spans="1:10" x14ac:dyDescent="0.2">
      <c r="A663" t="s">
        <v>3042</v>
      </c>
      <c r="B663" t="s">
        <v>3043</v>
      </c>
      <c r="C663" s="6" t="s">
        <v>100</v>
      </c>
      <c r="D663" s="13" t="s">
        <v>3330</v>
      </c>
      <c r="E663" s="13">
        <v>3</v>
      </c>
      <c r="F663" t="s">
        <v>111</v>
      </c>
      <c r="G663" s="13">
        <v>105</v>
      </c>
      <c r="H663" s="67"/>
      <c r="I663" s="67"/>
      <c r="J663" s="67"/>
    </row>
    <row r="664" spans="1:10" x14ac:dyDescent="0.2">
      <c r="A664" t="s">
        <v>3042</v>
      </c>
      <c r="B664" t="s">
        <v>3043</v>
      </c>
      <c r="C664" s="6" t="s">
        <v>100</v>
      </c>
      <c r="D664" s="13" t="s">
        <v>3331</v>
      </c>
      <c r="E664" s="13">
        <v>3</v>
      </c>
      <c r="F664" t="s">
        <v>111</v>
      </c>
      <c r="G664" s="13">
        <v>104</v>
      </c>
      <c r="H664" s="67"/>
      <c r="I664" s="67"/>
      <c r="J664" s="67"/>
    </row>
    <row r="665" spans="1:10" x14ac:dyDescent="0.2">
      <c r="A665" t="s">
        <v>3042</v>
      </c>
      <c r="B665" t="s">
        <v>3043</v>
      </c>
      <c r="C665" s="6" t="s">
        <v>100</v>
      </c>
      <c r="D665" s="13" t="s">
        <v>3332</v>
      </c>
      <c r="E665" s="13">
        <v>3</v>
      </c>
      <c r="F665" t="s">
        <v>1808</v>
      </c>
      <c r="G665" s="13">
        <v>15</v>
      </c>
      <c r="H665" s="67"/>
      <c r="I665" s="67"/>
      <c r="J665" s="67"/>
    </row>
    <row r="666" spans="1:10" x14ac:dyDescent="0.2">
      <c r="A666" t="s">
        <v>3042</v>
      </c>
      <c r="B666" t="s">
        <v>3043</v>
      </c>
      <c r="C666" s="6" t="s">
        <v>100</v>
      </c>
      <c r="D666" s="13" t="s">
        <v>207</v>
      </c>
      <c r="E666" s="13">
        <v>3</v>
      </c>
      <c r="F666" t="s">
        <v>108</v>
      </c>
      <c r="G666" s="13">
        <v>49</v>
      </c>
      <c r="H666" s="67"/>
      <c r="I666" s="67"/>
      <c r="J666" s="67"/>
    </row>
    <row r="667" spans="1:10" x14ac:dyDescent="0.2">
      <c r="A667" t="s">
        <v>3042</v>
      </c>
      <c r="B667" t="s">
        <v>3043</v>
      </c>
      <c r="C667" s="6" t="s">
        <v>100</v>
      </c>
      <c r="D667" s="13">
        <v>345</v>
      </c>
      <c r="E667" s="13">
        <v>3</v>
      </c>
      <c r="F667" t="s">
        <v>4544</v>
      </c>
      <c r="G667" s="13">
        <v>527</v>
      </c>
      <c r="H667" s="67"/>
      <c r="I667" s="67"/>
      <c r="J667" s="67"/>
    </row>
    <row r="668" spans="1:10" x14ac:dyDescent="0.2">
      <c r="A668" t="s">
        <v>3042</v>
      </c>
      <c r="B668" t="s">
        <v>3043</v>
      </c>
      <c r="C668" s="6" t="s">
        <v>100</v>
      </c>
      <c r="D668" s="13" t="s">
        <v>206</v>
      </c>
      <c r="E668" s="13">
        <v>3</v>
      </c>
      <c r="F668" t="s">
        <v>108</v>
      </c>
      <c r="G668" s="13">
        <v>43</v>
      </c>
      <c r="H668" s="67"/>
      <c r="I668" s="67"/>
      <c r="J668" s="67"/>
    </row>
    <row r="669" spans="1:10" x14ac:dyDescent="0.2">
      <c r="A669" t="s">
        <v>3042</v>
      </c>
      <c r="B669" t="s">
        <v>3043</v>
      </c>
      <c r="C669" s="6" t="s">
        <v>100</v>
      </c>
      <c r="D669" s="13" t="s">
        <v>205</v>
      </c>
      <c r="E669" s="13">
        <v>3</v>
      </c>
      <c r="F669" t="s">
        <v>111</v>
      </c>
      <c r="G669" s="13">
        <v>115</v>
      </c>
      <c r="H669" s="67"/>
      <c r="I669" s="67"/>
      <c r="J669" s="67"/>
    </row>
    <row r="670" spans="1:10" x14ac:dyDescent="0.2">
      <c r="A670" t="s">
        <v>3042</v>
      </c>
      <c r="B670" t="s">
        <v>3043</v>
      </c>
      <c r="C670" s="6" t="s">
        <v>100</v>
      </c>
      <c r="D670" s="13" t="s">
        <v>204</v>
      </c>
      <c r="E670" s="13">
        <v>3</v>
      </c>
      <c r="F670" t="s">
        <v>111</v>
      </c>
      <c r="G670" s="13">
        <v>111</v>
      </c>
      <c r="H670" s="67"/>
      <c r="I670" s="67"/>
      <c r="J670" s="67"/>
    </row>
    <row r="671" spans="1:10" x14ac:dyDescent="0.2">
      <c r="A671" t="s">
        <v>3042</v>
      </c>
      <c r="B671" t="s">
        <v>3043</v>
      </c>
      <c r="C671" s="6" t="s">
        <v>100</v>
      </c>
      <c r="D671" s="13" t="s">
        <v>203</v>
      </c>
      <c r="E671" s="13">
        <v>3</v>
      </c>
      <c r="F671" t="s">
        <v>111</v>
      </c>
      <c r="G671" s="13">
        <v>133</v>
      </c>
      <c r="H671" s="67"/>
      <c r="I671" s="67"/>
      <c r="J671" s="67"/>
    </row>
    <row r="672" spans="1:10" x14ac:dyDescent="0.2">
      <c r="A672" t="s">
        <v>3042</v>
      </c>
      <c r="B672" t="s">
        <v>3043</v>
      </c>
      <c r="C672" s="6" t="s">
        <v>100</v>
      </c>
      <c r="D672" s="13" t="s">
        <v>200</v>
      </c>
      <c r="E672" s="13">
        <v>3</v>
      </c>
      <c r="F672" t="s">
        <v>108</v>
      </c>
      <c r="G672" s="13">
        <v>70</v>
      </c>
      <c r="H672" s="67"/>
      <c r="I672" s="67"/>
      <c r="J672" s="67"/>
    </row>
    <row r="673" spans="1:10" x14ac:dyDescent="0.2">
      <c r="A673" t="s">
        <v>3042</v>
      </c>
      <c r="B673" t="s">
        <v>3043</v>
      </c>
      <c r="C673" s="6" t="s">
        <v>100</v>
      </c>
      <c r="D673" s="13" t="s">
        <v>199</v>
      </c>
      <c r="E673" s="13">
        <v>3</v>
      </c>
      <c r="F673" t="s">
        <v>1746</v>
      </c>
      <c r="G673" s="13">
        <v>12</v>
      </c>
      <c r="H673" s="67"/>
      <c r="I673" s="67"/>
      <c r="J673" s="67"/>
    </row>
    <row r="674" spans="1:10" x14ac:dyDescent="0.2">
      <c r="A674" t="s">
        <v>3042</v>
      </c>
      <c r="B674" t="s">
        <v>3043</v>
      </c>
      <c r="C674" s="6" t="s">
        <v>100</v>
      </c>
      <c r="D674" s="13">
        <v>346</v>
      </c>
      <c r="E674" s="13">
        <v>3</v>
      </c>
      <c r="F674" t="s">
        <v>4033</v>
      </c>
      <c r="G674" s="13">
        <v>199</v>
      </c>
      <c r="H674" s="67"/>
      <c r="I674" s="67"/>
      <c r="J674" s="67"/>
    </row>
    <row r="675" spans="1:10" x14ac:dyDescent="0.2">
      <c r="A675" t="s">
        <v>3042</v>
      </c>
      <c r="B675" t="s">
        <v>3043</v>
      </c>
      <c r="C675" s="6" t="s">
        <v>100</v>
      </c>
      <c r="D675" s="13" t="s">
        <v>198</v>
      </c>
      <c r="E675" s="13">
        <v>3</v>
      </c>
      <c r="F675" t="s">
        <v>1746</v>
      </c>
      <c r="G675" s="13">
        <v>76</v>
      </c>
      <c r="H675" s="67"/>
      <c r="I675" s="67"/>
      <c r="J675" s="67"/>
    </row>
    <row r="676" spans="1:10" x14ac:dyDescent="0.2">
      <c r="A676" t="s">
        <v>3042</v>
      </c>
      <c r="B676" t="s">
        <v>3043</v>
      </c>
      <c r="C676" s="6" t="s">
        <v>100</v>
      </c>
      <c r="D676" s="13" t="s">
        <v>3150</v>
      </c>
      <c r="E676" s="13">
        <v>3</v>
      </c>
      <c r="F676" t="s">
        <v>106</v>
      </c>
      <c r="G676" s="13">
        <v>189</v>
      </c>
      <c r="H676" s="67"/>
      <c r="I676" s="67"/>
      <c r="J676" s="67"/>
    </row>
    <row r="677" spans="1:10" x14ac:dyDescent="0.2">
      <c r="A677" t="s">
        <v>3042</v>
      </c>
      <c r="B677" t="s">
        <v>3043</v>
      </c>
      <c r="C677" s="6" t="s">
        <v>100</v>
      </c>
      <c r="D677" s="13" t="s">
        <v>197</v>
      </c>
      <c r="E677" s="13">
        <v>3</v>
      </c>
      <c r="F677" t="s">
        <v>104</v>
      </c>
      <c r="G677" s="13">
        <v>192</v>
      </c>
      <c r="H677" s="67"/>
      <c r="I677" s="67"/>
      <c r="J677" s="67"/>
    </row>
    <row r="678" spans="1:10" x14ac:dyDescent="0.2">
      <c r="A678" t="s">
        <v>3042</v>
      </c>
      <c r="B678" t="s">
        <v>3043</v>
      </c>
      <c r="C678" s="6" t="s">
        <v>100</v>
      </c>
      <c r="D678" s="13" t="s">
        <v>3148</v>
      </c>
      <c r="E678" s="13">
        <v>3</v>
      </c>
      <c r="F678" t="s">
        <v>103</v>
      </c>
      <c r="G678" s="13">
        <v>127</v>
      </c>
      <c r="H678" s="67"/>
      <c r="I678" s="67"/>
      <c r="J678" s="67"/>
    </row>
    <row r="679" spans="1:10" x14ac:dyDescent="0.2">
      <c r="A679" t="s">
        <v>3042</v>
      </c>
      <c r="B679" t="s">
        <v>3043</v>
      </c>
      <c r="C679" s="6" t="s">
        <v>100</v>
      </c>
      <c r="D679" s="13" t="s">
        <v>3146</v>
      </c>
      <c r="E679" s="13">
        <v>3</v>
      </c>
      <c r="F679" t="s">
        <v>102</v>
      </c>
      <c r="G679" s="13">
        <v>127</v>
      </c>
      <c r="H679" s="67"/>
      <c r="I679" s="67"/>
      <c r="J679" s="67"/>
    </row>
    <row r="680" spans="1:10" x14ac:dyDescent="0.2">
      <c r="A680" t="s">
        <v>3042</v>
      </c>
      <c r="B680" t="s">
        <v>3043</v>
      </c>
      <c r="C680" s="6" t="s">
        <v>100</v>
      </c>
      <c r="D680" s="13" t="s">
        <v>3142</v>
      </c>
      <c r="E680" s="13">
        <v>3</v>
      </c>
      <c r="F680" t="s">
        <v>101</v>
      </c>
      <c r="G680" s="13">
        <v>39</v>
      </c>
      <c r="H680" s="67"/>
      <c r="I680" s="67"/>
      <c r="J680" s="67"/>
    </row>
    <row r="681" spans="1:10" x14ac:dyDescent="0.2">
      <c r="A681" t="s">
        <v>3042</v>
      </c>
      <c r="B681" t="s">
        <v>3043</v>
      </c>
      <c r="C681" s="6" t="s">
        <v>100</v>
      </c>
      <c r="D681" s="13" t="s">
        <v>3143</v>
      </c>
      <c r="E681" s="13">
        <v>3</v>
      </c>
      <c r="F681" t="s">
        <v>99</v>
      </c>
      <c r="G681" s="13">
        <v>39</v>
      </c>
      <c r="H681" s="67"/>
      <c r="I681" s="67"/>
      <c r="J681" s="67"/>
    </row>
    <row r="682" spans="1:10" x14ac:dyDescent="0.2">
      <c r="C682" s="6"/>
      <c r="H682" s="67"/>
      <c r="I682" s="67"/>
      <c r="J682" s="67"/>
    </row>
    <row r="683" spans="1:10" x14ac:dyDescent="0.2">
      <c r="C683" s="6"/>
      <c r="F683" s="148" t="s">
        <v>98</v>
      </c>
      <c r="G683" s="13">
        <f>SUM(G461:G681)</f>
        <v>30614</v>
      </c>
      <c r="H683" s="67"/>
      <c r="I683" s="67"/>
      <c r="J683" s="67"/>
    </row>
    <row r="684" spans="1:10" x14ac:dyDescent="0.2">
      <c r="C684" s="6"/>
      <c r="F684" s="148"/>
      <c r="H684" s="67"/>
      <c r="I684" s="67"/>
      <c r="J684" s="67"/>
    </row>
    <row r="685" spans="1:10" x14ac:dyDescent="0.2">
      <c r="A685" t="s">
        <v>3042</v>
      </c>
      <c r="B685" t="s">
        <v>3043</v>
      </c>
      <c r="C685" s="6" t="s">
        <v>100</v>
      </c>
      <c r="D685" s="13">
        <v>400</v>
      </c>
      <c r="E685" s="13">
        <v>4</v>
      </c>
      <c r="F685" s="149" t="s">
        <v>4033</v>
      </c>
      <c r="G685" s="13">
        <v>443</v>
      </c>
      <c r="H685" s="67"/>
      <c r="I685" s="67"/>
      <c r="J685" s="67"/>
    </row>
    <row r="686" spans="1:10" x14ac:dyDescent="0.2">
      <c r="A686" t="s">
        <v>3042</v>
      </c>
      <c r="B686" t="s">
        <v>3043</v>
      </c>
      <c r="C686" s="6" t="s">
        <v>100</v>
      </c>
      <c r="D686" s="13">
        <v>401</v>
      </c>
      <c r="E686" s="13">
        <v>4</v>
      </c>
      <c r="F686" s="149" t="s">
        <v>173</v>
      </c>
      <c r="G686" s="13">
        <v>58</v>
      </c>
      <c r="H686" s="67"/>
      <c r="I686" s="67"/>
      <c r="J686" s="67"/>
    </row>
    <row r="687" spans="1:10" x14ac:dyDescent="0.2">
      <c r="A687" t="s">
        <v>3042</v>
      </c>
      <c r="B687" t="s">
        <v>3043</v>
      </c>
      <c r="C687" s="6" t="s">
        <v>100</v>
      </c>
      <c r="D687" s="13">
        <v>402</v>
      </c>
      <c r="E687" s="13">
        <v>4</v>
      </c>
      <c r="F687" s="149" t="s">
        <v>158</v>
      </c>
      <c r="G687" s="13">
        <v>57</v>
      </c>
      <c r="H687" s="67"/>
      <c r="I687" s="67"/>
      <c r="J687" s="67"/>
    </row>
    <row r="688" spans="1:10" x14ac:dyDescent="0.2">
      <c r="A688" t="s">
        <v>3042</v>
      </c>
      <c r="B688" t="s">
        <v>3043</v>
      </c>
      <c r="C688" s="6" t="s">
        <v>100</v>
      </c>
      <c r="D688" s="13">
        <v>403</v>
      </c>
      <c r="E688" s="13">
        <v>4</v>
      </c>
      <c r="F688" s="149" t="s">
        <v>1258</v>
      </c>
      <c r="G688" s="13">
        <v>1325</v>
      </c>
      <c r="H688" s="67"/>
      <c r="I688" s="67"/>
      <c r="J688" s="67"/>
    </row>
    <row r="689" spans="1:10" x14ac:dyDescent="0.2">
      <c r="A689" t="s">
        <v>3042</v>
      </c>
      <c r="B689" t="s">
        <v>3043</v>
      </c>
      <c r="C689" s="6" t="s">
        <v>100</v>
      </c>
      <c r="D689" s="13">
        <v>404</v>
      </c>
      <c r="E689" s="13">
        <v>4</v>
      </c>
      <c r="F689" s="149" t="s">
        <v>4544</v>
      </c>
      <c r="G689" s="13">
        <v>340</v>
      </c>
      <c r="H689" s="67"/>
      <c r="I689" s="67"/>
      <c r="J689" s="67"/>
    </row>
    <row r="690" spans="1:10" x14ac:dyDescent="0.2">
      <c r="A690" t="s">
        <v>3042</v>
      </c>
      <c r="B690" t="s">
        <v>3043</v>
      </c>
      <c r="C690" s="6" t="s">
        <v>100</v>
      </c>
      <c r="D690" s="13" t="s">
        <v>2650</v>
      </c>
      <c r="E690" s="13">
        <v>4</v>
      </c>
      <c r="F690" s="149" t="s">
        <v>111</v>
      </c>
      <c r="G690" s="13">
        <v>123</v>
      </c>
      <c r="H690" s="67"/>
      <c r="I690" s="67"/>
      <c r="J690" s="67"/>
    </row>
    <row r="691" spans="1:10" x14ac:dyDescent="0.2">
      <c r="A691" t="s">
        <v>3042</v>
      </c>
      <c r="B691" t="s">
        <v>3043</v>
      </c>
      <c r="C691" s="6" t="s">
        <v>100</v>
      </c>
      <c r="D691" s="13" t="s">
        <v>1077</v>
      </c>
      <c r="E691" s="13">
        <v>4</v>
      </c>
      <c r="F691" s="149" t="s">
        <v>111</v>
      </c>
      <c r="G691" s="13">
        <v>105</v>
      </c>
      <c r="H691" s="67"/>
      <c r="I691" s="67"/>
      <c r="J691" s="67"/>
    </row>
    <row r="692" spans="1:10" x14ac:dyDescent="0.2">
      <c r="A692" t="s">
        <v>3042</v>
      </c>
      <c r="B692" t="s">
        <v>3043</v>
      </c>
      <c r="C692" s="6" t="s">
        <v>100</v>
      </c>
      <c r="D692" s="13" t="s">
        <v>1079</v>
      </c>
      <c r="E692" s="13">
        <v>4</v>
      </c>
      <c r="F692" s="149" t="s">
        <v>1746</v>
      </c>
      <c r="G692" s="13">
        <v>15</v>
      </c>
      <c r="H692" s="67"/>
      <c r="I692" s="67"/>
      <c r="J692" s="67"/>
    </row>
    <row r="693" spans="1:10" x14ac:dyDescent="0.2">
      <c r="A693" t="s">
        <v>3042</v>
      </c>
      <c r="B693" t="s">
        <v>3043</v>
      </c>
      <c r="C693" s="6" t="s">
        <v>100</v>
      </c>
      <c r="D693" s="13" t="s">
        <v>1080</v>
      </c>
      <c r="E693" s="13">
        <v>4</v>
      </c>
      <c r="F693" s="149" t="s">
        <v>108</v>
      </c>
      <c r="G693" s="13">
        <v>49</v>
      </c>
      <c r="H693" s="67"/>
      <c r="I693" s="67"/>
      <c r="J693" s="67"/>
    </row>
    <row r="694" spans="1:10" x14ac:dyDescent="0.2">
      <c r="A694" t="s">
        <v>3042</v>
      </c>
      <c r="B694" t="s">
        <v>3043</v>
      </c>
      <c r="C694" s="6" t="s">
        <v>100</v>
      </c>
      <c r="D694" s="13" t="s">
        <v>1081</v>
      </c>
      <c r="E694" s="13">
        <v>4</v>
      </c>
      <c r="F694" s="149" t="s">
        <v>1808</v>
      </c>
      <c r="G694" s="13">
        <v>29</v>
      </c>
      <c r="H694" s="67"/>
      <c r="I694" s="67"/>
      <c r="J694" s="67"/>
    </row>
    <row r="695" spans="1:10" x14ac:dyDescent="0.2">
      <c r="A695" t="s">
        <v>3042</v>
      </c>
      <c r="B695" t="s">
        <v>3043</v>
      </c>
      <c r="C695" s="6" t="s">
        <v>100</v>
      </c>
      <c r="D695" s="13">
        <v>405</v>
      </c>
      <c r="E695" s="13">
        <v>4</v>
      </c>
      <c r="F695" s="149" t="s">
        <v>4544</v>
      </c>
      <c r="G695" s="13">
        <v>392</v>
      </c>
      <c r="H695" s="67"/>
      <c r="I695" s="67"/>
      <c r="J695" s="67"/>
    </row>
    <row r="696" spans="1:10" x14ac:dyDescent="0.2">
      <c r="A696" t="s">
        <v>3042</v>
      </c>
      <c r="B696" t="s">
        <v>3043</v>
      </c>
      <c r="C696" s="6" t="s">
        <v>100</v>
      </c>
      <c r="D696" s="13" t="s">
        <v>2652</v>
      </c>
      <c r="E696" s="13">
        <v>4</v>
      </c>
      <c r="F696" s="149" t="s">
        <v>1808</v>
      </c>
      <c r="G696" s="13">
        <v>35</v>
      </c>
      <c r="H696" s="67"/>
      <c r="I696" s="67"/>
      <c r="J696" s="67"/>
    </row>
    <row r="697" spans="1:10" x14ac:dyDescent="0.2">
      <c r="A697" t="s">
        <v>3042</v>
      </c>
      <c r="B697" t="s">
        <v>3043</v>
      </c>
      <c r="C697" s="6" t="s">
        <v>100</v>
      </c>
      <c r="D697" s="13" t="s">
        <v>1083</v>
      </c>
      <c r="E697" s="13">
        <v>4</v>
      </c>
      <c r="F697" s="149" t="s">
        <v>108</v>
      </c>
      <c r="G697" s="13">
        <v>52</v>
      </c>
      <c r="H697" s="67"/>
      <c r="I697" s="67"/>
      <c r="J697" s="67"/>
    </row>
    <row r="698" spans="1:10" x14ac:dyDescent="0.2">
      <c r="A698" t="s">
        <v>3042</v>
      </c>
      <c r="B698" t="s">
        <v>3043</v>
      </c>
      <c r="C698" s="6" t="s">
        <v>100</v>
      </c>
      <c r="D698" s="13" t="s">
        <v>1084</v>
      </c>
      <c r="E698" s="13">
        <v>4</v>
      </c>
      <c r="F698" s="149" t="s">
        <v>108</v>
      </c>
      <c r="G698" s="13">
        <v>49</v>
      </c>
      <c r="H698" s="67"/>
      <c r="I698" s="67"/>
      <c r="J698" s="67"/>
    </row>
    <row r="699" spans="1:10" x14ac:dyDescent="0.2">
      <c r="A699" t="s">
        <v>3042</v>
      </c>
      <c r="B699" t="s">
        <v>3043</v>
      </c>
      <c r="C699" s="6" t="s">
        <v>100</v>
      </c>
      <c r="D699" s="13" t="s">
        <v>1085</v>
      </c>
      <c r="E699" s="13">
        <v>4</v>
      </c>
      <c r="F699" s="149" t="s">
        <v>1746</v>
      </c>
      <c r="G699" s="13">
        <v>15</v>
      </c>
      <c r="H699" s="67"/>
      <c r="I699" s="67"/>
      <c r="J699" s="67"/>
    </row>
    <row r="700" spans="1:10" x14ac:dyDescent="0.2">
      <c r="A700" t="s">
        <v>3042</v>
      </c>
      <c r="B700" t="s">
        <v>3043</v>
      </c>
      <c r="C700" s="6" t="s">
        <v>100</v>
      </c>
      <c r="D700" s="13" t="s">
        <v>1086</v>
      </c>
      <c r="E700" s="13">
        <v>4</v>
      </c>
      <c r="F700" s="149" t="s">
        <v>111</v>
      </c>
      <c r="G700" s="13">
        <v>105</v>
      </c>
      <c r="H700" s="67"/>
      <c r="I700" s="67"/>
      <c r="J700" s="67"/>
    </row>
    <row r="701" spans="1:10" x14ac:dyDescent="0.2">
      <c r="A701" t="s">
        <v>3042</v>
      </c>
      <c r="B701" t="s">
        <v>3043</v>
      </c>
      <c r="C701" s="6" t="s">
        <v>100</v>
      </c>
      <c r="D701" s="13" t="s">
        <v>1087</v>
      </c>
      <c r="E701" s="13">
        <v>4</v>
      </c>
      <c r="F701" s="149" t="s">
        <v>111</v>
      </c>
      <c r="G701" s="13">
        <v>105</v>
      </c>
      <c r="H701" s="67"/>
      <c r="I701" s="67"/>
      <c r="J701" s="67"/>
    </row>
    <row r="702" spans="1:10" x14ac:dyDescent="0.2">
      <c r="A702" t="s">
        <v>3042</v>
      </c>
      <c r="B702" t="s">
        <v>3043</v>
      </c>
      <c r="C702" s="6" t="s">
        <v>100</v>
      </c>
      <c r="D702" s="13" t="s">
        <v>196</v>
      </c>
      <c r="E702" s="13">
        <v>4</v>
      </c>
      <c r="F702" s="149" t="s">
        <v>111</v>
      </c>
      <c r="G702" s="13">
        <v>123</v>
      </c>
      <c r="H702" s="67"/>
      <c r="I702" s="67"/>
      <c r="J702" s="67"/>
    </row>
    <row r="703" spans="1:10" x14ac:dyDescent="0.2">
      <c r="A703" t="s">
        <v>3042</v>
      </c>
      <c r="B703" t="s">
        <v>3043</v>
      </c>
      <c r="C703" s="6" t="s">
        <v>100</v>
      </c>
      <c r="D703" s="13">
        <v>406</v>
      </c>
      <c r="E703" s="13">
        <v>4</v>
      </c>
      <c r="F703" s="149" t="s">
        <v>4544</v>
      </c>
      <c r="G703" s="13">
        <v>392</v>
      </c>
      <c r="H703" s="67"/>
      <c r="I703" s="67"/>
      <c r="J703" s="67"/>
    </row>
    <row r="704" spans="1:10" x14ac:dyDescent="0.2">
      <c r="A704" t="s">
        <v>3042</v>
      </c>
      <c r="B704" t="s">
        <v>3043</v>
      </c>
      <c r="C704" s="6" t="s">
        <v>100</v>
      </c>
      <c r="D704" s="13" t="s">
        <v>2654</v>
      </c>
      <c r="E704" s="13">
        <v>4</v>
      </c>
      <c r="F704" t="s">
        <v>1808</v>
      </c>
      <c r="G704" s="13">
        <v>35</v>
      </c>
      <c r="H704" s="67"/>
      <c r="I704" s="67"/>
      <c r="J704" s="67"/>
    </row>
    <row r="705" spans="1:10" x14ac:dyDescent="0.2">
      <c r="A705" t="s">
        <v>3042</v>
      </c>
      <c r="B705" t="s">
        <v>3043</v>
      </c>
      <c r="C705" s="6" t="s">
        <v>100</v>
      </c>
      <c r="D705" s="13" t="s">
        <v>2655</v>
      </c>
      <c r="E705" s="13">
        <v>4</v>
      </c>
      <c r="F705" t="s">
        <v>108</v>
      </c>
      <c r="G705" s="13">
        <v>52</v>
      </c>
      <c r="H705" s="67"/>
      <c r="I705" s="67"/>
      <c r="J705" s="67"/>
    </row>
    <row r="706" spans="1:10" x14ac:dyDescent="0.2">
      <c r="A706" t="s">
        <v>3042</v>
      </c>
      <c r="B706" t="s">
        <v>3043</v>
      </c>
      <c r="C706" s="6" t="s">
        <v>100</v>
      </c>
      <c r="D706" s="13" t="s">
        <v>2656</v>
      </c>
      <c r="E706" s="13">
        <v>4</v>
      </c>
      <c r="F706" t="s">
        <v>108</v>
      </c>
      <c r="G706" s="13">
        <v>49</v>
      </c>
      <c r="H706" s="67"/>
      <c r="I706" s="67"/>
      <c r="J706" s="67"/>
    </row>
    <row r="707" spans="1:10" x14ac:dyDescent="0.2">
      <c r="A707" t="s">
        <v>3042</v>
      </c>
      <c r="B707" t="s">
        <v>3043</v>
      </c>
      <c r="C707" s="6" t="s">
        <v>100</v>
      </c>
      <c r="D707" s="13" t="s">
        <v>1088</v>
      </c>
      <c r="E707" s="13">
        <v>4</v>
      </c>
      <c r="F707" t="s">
        <v>1746</v>
      </c>
      <c r="G707" s="13">
        <v>15</v>
      </c>
      <c r="H707" s="67"/>
      <c r="I707" s="67"/>
      <c r="J707" s="67"/>
    </row>
    <row r="708" spans="1:10" x14ac:dyDescent="0.2">
      <c r="A708" t="s">
        <v>3042</v>
      </c>
      <c r="B708" t="s">
        <v>3043</v>
      </c>
      <c r="C708" s="6" t="s">
        <v>100</v>
      </c>
      <c r="D708" s="13" t="s">
        <v>1089</v>
      </c>
      <c r="E708" s="13">
        <v>4</v>
      </c>
      <c r="F708" t="s">
        <v>111</v>
      </c>
      <c r="G708" s="13">
        <v>10</v>
      </c>
      <c r="H708" s="67"/>
      <c r="I708" s="67"/>
      <c r="J708" s="67"/>
    </row>
    <row r="709" spans="1:10" x14ac:dyDescent="0.2">
      <c r="A709" t="s">
        <v>3042</v>
      </c>
      <c r="B709" t="s">
        <v>3043</v>
      </c>
      <c r="C709" s="6" t="s">
        <v>100</v>
      </c>
      <c r="D709" s="13" t="s">
        <v>1090</v>
      </c>
      <c r="E709" s="13">
        <v>4</v>
      </c>
      <c r="F709" t="s">
        <v>111</v>
      </c>
      <c r="G709" s="13">
        <v>105</v>
      </c>
      <c r="H709" s="67"/>
      <c r="I709" s="67"/>
      <c r="J709" s="67"/>
    </row>
    <row r="710" spans="1:10" x14ac:dyDescent="0.2">
      <c r="A710" t="s">
        <v>3042</v>
      </c>
      <c r="B710" t="s">
        <v>3043</v>
      </c>
      <c r="C710" s="6" t="s">
        <v>100</v>
      </c>
      <c r="D710" s="13" t="s">
        <v>195</v>
      </c>
      <c r="E710" s="13">
        <v>4</v>
      </c>
      <c r="F710" t="s">
        <v>111</v>
      </c>
      <c r="G710" s="13">
        <v>123</v>
      </c>
      <c r="H710" s="67"/>
      <c r="I710" s="67"/>
      <c r="J710" s="67"/>
    </row>
    <row r="711" spans="1:10" x14ac:dyDescent="0.2">
      <c r="A711" t="s">
        <v>3042</v>
      </c>
      <c r="B711" t="s">
        <v>3043</v>
      </c>
      <c r="C711" s="6" t="s">
        <v>100</v>
      </c>
      <c r="D711" s="13">
        <v>407</v>
      </c>
      <c r="E711" s="13">
        <v>4</v>
      </c>
      <c r="F711" t="s">
        <v>4544</v>
      </c>
      <c r="G711" s="13">
        <v>341</v>
      </c>
      <c r="H711" s="67"/>
      <c r="I711" s="67"/>
      <c r="J711" s="67"/>
    </row>
    <row r="712" spans="1:10" x14ac:dyDescent="0.2">
      <c r="A712" t="s">
        <v>3042</v>
      </c>
      <c r="B712" t="s">
        <v>3043</v>
      </c>
      <c r="C712" s="6" t="s">
        <v>100</v>
      </c>
      <c r="D712" s="13" t="s">
        <v>2660</v>
      </c>
      <c r="E712" s="13">
        <v>4</v>
      </c>
      <c r="F712" t="s">
        <v>111</v>
      </c>
      <c r="G712" s="13">
        <v>123</v>
      </c>
      <c r="H712" s="67"/>
      <c r="I712" s="67"/>
      <c r="J712" s="67"/>
    </row>
    <row r="713" spans="1:10" x14ac:dyDescent="0.2">
      <c r="A713" t="s">
        <v>3042</v>
      </c>
      <c r="B713" t="s">
        <v>3043</v>
      </c>
      <c r="C713" s="6" t="s">
        <v>100</v>
      </c>
      <c r="D713" s="13" t="s">
        <v>2661</v>
      </c>
      <c r="E713" s="13">
        <v>4</v>
      </c>
      <c r="F713" t="s">
        <v>111</v>
      </c>
      <c r="G713" s="13">
        <v>105</v>
      </c>
      <c r="H713" s="67"/>
      <c r="I713" s="67"/>
      <c r="J713" s="67"/>
    </row>
    <row r="714" spans="1:10" x14ac:dyDescent="0.2">
      <c r="A714" t="s">
        <v>3042</v>
      </c>
      <c r="B714" t="s">
        <v>3043</v>
      </c>
      <c r="C714" s="6" t="s">
        <v>100</v>
      </c>
      <c r="D714" s="13" t="s">
        <v>1091</v>
      </c>
      <c r="E714" s="13">
        <v>4</v>
      </c>
      <c r="F714" t="s">
        <v>1746</v>
      </c>
      <c r="G714" s="13">
        <v>15</v>
      </c>
      <c r="H714" s="67"/>
      <c r="I714" s="67"/>
      <c r="J714" s="67"/>
    </row>
    <row r="715" spans="1:10" x14ac:dyDescent="0.2">
      <c r="A715" t="s">
        <v>3042</v>
      </c>
      <c r="B715" t="s">
        <v>3043</v>
      </c>
      <c r="C715" s="6" t="s">
        <v>100</v>
      </c>
      <c r="D715" s="13" t="s">
        <v>1092</v>
      </c>
      <c r="E715" s="13">
        <v>4</v>
      </c>
      <c r="F715" t="s">
        <v>108</v>
      </c>
      <c r="G715" s="13">
        <v>49</v>
      </c>
      <c r="H715" s="67"/>
      <c r="I715" s="67"/>
      <c r="J715" s="67"/>
    </row>
    <row r="716" spans="1:10" x14ac:dyDescent="0.2">
      <c r="A716" t="s">
        <v>3042</v>
      </c>
      <c r="B716" t="s">
        <v>3043</v>
      </c>
      <c r="C716" s="6" t="s">
        <v>100</v>
      </c>
      <c r="D716" s="13" t="s">
        <v>1093</v>
      </c>
      <c r="E716" s="13">
        <v>4</v>
      </c>
      <c r="F716" t="s">
        <v>1808</v>
      </c>
      <c r="G716" s="13">
        <v>30</v>
      </c>
      <c r="H716" s="67"/>
      <c r="I716" s="67"/>
      <c r="J716" s="67"/>
    </row>
    <row r="717" spans="1:10" x14ac:dyDescent="0.2">
      <c r="A717" t="s">
        <v>3042</v>
      </c>
      <c r="B717" t="s">
        <v>3043</v>
      </c>
      <c r="C717" s="6" t="s">
        <v>100</v>
      </c>
      <c r="D717" s="13">
        <v>408</v>
      </c>
      <c r="E717" s="13">
        <v>4</v>
      </c>
      <c r="F717" t="s">
        <v>4544</v>
      </c>
      <c r="G717" s="13">
        <v>341</v>
      </c>
      <c r="H717" s="67"/>
      <c r="I717" s="67"/>
      <c r="J717" s="67"/>
    </row>
    <row r="718" spans="1:10" x14ac:dyDescent="0.2">
      <c r="A718" t="s">
        <v>3042</v>
      </c>
      <c r="B718" t="s">
        <v>3043</v>
      </c>
      <c r="C718" s="6" t="s">
        <v>100</v>
      </c>
      <c r="D718" s="13" t="s">
        <v>2663</v>
      </c>
      <c r="E718" s="13">
        <v>4</v>
      </c>
      <c r="F718" t="s">
        <v>111</v>
      </c>
      <c r="G718" s="13">
        <v>123</v>
      </c>
      <c r="H718" s="67"/>
      <c r="I718" s="67"/>
      <c r="J718" s="67"/>
    </row>
    <row r="719" spans="1:10" x14ac:dyDescent="0.2">
      <c r="A719" t="s">
        <v>3042</v>
      </c>
      <c r="B719" t="s">
        <v>3043</v>
      </c>
      <c r="C719" s="6" t="s">
        <v>100</v>
      </c>
      <c r="D719" s="13" t="s">
        <v>4499</v>
      </c>
      <c r="E719" s="13">
        <v>4</v>
      </c>
      <c r="F719" t="s">
        <v>111</v>
      </c>
      <c r="G719" s="13">
        <v>105</v>
      </c>
      <c r="H719" s="67"/>
      <c r="I719" s="67"/>
      <c r="J719" s="67"/>
    </row>
    <row r="720" spans="1:10" x14ac:dyDescent="0.2">
      <c r="A720" t="s">
        <v>3042</v>
      </c>
      <c r="B720" t="s">
        <v>3043</v>
      </c>
      <c r="C720" s="6" t="s">
        <v>100</v>
      </c>
      <c r="D720" s="13" t="s">
        <v>1406</v>
      </c>
      <c r="E720" s="13">
        <v>4</v>
      </c>
      <c r="F720" t="s">
        <v>1746</v>
      </c>
      <c r="G720" s="13">
        <v>15</v>
      </c>
      <c r="H720" s="67"/>
      <c r="I720" s="67"/>
      <c r="J720" s="67"/>
    </row>
    <row r="721" spans="1:10" x14ac:dyDescent="0.2">
      <c r="A721" t="s">
        <v>3042</v>
      </c>
      <c r="B721" t="s">
        <v>3043</v>
      </c>
      <c r="C721" s="6" t="s">
        <v>100</v>
      </c>
      <c r="D721" s="13" t="s">
        <v>194</v>
      </c>
      <c r="E721" s="13">
        <v>4</v>
      </c>
      <c r="F721" t="s">
        <v>108</v>
      </c>
      <c r="G721" s="13">
        <v>49</v>
      </c>
      <c r="H721" s="67"/>
      <c r="I721" s="67"/>
      <c r="J721" s="67"/>
    </row>
    <row r="722" spans="1:10" x14ac:dyDescent="0.2">
      <c r="A722" t="s">
        <v>3042</v>
      </c>
      <c r="B722" t="s">
        <v>3043</v>
      </c>
      <c r="C722" s="6" t="s">
        <v>100</v>
      </c>
      <c r="D722" s="13" t="s">
        <v>193</v>
      </c>
      <c r="E722" s="13">
        <v>4</v>
      </c>
      <c r="F722" t="s">
        <v>1808</v>
      </c>
      <c r="G722" s="13">
        <v>30</v>
      </c>
      <c r="H722" s="67"/>
      <c r="I722" s="67"/>
      <c r="J722" s="67"/>
    </row>
    <row r="723" spans="1:10" x14ac:dyDescent="0.2">
      <c r="A723" t="s">
        <v>3042</v>
      </c>
      <c r="B723" t="s">
        <v>3043</v>
      </c>
      <c r="C723" s="6" t="s">
        <v>100</v>
      </c>
      <c r="D723" s="13">
        <v>409</v>
      </c>
      <c r="E723" s="13">
        <v>4</v>
      </c>
      <c r="F723" t="s">
        <v>4544</v>
      </c>
      <c r="G723" s="13">
        <v>375</v>
      </c>
      <c r="H723" s="67"/>
      <c r="I723" s="67"/>
      <c r="J723" s="67"/>
    </row>
    <row r="724" spans="1:10" x14ac:dyDescent="0.2">
      <c r="A724" t="s">
        <v>3042</v>
      </c>
      <c r="B724" t="s">
        <v>3043</v>
      </c>
      <c r="C724" s="6" t="s">
        <v>100</v>
      </c>
      <c r="D724" s="13" t="s">
        <v>2665</v>
      </c>
      <c r="E724" s="13">
        <v>4</v>
      </c>
      <c r="F724" t="s">
        <v>111</v>
      </c>
      <c r="G724" s="13">
        <v>135</v>
      </c>
      <c r="H724" s="67"/>
      <c r="I724" s="67"/>
      <c r="J724" s="67"/>
    </row>
    <row r="725" spans="1:10" x14ac:dyDescent="0.2">
      <c r="A725" t="s">
        <v>3042</v>
      </c>
      <c r="B725" t="s">
        <v>3043</v>
      </c>
      <c r="C725" s="6" t="s">
        <v>100</v>
      </c>
      <c r="D725" s="13" t="s">
        <v>3942</v>
      </c>
      <c r="E725" s="13">
        <v>4</v>
      </c>
      <c r="F725" t="s">
        <v>111</v>
      </c>
      <c r="G725" s="13">
        <v>105</v>
      </c>
      <c r="H725" s="67"/>
      <c r="I725" s="67"/>
      <c r="J725" s="67"/>
    </row>
    <row r="726" spans="1:10" x14ac:dyDescent="0.2">
      <c r="A726" t="s">
        <v>3042</v>
      </c>
      <c r="B726" t="s">
        <v>3043</v>
      </c>
      <c r="C726" s="6" t="s">
        <v>100</v>
      </c>
      <c r="D726" s="13" t="s">
        <v>4177</v>
      </c>
      <c r="E726" s="13">
        <v>4</v>
      </c>
      <c r="F726" t="s">
        <v>1746</v>
      </c>
      <c r="G726" s="13">
        <v>15</v>
      </c>
      <c r="H726" s="67"/>
      <c r="I726" s="67"/>
      <c r="J726" s="67"/>
    </row>
    <row r="727" spans="1:10" x14ac:dyDescent="0.2">
      <c r="A727" t="s">
        <v>3042</v>
      </c>
      <c r="B727" t="s">
        <v>3043</v>
      </c>
      <c r="C727" s="6" t="s">
        <v>100</v>
      </c>
      <c r="D727" s="13" t="s">
        <v>192</v>
      </c>
      <c r="E727" s="13">
        <v>4</v>
      </c>
      <c r="F727" t="s">
        <v>108</v>
      </c>
      <c r="G727" s="13">
        <v>49</v>
      </c>
      <c r="H727" s="67"/>
      <c r="I727" s="67"/>
      <c r="J727" s="67"/>
    </row>
    <row r="728" spans="1:10" x14ac:dyDescent="0.2">
      <c r="A728" t="s">
        <v>3042</v>
      </c>
      <c r="B728" t="s">
        <v>3043</v>
      </c>
      <c r="C728" s="6" t="s">
        <v>100</v>
      </c>
      <c r="D728" s="13" t="s">
        <v>191</v>
      </c>
      <c r="E728" s="13">
        <v>4</v>
      </c>
      <c r="F728" t="s">
        <v>1808</v>
      </c>
      <c r="G728" s="13">
        <v>30</v>
      </c>
      <c r="H728" s="67"/>
      <c r="I728" s="67"/>
      <c r="J728" s="67"/>
    </row>
    <row r="729" spans="1:10" x14ac:dyDescent="0.2">
      <c r="A729" t="s">
        <v>3042</v>
      </c>
      <c r="B729" t="s">
        <v>3043</v>
      </c>
      <c r="C729" s="6" t="s">
        <v>100</v>
      </c>
      <c r="D729" s="13">
        <v>410</v>
      </c>
      <c r="E729" s="13">
        <v>4</v>
      </c>
      <c r="F729" t="s">
        <v>4544</v>
      </c>
      <c r="G729" s="13">
        <v>375</v>
      </c>
      <c r="H729" s="67"/>
      <c r="I729" s="67"/>
      <c r="J729" s="67"/>
    </row>
    <row r="730" spans="1:10" x14ac:dyDescent="0.2">
      <c r="A730" t="s">
        <v>3042</v>
      </c>
      <c r="B730" t="s">
        <v>3043</v>
      </c>
      <c r="C730" s="6" t="s">
        <v>100</v>
      </c>
      <c r="D730" s="13" t="s">
        <v>2667</v>
      </c>
      <c r="E730" s="13">
        <v>4</v>
      </c>
      <c r="F730" t="s">
        <v>111</v>
      </c>
      <c r="G730" s="13">
        <v>135</v>
      </c>
      <c r="H730" s="67"/>
      <c r="I730" s="67"/>
      <c r="J730" s="67"/>
    </row>
    <row r="731" spans="1:10" x14ac:dyDescent="0.2">
      <c r="A731" t="s">
        <v>3042</v>
      </c>
      <c r="B731" t="s">
        <v>3043</v>
      </c>
      <c r="C731" s="6" t="s">
        <v>100</v>
      </c>
      <c r="D731" s="13" t="s">
        <v>1095</v>
      </c>
      <c r="E731" s="13">
        <v>4</v>
      </c>
      <c r="F731" t="s">
        <v>111</v>
      </c>
      <c r="G731" s="13">
        <v>105</v>
      </c>
      <c r="H731" s="67"/>
      <c r="I731" s="67"/>
      <c r="J731" s="67"/>
    </row>
    <row r="732" spans="1:10" x14ac:dyDescent="0.2">
      <c r="A732" t="s">
        <v>3042</v>
      </c>
      <c r="B732" t="s">
        <v>3043</v>
      </c>
      <c r="C732" s="6" t="s">
        <v>100</v>
      </c>
      <c r="D732" s="13" t="s">
        <v>1407</v>
      </c>
      <c r="E732" s="13">
        <v>4</v>
      </c>
      <c r="F732" t="s">
        <v>1746</v>
      </c>
      <c r="G732" s="13">
        <v>15</v>
      </c>
      <c r="H732" s="67"/>
      <c r="I732" s="67"/>
      <c r="J732" s="67"/>
    </row>
    <row r="733" spans="1:10" x14ac:dyDescent="0.2">
      <c r="A733" t="s">
        <v>3042</v>
      </c>
      <c r="B733" t="s">
        <v>3043</v>
      </c>
      <c r="C733" s="6" t="s">
        <v>100</v>
      </c>
      <c r="D733" s="13" t="s">
        <v>190</v>
      </c>
      <c r="E733" s="13">
        <v>4</v>
      </c>
      <c r="F733" t="s">
        <v>108</v>
      </c>
      <c r="G733" s="13">
        <v>49</v>
      </c>
      <c r="H733" s="67"/>
      <c r="I733" s="67"/>
      <c r="J733" s="67"/>
    </row>
    <row r="734" spans="1:10" x14ac:dyDescent="0.2">
      <c r="A734" t="s">
        <v>3042</v>
      </c>
      <c r="B734" t="s">
        <v>3043</v>
      </c>
      <c r="C734" s="6" t="s">
        <v>100</v>
      </c>
      <c r="D734" s="13" t="s">
        <v>189</v>
      </c>
      <c r="E734" s="13">
        <v>4</v>
      </c>
      <c r="F734" t="s">
        <v>1808</v>
      </c>
      <c r="G734" s="13">
        <v>30</v>
      </c>
      <c r="H734" s="67"/>
      <c r="I734" s="67"/>
      <c r="J734" s="67"/>
    </row>
    <row r="735" spans="1:10" x14ac:dyDescent="0.2">
      <c r="A735" t="s">
        <v>3042</v>
      </c>
      <c r="B735" t="s">
        <v>3043</v>
      </c>
      <c r="C735" s="6" t="s">
        <v>100</v>
      </c>
      <c r="D735" s="13">
        <v>411</v>
      </c>
      <c r="E735" s="13">
        <v>4</v>
      </c>
      <c r="F735" t="s">
        <v>4544</v>
      </c>
      <c r="G735" s="13">
        <v>376</v>
      </c>
      <c r="H735" s="67"/>
      <c r="I735" s="67"/>
      <c r="J735" s="67"/>
    </row>
    <row r="736" spans="1:10" x14ac:dyDescent="0.2">
      <c r="A736" t="s">
        <v>3042</v>
      </c>
      <c r="B736" t="s">
        <v>3043</v>
      </c>
      <c r="C736" s="6" t="s">
        <v>100</v>
      </c>
      <c r="D736" s="13" t="s">
        <v>2670</v>
      </c>
      <c r="E736" s="13">
        <v>4</v>
      </c>
      <c r="F736" t="s">
        <v>111</v>
      </c>
      <c r="G736" s="13">
        <v>135</v>
      </c>
      <c r="H736" s="67"/>
      <c r="I736" s="67"/>
      <c r="J736" s="67"/>
    </row>
    <row r="737" spans="1:10" x14ac:dyDescent="0.2">
      <c r="A737" t="s">
        <v>3042</v>
      </c>
      <c r="B737" t="s">
        <v>3043</v>
      </c>
      <c r="C737" s="6" t="s">
        <v>100</v>
      </c>
      <c r="D737" s="13" t="s">
        <v>2671</v>
      </c>
      <c r="E737" s="13">
        <v>4</v>
      </c>
      <c r="F737" t="s">
        <v>111</v>
      </c>
      <c r="G737" s="13">
        <v>104</v>
      </c>
      <c r="H737" s="67"/>
      <c r="I737" s="67"/>
      <c r="J737" s="67"/>
    </row>
    <row r="738" spans="1:10" x14ac:dyDescent="0.2">
      <c r="A738" t="s">
        <v>3042</v>
      </c>
      <c r="B738" t="s">
        <v>3043</v>
      </c>
      <c r="C738" s="6" t="s">
        <v>100</v>
      </c>
      <c r="D738" s="13" t="s">
        <v>4178</v>
      </c>
      <c r="E738" s="13">
        <v>4</v>
      </c>
      <c r="F738" t="s">
        <v>1746</v>
      </c>
      <c r="G738" s="13">
        <v>15</v>
      </c>
      <c r="H738" s="67"/>
      <c r="I738" s="67"/>
      <c r="J738" s="67"/>
    </row>
    <row r="739" spans="1:10" x14ac:dyDescent="0.2">
      <c r="A739" t="s">
        <v>3042</v>
      </c>
      <c r="B739" t="s">
        <v>3043</v>
      </c>
      <c r="C739" s="6" t="s">
        <v>100</v>
      </c>
      <c r="D739" s="13" t="s">
        <v>188</v>
      </c>
      <c r="E739" s="13">
        <v>4</v>
      </c>
      <c r="F739" t="s">
        <v>108</v>
      </c>
      <c r="G739" s="13">
        <v>50</v>
      </c>
      <c r="H739" s="67"/>
      <c r="I739" s="67"/>
      <c r="J739" s="67"/>
    </row>
    <row r="740" spans="1:10" x14ac:dyDescent="0.2">
      <c r="A740" t="s">
        <v>3042</v>
      </c>
      <c r="B740" t="s">
        <v>3043</v>
      </c>
      <c r="C740" s="6" t="s">
        <v>100</v>
      </c>
      <c r="D740" s="13" t="s">
        <v>187</v>
      </c>
      <c r="E740" s="13">
        <v>4</v>
      </c>
      <c r="F740" t="s">
        <v>1808</v>
      </c>
      <c r="G740" s="13">
        <v>30</v>
      </c>
      <c r="H740" s="67"/>
      <c r="I740" s="67"/>
      <c r="J740" s="67"/>
    </row>
    <row r="741" spans="1:10" x14ac:dyDescent="0.2">
      <c r="A741" t="s">
        <v>3042</v>
      </c>
      <c r="B741" t="s">
        <v>3043</v>
      </c>
      <c r="C741" s="6" t="s">
        <v>100</v>
      </c>
      <c r="D741" s="13">
        <v>412</v>
      </c>
      <c r="E741" s="13">
        <v>4</v>
      </c>
      <c r="F741" t="s">
        <v>4544</v>
      </c>
      <c r="G741" s="13">
        <v>375</v>
      </c>
      <c r="H741" s="67"/>
      <c r="I741" s="67"/>
      <c r="J741" s="67"/>
    </row>
    <row r="742" spans="1:10" x14ac:dyDescent="0.2">
      <c r="A742" t="s">
        <v>3042</v>
      </c>
      <c r="B742" t="s">
        <v>3043</v>
      </c>
      <c r="C742" s="6" t="s">
        <v>100</v>
      </c>
      <c r="D742" s="13" t="s">
        <v>2673</v>
      </c>
      <c r="E742" s="13">
        <v>4</v>
      </c>
      <c r="F742" t="s">
        <v>111</v>
      </c>
      <c r="G742" s="13">
        <v>136</v>
      </c>
      <c r="H742" s="67"/>
      <c r="I742" s="67"/>
      <c r="J742" s="67"/>
    </row>
    <row r="743" spans="1:10" x14ac:dyDescent="0.2">
      <c r="A743" t="s">
        <v>3042</v>
      </c>
      <c r="B743" t="s">
        <v>3043</v>
      </c>
      <c r="C743" s="6" t="s">
        <v>100</v>
      </c>
      <c r="D743" s="13" t="s">
        <v>2674</v>
      </c>
      <c r="E743" s="13">
        <v>4</v>
      </c>
      <c r="F743" t="s">
        <v>111</v>
      </c>
      <c r="G743" s="13">
        <v>105</v>
      </c>
      <c r="H743" s="67"/>
      <c r="I743" s="67"/>
      <c r="J743" s="67"/>
    </row>
    <row r="744" spans="1:10" x14ac:dyDescent="0.2">
      <c r="A744" t="s">
        <v>3042</v>
      </c>
      <c r="B744" t="s">
        <v>3043</v>
      </c>
      <c r="C744" s="6" t="s">
        <v>100</v>
      </c>
      <c r="D744" s="13" t="s">
        <v>1408</v>
      </c>
      <c r="E744" s="13">
        <v>4</v>
      </c>
      <c r="F744" t="s">
        <v>1746</v>
      </c>
      <c r="G744" s="13">
        <v>15</v>
      </c>
      <c r="H744" s="67"/>
      <c r="I744" s="67"/>
      <c r="J744" s="67"/>
    </row>
    <row r="745" spans="1:10" x14ac:dyDescent="0.2">
      <c r="A745" t="s">
        <v>3042</v>
      </c>
      <c r="B745" t="s">
        <v>3043</v>
      </c>
      <c r="C745" s="6" t="s">
        <v>100</v>
      </c>
      <c r="D745" s="13" t="s">
        <v>186</v>
      </c>
      <c r="E745" s="13">
        <v>4</v>
      </c>
      <c r="F745" t="s">
        <v>108</v>
      </c>
      <c r="G745" s="13">
        <v>49</v>
      </c>
      <c r="H745" s="67"/>
      <c r="I745" s="67"/>
      <c r="J745" s="67"/>
    </row>
    <row r="746" spans="1:10" x14ac:dyDescent="0.2">
      <c r="A746" t="s">
        <v>3042</v>
      </c>
      <c r="B746" t="s">
        <v>3043</v>
      </c>
      <c r="C746" s="6" t="s">
        <v>100</v>
      </c>
      <c r="D746" s="13" t="s">
        <v>185</v>
      </c>
      <c r="E746" s="13">
        <v>4</v>
      </c>
      <c r="F746" t="s">
        <v>1808</v>
      </c>
      <c r="G746" s="13">
        <v>30</v>
      </c>
      <c r="H746" s="67"/>
      <c r="I746" s="67"/>
      <c r="J746" s="67"/>
    </row>
    <row r="747" spans="1:10" x14ac:dyDescent="0.2">
      <c r="A747" t="s">
        <v>3042</v>
      </c>
      <c r="B747" t="s">
        <v>3043</v>
      </c>
      <c r="C747" s="6" t="s">
        <v>100</v>
      </c>
      <c r="D747" s="13">
        <v>413</v>
      </c>
      <c r="E747" s="13">
        <v>4</v>
      </c>
      <c r="F747" t="s">
        <v>4544</v>
      </c>
      <c r="G747" s="13">
        <v>341</v>
      </c>
      <c r="H747" s="67"/>
      <c r="I747" s="67"/>
      <c r="J747" s="67"/>
    </row>
    <row r="748" spans="1:10" x14ac:dyDescent="0.2">
      <c r="A748" t="s">
        <v>3042</v>
      </c>
      <c r="B748" t="s">
        <v>3043</v>
      </c>
      <c r="C748" s="6" t="s">
        <v>100</v>
      </c>
      <c r="D748" s="13" t="s">
        <v>1409</v>
      </c>
      <c r="E748" s="13">
        <v>4</v>
      </c>
      <c r="F748" t="s">
        <v>111</v>
      </c>
      <c r="G748" s="13">
        <v>122</v>
      </c>
      <c r="H748" s="67"/>
      <c r="I748" s="67"/>
      <c r="J748" s="67"/>
    </row>
    <row r="749" spans="1:10" x14ac:dyDescent="0.2">
      <c r="A749" t="s">
        <v>3042</v>
      </c>
      <c r="B749" t="s">
        <v>3043</v>
      </c>
      <c r="C749" s="6" t="s">
        <v>100</v>
      </c>
      <c r="D749" s="13" t="s">
        <v>1970</v>
      </c>
      <c r="E749" s="13">
        <v>4</v>
      </c>
      <c r="F749" t="s">
        <v>111</v>
      </c>
      <c r="G749" s="13">
        <v>104</v>
      </c>
      <c r="H749" s="67"/>
      <c r="I749" s="67"/>
      <c r="J749" s="67"/>
    </row>
    <row r="750" spans="1:10" x14ac:dyDescent="0.2">
      <c r="A750" t="s">
        <v>3042</v>
      </c>
      <c r="B750" t="s">
        <v>3043</v>
      </c>
      <c r="C750" s="6" t="s">
        <v>100</v>
      </c>
      <c r="D750" s="13" t="s">
        <v>184</v>
      </c>
      <c r="E750" s="13">
        <v>4</v>
      </c>
      <c r="F750" t="s">
        <v>1746</v>
      </c>
      <c r="G750" s="13">
        <v>15</v>
      </c>
      <c r="H750" s="67"/>
      <c r="I750" s="67"/>
      <c r="J750" s="67"/>
    </row>
    <row r="751" spans="1:10" x14ac:dyDescent="0.2">
      <c r="A751" t="s">
        <v>3042</v>
      </c>
      <c r="B751" t="s">
        <v>3043</v>
      </c>
      <c r="C751" s="6" t="s">
        <v>100</v>
      </c>
      <c r="D751" s="13" t="s">
        <v>183</v>
      </c>
      <c r="E751" s="13">
        <v>4</v>
      </c>
      <c r="F751" t="s">
        <v>108</v>
      </c>
      <c r="G751" s="13">
        <v>50</v>
      </c>
      <c r="H751" s="67"/>
      <c r="I751" s="67"/>
      <c r="J751" s="67"/>
    </row>
    <row r="752" spans="1:10" x14ac:dyDescent="0.2">
      <c r="A752" t="s">
        <v>3042</v>
      </c>
      <c r="B752" t="s">
        <v>3043</v>
      </c>
      <c r="C752" s="6" t="s">
        <v>100</v>
      </c>
      <c r="D752" s="13" t="s">
        <v>182</v>
      </c>
      <c r="E752" s="13">
        <v>4</v>
      </c>
      <c r="F752" t="s">
        <v>1808</v>
      </c>
      <c r="G752" s="13">
        <v>30</v>
      </c>
      <c r="H752" s="67"/>
      <c r="I752" s="67"/>
      <c r="J752" s="67"/>
    </row>
    <row r="753" spans="1:10" x14ac:dyDescent="0.2">
      <c r="A753" t="s">
        <v>3042</v>
      </c>
      <c r="B753" t="s">
        <v>3043</v>
      </c>
      <c r="C753" s="6" t="s">
        <v>100</v>
      </c>
      <c r="D753" s="13">
        <v>414</v>
      </c>
      <c r="E753" s="13">
        <v>4</v>
      </c>
      <c r="F753" t="s">
        <v>4544</v>
      </c>
      <c r="G753" s="13">
        <v>332</v>
      </c>
      <c r="H753" s="67"/>
      <c r="I753" s="67"/>
      <c r="J753" s="67"/>
    </row>
    <row r="754" spans="1:10" x14ac:dyDescent="0.2">
      <c r="A754" t="s">
        <v>3042</v>
      </c>
      <c r="B754" t="s">
        <v>3043</v>
      </c>
      <c r="C754" s="6" t="s">
        <v>100</v>
      </c>
      <c r="D754" s="13" t="s">
        <v>2677</v>
      </c>
      <c r="E754" s="13">
        <v>4</v>
      </c>
      <c r="F754" t="s">
        <v>111</v>
      </c>
      <c r="G754" s="13">
        <v>124</v>
      </c>
      <c r="H754" s="67"/>
      <c r="I754" s="67"/>
      <c r="J754" s="67"/>
    </row>
    <row r="755" spans="1:10" x14ac:dyDescent="0.2">
      <c r="A755" t="s">
        <v>3042</v>
      </c>
      <c r="B755" t="s">
        <v>3043</v>
      </c>
      <c r="C755" s="6" t="s">
        <v>100</v>
      </c>
      <c r="D755" s="13" t="s">
        <v>1410</v>
      </c>
      <c r="E755" s="13">
        <v>4</v>
      </c>
      <c r="F755" t="s">
        <v>111</v>
      </c>
      <c r="G755" s="13">
        <v>109</v>
      </c>
      <c r="H755" s="67"/>
      <c r="I755" s="67"/>
      <c r="J755" s="67"/>
    </row>
    <row r="756" spans="1:10" x14ac:dyDescent="0.2">
      <c r="A756" t="s">
        <v>3042</v>
      </c>
      <c r="B756" t="s">
        <v>3043</v>
      </c>
      <c r="C756" s="6" t="s">
        <v>100</v>
      </c>
      <c r="D756" s="13" t="s">
        <v>1411</v>
      </c>
      <c r="E756" s="13">
        <v>4</v>
      </c>
      <c r="F756" t="s">
        <v>108</v>
      </c>
      <c r="G756" s="13">
        <v>80</v>
      </c>
      <c r="H756" s="67"/>
      <c r="I756" s="67"/>
      <c r="J756" s="67"/>
    </row>
    <row r="757" spans="1:10" x14ac:dyDescent="0.2">
      <c r="A757" t="s">
        <v>3042</v>
      </c>
      <c r="B757" t="s">
        <v>3043</v>
      </c>
      <c r="C757" s="6" t="s">
        <v>100</v>
      </c>
      <c r="D757" s="13" t="s">
        <v>181</v>
      </c>
      <c r="E757" s="13">
        <v>4</v>
      </c>
      <c r="F757" t="s">
        <v>1808</v>
      </c>
      <c r="G757" s="13">
        <v>23</v>
      </c>
      <c r="H757" s="67"/>
      <c r="I757" s="67"/>
      <c r="J757" s="67"/>
    </row>
    <row r="758" spans="1:10" x14ac:dyDescent="0.2">
      <c r="A758" t="s">
        <v>3042</v>
      </c>
      <c r="B758" t="s">
        <v>3043</v>
      </c>
      <c r="C758" s="6" t="s">
        <v>100</v>
      </c>
      <c r="D758" s="13">
        <v>415</v>
      </c>
      <c r="E758" s="13">
        <v>4</v>
      </c>
      <c r="F758" t="s">
        <v>4544</v>
      </c>
      <c r="G758" s="13">
        <v>339</v>
      </c>
      <c r="H758" s="67"/>
      <c r="I758" s="67"/>
      <c r="J758" s="67"/>
    </row>
    <row r="759" spans="1:10" x14ac:dyDescent="0.2">
      <c r="A759" t="s">
        <v>3042</v>
      </c>
      <c r="B759" t="s">
        <v>3043</v>
      </c>
      <c r="C759" s="6" t="s">
        <v>100</v>
      </c>
      <c r="D759" s="13" t="s">
        <v>2679</v>
      </c>
      <c r="E759" s="13">
        <v>4</v>
      </c>
      <c r="F759" t="s">
        <v>111</v>
      </c>
      <c r="G759" s="13">
        <v>122</v>
      </c>
      <c r="H759" s="67"/>
      <c r="I759" s="67"/>
      <c r="J759" s="67"/>
    </row>
    <row r="760" spans="1:10" x14ac:dyDescent="0.2">
      <c r="A760" t="s">
        <v>3042</v>
      </c>
      <c r="B760" t="s">
        <v>3043</v>
      </c>
      <c r="C760" s="6" t="s">
        <v>100</v>
      </c>
      <c r="D760" s="13" t="s">
        <v>1973</v>
      </c>
      <c r="E760" s="13">
        <v>4</v>
      </c>
      <c r="F760" t="s">
        <v>111</v>
      </c>
      <c r="G760" s="13">
        <v>104</v>
      </c>
      <c r="H760" s="67"/>
      <c r="I760" s="67"/>
      <c r="J760" s="67"/>
    </row>
    <row r="761" spans="1:10" x14ac:dyDescent="0.2">
      <c r="A761" t="s">
        <v>3042</v>
      </c>
      <c r="B761" t="s">
        <v>3043</v>
      </c>
      <c r="C761" s="6" t="s">
        <v>100</v>
      </c>
      <c r="D761" s="13" t="s">
        <v>180</v>
      </c>
      <c r="E761" s="13">
        <v>4</v>
      </c>
      <c r="F761" t="s">
        <v>1746</v>
      </c>
      <c r="G761" s="13">
        <v>15</v>
      </c>
      <c r="H761" s="67"/>
      <c r="I761" s="67"/>
      <c r="J761" s="67"/>
    </row>
    <row r="762" spans="1:10" x14ac:dyDescent="0.2">
      <c r="A762" t="s">
        <v>3042</v>
      </c>
      <c r="B762" t="s">
        <v>3043</v>
      </c>
      <c r="C762" s="6" t="s">
        <v>100</v>
      </c>
      <c r="D762" s="13" t="s">
        <v>177</v>
      </c>
      <c r="E762" s="13">
        <v>4</v>
      </c>
      <c r="F762" t="s">
        <v>108</v>
      </c>
      <c r="G762" s="13">
        <v>50</v>
      </c>
      <c r="H762" s="67"/>
      <c r="I762" s="67"/>
      <c r="J762" s="67"/>
    </row>
    <row r="763" spans="1:10" x14ac:dyDescent="0.2">
      <c r="A763" t="s">
        <v>3042</v>
      </c>
      <c r="B763" t="s">
        <v>3043</v>
      </c>
      <c r="C763" s="6" t="s">
        <v>100</v>
      </c>
      <c r="D763" s="13" t="s">
        <v>176</v>
      </c>
      <c r="E763" s="13">
        <v>4</v>
      </c>
      <c r="F763" t="s">
        <v>1808</v>
      </c>
      <c r="G763" s="13">
        <v>30</v>
      </c>
      <c r="H763" s="67"/>
      <c r="I763" s="67"/>
      <c r="J763" s="67"/>
    </row>
    <row r="764" spans="1:10" x14ac:dyDescent="0.2">
      <c r="A764" t="s">
        <v>3042</v>
      </c>
      <c r="B764" t="s">
        <v>3043</v>
      </c>
      <c r="C764" s="6" t="s">
        <v>100</v>
      </c>
      <c r="D764" s="13">
        <v>416</v>
      </c>
      <c r="E764" s="13">
        <v>4</v>
      </c>
      <c r="F764" t="s">
        <v>1258</v>
      </c>
      <c r="G764" s="13">
        <v>198</v>
      </c>
      <c r="H764" s="67"/>
      <c r="I764" s="67"/>
      <c r="J764" s="67"/>
    </row>
    <row r="765" spans="1:10" x14ac:dyDescent="0.2">
      <c r="A765" t="s">
        <v>3042</v>
      </c>
      <c r="B765" t="s">
        <v>3043</v>
      </c>
      <c r="C765" s="6" t="s">
        <v>100</v>
      </c>
      <c r="D765" s="13">
        <v>417</v>
      </c>
      <c r="E765" s="13">
        <v>4</v>
      </c>
      <c r="F765" t="s">
        <v>4544</v>
      </c>
      <c r="G765" s="13">
        <v>532</v>
      </c>
      <c r="H765" s="67"/>
      <c r="I765" s="67"/>
      <c r="J765" s="67"/>
    </row>
    <row r="766" spans="1:10" x14ac:dyDescent="0.2">
      <c r="A766" t="s">
        <v>3042</v>
      </c>
      <c r="B766" t="s">
        <v>3043</v>
      </c>
      <c r="C766" s="6" t="s">
        <v>100</v>
      </c>
      <c r="D766" s="13" t="s">
        <v>4179</v>
      </c>
      <c r="E766" s="13">
        <v>4</v>
      </c>
      <c r="F766" t="s">
        <v>108</v>
      </c>
      <c r="G766" s="13">
        <v>43</v>
      </c>
      <c r="H766" s="67"/>
      <c r="I766" s="67"/>
      <c r="J766" s="67"/>
    </row>
    <row r="767" spans="1:10" x14ac:dyDescent="0.2">
      <c r="A767" t="s">
        <v>3042</v>
      </c>
      <c r="B767" t="s">
        <v>3043</v>
      </c>
      <c r="C767" s="6" t="s">
        <v>100</v>
      </c>
      <c r="D767" s="13" t="s">
        <v>1414</v>
      </c>
      <c r="E767" s="13">
        <v>4</v>
      </c>
      <c r="F767" t="s">
        <v>111</v>
      </c>
      <c r="G767" s="13">
        <v>115</v>
      </c>
      <c r="H767" s="67"/>
      <c r="I767" s="67"/>
      <c r="J767" s="67"/>
    </row>
    <row r="768" spans="1:10" x14ac:dyDescent="0.2">
      <c r="A768" t="s">
        <v>3042</v>
      </c>
      <c r="B768" t="s">
        <v>3043</v>
      </c>
      <c r="C768" s="6" t="s">
        <v>100</v>
      </c>
      <c r="D768" s="13" t="s">
        <v>1415</v>
      </c>
      <c r="E768" s="13">
        <v>4</v>
      </c>
      <c r="F768" t="s">
        <v>108</v>
      </c>
      <c r="G768" s="13">
        <v>72</v>
      </c>
      <c r="H768" s="67"/>
      <c r="I768" s="67"/>
      <c r="J768" s="67"/>
    </row>
    <row r="769" spans="1:10" x14ac:dyDescent="0.2">
      <c r="A769" t="s">
        <v>3042</v>
      </c>
      <c r="B769" t="s">
        <v>3043</v>
      </c>
      <c r="C769" s="6" t="s">
        <v>100</v>
      </c>
      <c r="D769" s="13" t="s">
        <v>175</v>
      </c>
      <c r="E769" s="13">
        <v>4</v>
      </c>
      <c r="F769" t="s">
        <v>111</v>
      </c>
      <c r="G769" s="13">
        <v>110</v>
      </c>
      <c r="H769" s="67"/>
      <c r="I769" s="67"/>
      <c r="J769" s="67"/>
    </row>
    <row r="770" spans="1:10" x14ac:dyDescent="0.2">
      <c r="A770" t="s">
        <v>3042</v>
      </c>
      <c r="B770" t="s">
        <v>3043</v>
      </c>
      <c r="C770" s="6" t="s">
        <v>100</v>
      </c>
      <c r="D770" s="13" t="s">
        <v>174</v>
      </c>
      <c r="E770" s="13">
        <v>4</v>
      </c>
      <c r="F770" t="s">
        <v>111</v>
      </c>
      <c r="G770" s="13">
        <v>132</v>
      </c>
      <c r="H770" s="67"/>
      <c r="I770" s="67"/>
      <c r="J770" s="67"/>
    </row>
    <row r="771" spans="1:10" x14ac:dyDescent="0.2">
      <c r="A771" t="s">
        <v>3042</v>
      </c>
      <c r="B771" t="s">
        <v>3043</v>
      </c>
      <c r="C771" s="6" t="s">
        <v>100</v>
      </c>
      <c r="D771" s="13">
        <v>418</v>
      </c>
      <c r="E771" s="13">
        <v>4</v>
      </c>
      <c r="F771" t="s">
        <v>173</v>
      </c>
      <c r="G771" s="13">
        <v>66</v>
      </c>
      <c r="H771" s="67"/>
      <c r="I771" s="67"/>
      <c r="J771" s="67"/>
    </row>
    <row r="772" spans="1:10" x14ac:dyDescent="0.2">
      <c r="A772" t="s">
        <v>3042</v>
      </c>
      <c r="B772" t="s">
        <v>3043</v>
      </c>
      <c r="C772" s="6" t="s">
        <v>100</v>
      </c>
      <c r="D772" s="13">
        <v>419</v>
      </c>
      <c r="E772" s="13">
        <v>4</v>
      </c>
      <c r="F772" t="s">
        <v>4033</v>
      </c>
      <c r="G772" s="13">
        <v>549</v>
      </c>
      <c r="H772" s="67"/>
      <c r="I772" s="67"/>
      <c r="J772" s="67"/>
    </row>
    <row r="773" spans="1:10" x14ac:dyDescent="0.2">
      <c r="A773" t="s">
        <v>3042</v>
      </c>
      <c r="B773" t="s">
        <v>3043</v>
      </c>
      <c r="C773" s="6" t="s">
        <v>100</v>
      </c>
      <c r="D773" s="13" t="s">
        <v>2687</v>
      </c>
      <c r="E773" s="13">
        <v>4</v>
      </c>
      <c r="F773" t="s">
        <v>1746</v>
      </c>
      <c r="G773" s="13">
        <v>37</v>
      </c>
      <c r="H773" s="67"/>
      <c r="I773" s="67"/>
      <c r="J773" s="67"/>
    </row>
    <row r="774" spans="1:10" x14ac:dyDescent="0.2">
      <c r="A774" t="s">
        <v>3042</v>
      </c>
      <c r="B774" t="s">
        <v>3043</v>
      </c>
      <c r="C774" s="6" t="s">
        <v>100</v>
      </c>
      <c r="D774" s="13">
        <v>420</v>
      </c>
      <c r="E774" s="13">
        <v>4</v>
      </c>
      <c r="F774" t="s">
        <v>1746</v>
      </c>
      <c r="G774" s="13">
        <v>95</v>
      </c>
      <c r="H774" s="67"/>
      <c r="I774" s="67"/>
      <c r="J774" s="67"/>
    </row>
    <row r="775" spans="1:10" x14ac:dyDescent="0.2">
      <c r="A775" t="s">
        <v>3042</v>
      </c>
      <c r="B775" t="s">
        <v>3043</v>
      </c>
      <c r="C775" s="6" t="s">
        <v>100</v>
      </c>
      <c r="D775" s="13">
        <v>421</v>
      </c>
      <c r="E775" s="13">
        <v>4</v>
      </c>
      <c r="F775" t="s">
        <v>1258</v>
      </c>
      <c r="G775" s="13">
        <v>860</v>
      </c>
      <c r="H775" s="67"/>
      <c r="I775" s="67"/>
      <c r="J775" s="67"/>
    </row>
    <row r="776" spans="1:10" x14ac:dyDescent="0.2">
      <c r="A776" t="s">
        <v>3042</v>
      </c>
      <c r="B776" t="s">
        <v>3043</v>
      </c>
      <c r="C776" s="6" t="s">
        <v>100</v>
      </c>
      <c r="D776" s="13">
        <v>422</v>
      </c>
      <c r="E776" s="13">
        <v>4</v>
      </c>
      <c r="F776" t="s">
        <v>4544</v>
      </c>
      <c r="G776" s="13">
        <v>501</v>
      </c>
      <c r="H776" s="67"/>
      <c r="I776" s="67"/>
      <c r="J776" s="67"/>
    </row>
    <row r="777" spans="1:10" x14ac:dyDescent="0.2">
      <c r="A777" t="s">
        <v>3042</v>
      </c>
      <c r="B777" t="s">
        <v>3043</v>
      </c>
      <c r="C777" s="6" t="s">
        <v>100</v>
      </c>
      <c r="D777" s="13" t="s">
        <v>1102</v>
      </c>
      <c r="E777" s="13">
        <v>4</v>
      </c>
      <c r="F777" t="s">
        <v>108</v>
      </c>
      <c r="G777" s="13">
        <v>49</v>
      </c>
      <c r="H777" s="67"/>
      <c r="I777" s="67"/>
      <c r="J777" s="67"/>
    </row>
    <row r="778" spans="1:10" x14ac:dyDescent="0.2">
      <c r="A778" t="s">
        <v>3042</v>
      </c>
      <c r="B778" t="s">
        <v>3043</v>
      </c>
      <c r="C778" s="6" t="s">
        <v>100</v>
      </c>
      <c r="D778" s="13" t="s">
        <v>1421</v>
      </c>
      <c r="E778" s="13">
        <v>4</v>
      </c>
      <c r="F778" t="s">
        <v>1808</v>
      </c>
      <c r="G778" s="13">
        <v>7</v>
      </c>
      <c r="H778" s="67"/>
      <c r="I778" s="67"/>
      <c r="J778" s="67"/>
    </row>
    <row r="779" spans="1:10" x14ac:dyDescent="0.2">
      <c r="A779" t="s">
        <v>3042</v>
      </c>
      <c r="B779" t="s">
        <v>3043</v>
      </c>
      <c r="C779" s="6" t="s">
        <v>100</v>
      </c>
      <c r="D779" s="13" t="s">
        <v>1422</v>
      </c>
      <c r="E779" s="13">
        <v>4</v>
      </c>
      <c r="F779" t="s">
        <v>111</v>
      </c>
      <c r="G779" s="13">
        <v>422</v>
      </c>
      <c r="H779" s="67"/>
      <c r="I779" s="67"/>
      <c r="J779" s="67"/>
    </row>
    <row r="780" spans="1:10" x14ac:dyDescent="0.2">
      <c r="A780" t="s">
        <v>3042</v>
      </c>
      <c r="B780" t="s">
        <v>3043</v>
      </c>
      <c r="C780" s="6" t="s">
        <v>100</v>
      </c>
      <c r="D780" s="13" t="s">
        <v>172</v>
      </c>
      <c r="E780" s="13">
        <v>4</v>
      </c>
      <c r="F780" t="s">
        <v>111</v>
      </c>
      <c r="G780" s="13">
        <v>123</v>
      </c>
      <c r="H780" s="67"/>
      <c r="I780" s="67"/>
      <c r="J780" s="67"/>
    </row>
    <row r="781" spans="1:10" x14ac:dyDescent="0.2">
      <c r="A781" t="s">
        <v>3042</v>
      </c>
      <c r="B781" t="s">
        <v>3043</v>
      </c>
      <c r="C781" s="6" t="s">
        <v>100</v>
      </c>
      <c r="D781" s="13" t="s">
        <v>171</v>
      </c>
      <c r="E781" s="13">
        <v>4</v>
      </c>
      <c r="F781" t="s">
        <v>111</v>
      </c>
      <c r="G781" s="13">
        <v>105</v>
      </c>
      <c r="H781" s="67"/>
      <c r="I781" s="67"/>
      <c r="J781" s="67"/>
    </row>
    <row r="782" spans="1:10" x14ac:dyDescent="0.2">
      <c r="A782" t="s">
        <v>3042</v>
      </c>
      <c r="B782" t="s">
        <v>3043</v>
      </c>
      <c r="C782" s="6" t="s">
        <v>100</v>
      </c>
      <c r="D782" s="13" t="s">
        <v>170</v>
      </c>
      <c r="E782" s="13">
        <v>4</v>
      </c>
      <c r="F782" t="s">
        <v>111</v>
      </c>
      <c r="G782" s="13">
        <v>104</v>
      </c>
      <c r="H782" s="67"/>
      <c r="I782" s="67"/>
      <c r="J782" s="67"/>
    </row>
    <row r="783" spans="1:10" x14ac:dyDescent="0.2">
      <c r="A783" t="s">
        <v>3042</v>
      </c>
      <c r="B783" t="s">
        <v>3043</v>
      </c>
      <c r="C783" s="6" t="s">
        <v>100</v>
      </c>
      <c r="D783" s="13" t="s">
        <v>169</v>
      </c>
      <c r="E783" s="13">
        <v>4</v>
      </c>
      <c r="F783" t="s">
        <v>1746</v>
      </c>
      <c r="G783" s="13">
        <v>15</v>
      </c>
      <c r="H783" s="67"/>
      <c r="I783" s="67"/>
      <c r="J783" s="67"/>
    </row>
    <row r="784" spans="1:10" x14ac:dyDescent="0.2">
      <c r="A784" t="s">
        <v>3042</v>
      </c>
      <c r="B784" t="s">
        <v>3043</v>
      </c>
      <c r="C784" s="6" t="s">
        <v>100</v>
      </c>
      <c r="D784" s="13" t="s">
        <v>168</v>
      </c>
      <c r="E784" s="13">
        <v>4</v>
      </c>
      <c r="F784" t="s">
        <v>108</v>
      </c>
      <c r="G784" s="13">
        <v>49</v>
      </c>
      <c r="H784" s="67"/>
      <c r="I784" s="67"/>
      <c r="J784" s="67"/>
    </row>
    <row r="785" spans="1:10" x14ac:dyDescent="0.2">
      <c r="A785" t="s">
        <v>3042</v>
      </c>
      <c r="B785" t="s">
        <v>3043</v>
      </c>
      <c r="C785" s="6" t="s">
        <v>100</v>
      </c>
      <c r="D785" s="13" t="s">
        <v>167</v>
      </c>
      <c r="E785" s="13">
        <v>4</v>
      </c>
      <c r="F785" t="s">
        <v>1808</v>
      </c>
      <c r="G785" s="13">
        <v>29</v>
      </c>
      <c r="H785" s="67"/>
      <c r="I785" s="67"/>
      <c r="J785" s="67"/>
    </row>
    <row r="786" spans="1:10" x14ac:dyDescent="0.2">
      <c r="A786" t="s">
        <v>3042</v>
      </c>
      <c r="B786" t="s">
        <v>3043</v>
      </c>
      <c r="C786" s="6" t="s">
        <v>100</v>
      </c>
      <c r="D786" s="13">
        <v>423</v>
      </c>
      <c r="E786" s="13">
        <v>4</v>
      </c>
      <c r="F786" t="s">
        <v>4544</v>
      </c>
      <c r="G786" s="13">
        <v>480</v>
      </c>
      <c r="H786" s="67"/>
      <c r="I786" s="67"/>
      <c r="J786" s="67"/>
    </row>
    <row r="787" spans="1:10" x14ac:dyDescent="0.2">
      <c r="A787" t="s">
        <v>3042</v>
      </c>
      <c r="B787" t="s">
        <v>3043</v>
      </c>
      <c r="C787" s="6" t="s">
        <v>100</v>
      </c>
      <c r="D787" s="13" t="s">
        <v>1103</v>
      </c>
      <c r="E787" s="13">
        <v>4</v>
      </c>
      <c r="F787" t="s">
        <v>108</v>
      </c>
      <c r="G787" s="13">
        <v>49</v>
      </c>
      <c r="H787" s="67"/>
      <c r="I787" s="67"/>
      <c r="J787" s="67"/>
    </row>
    <row r="788" spans="1:10" x14ac:dyDescent="0.2">
      <c r="A788" t="s">
        <v>3042</v>
      </c>
      <c r="B788" t="s">
        <v>3043</v>
      </c>
      <c r="C788" s="6" t="s">
        <v>100</v>
      </c>
      <c r="D788" s="13" t="s">
        <v>1104</v>
      </c>
      <c r="E788" s="13">
        <v>4</v>
      </c>
      <c r="F788" t="s">
        <v>1808</v>
      </c>
      <c r="G788" s="13">
        <v>6</v>
      </c>
      <c r="H788" s="67"/>
      <c r="I788" s="67"/>
      <c r="J788" s="67"/>
    </row>
    <row r="789" spans="1:10" x14ac:dyDescent="0.2">
      <c r="A789" t="s">
        <v>3042</v>
      </c>
      <c r="B789" t="s">
        <v>3043</v>
      </c>
      <c r="C789" s="6" t="s">
        <v>100</v>
      </c>
      <c r="D789" s="13" t="s">
        <v>1105</v>
      </c>
      <c r="E789" s="13">
        <v>4</v>
      </c>
      <c r="F789" t="s">
        <v>111</v>
      </c>
      <c r="G789" s="13">
        <v>105</v>
      </c>
      <c r="H789" s="67"/>
      <c r="I789" s="67"/>
      <c r="J789" s="67"/>
    </row>
    <row r="790" spans="1:10" x14ac:dyDescent="0.2">
      <c r="A790" t="s">
        <v>3042</v>
      </c>
      <c r="B790" t="s">
        <v>3043</v>
      </c>
      <c r="C790" s="6" t="s">
        <v>100</v>
      </c>
      <c r="D790" s="13" t="s">
        <v>1106</v>
      </c>
      <c r="E790" s="13">
        <v>4</v>
      </c>
      <c r="F790" t="s">
        <v>111</v>
      </c>
      <c r="G790" s="13">
        <v>145</v>
      </c>
      <c r="H790" s="67"/>
      <c r="I790" s="67"/>
      <c r="J790" s="67"/>
    </row>
    <row r="791" spans="1:10" x14ac:dyDescent="0.2">
      <c r="A791" t="s">
        <v>3042</v>
      </c>
      <c r="B791" t="s">
        <v>3043</v>
      </c>
      <c r="C791" s="6" t="s">
        <v>100</v>
      </c>
      <c r="D791" s="13" t="s">
        <v>1107</v>
      </c>
      <c r="E791" s="13">
        <v>4</v>
      </c>
      <c r="F791" t="s">
        <v>111</v>
      </c>
      <c r="G791" s="13">
        <v>105</v>
      </c>
      <c r="H791" s="67"/>
      <c r="I791" s="67"/>
      <c r="J791" s="67"/>
    </row>
    <row r="792" spans="1:10" x14ac:dyDescent="0.2">
      <c r="A792" t="s">
        <v>3042</v>
      </c>
      <c r="B792" t="s">
        <v>3043</v>
      </c>
      <c r="C792" s="6" t="s">
        <v>100</v>
      </c>
      <c r="D792" s="13" t="s">
        <v>1108</v>
      </c>
      <c r="E792" s="13">
        <v>4</v>
      </c>
      <c r="F792" t="s">
        <v>111</v>
      </c>
      <c r="G792" s="13">
        <v>105</v>
      </c>
      <c r="H792" s="67"/>
      <c r="I792" s="67"/>
      <c r="J792" s="67"/>
    </row>
    <row r="793" spans="1:10" x14ac:dyDescent="0.2">
      <c r="A793" t="s">
        <v>3042</v>
      </c>
      <c r="B793" t="s">
        <v>3043</v>
      </c>
      <c r="C793" s="6" t="s">
        <v>100</v>
      </c>
      <c r="D793" s="13" t="s">
        <v>166</v>
      </c>
      <c r="E793" s="13">
        <v>4</v>
      </c>
      <c r="F793" t="s">
        <v>1746</v>
      </c>
      <c r="G793" s="13">
        <v>15</v>
      </c>
      <c r="H793" s="67"/>
      <c r="I793" s="67"/>
      <c r="J793" s="67"/>
    </row>
    <row r="794" spans="1:10" x14ac:dyDescent="0.2">
      <c r="A794" t="s">
        <v>3042</v>
      </c>
      <c r="B794" t="s">
        <v>3043</v>
      </c>
      <c r="C794" s="6" t="s">
        <v>100</v>
      </c>
      <c r="D794" s="13" t="s">
        <v>165</v>
      </c>
      <c r="E794" s="13">
        <v>4</v>
      </c>
      <c r="F794" t="s">
        <v>108</v>
      </c>
      <c r="G794" s="13">
        <v>49</v>
      </c>
      <c r="H794" s="67"/>
      <c r="I794" s="67"/>
      <c r="J794" s="67"/>
    </row>
    <row r="795" spans="1:10" x14ac:dyDescent="0.2">
      <c r="A795" t="s">
        <v>3042</v>
      </c>
      <c r="B795" t="s">
        <v>3043</v>
      </c>
      <c r="C795" s="6" t="s">
        <v>100</v>
      </c>
      <c r="D795" s="13" t="s">
        <v>164</v>
      </c>
      <c r="E795" s="13">
        <v>4</v>
      </c>
      <c r="F795" t="s">
        <v>1808</v>
      </c>
      <c r="G795" s="13">
        <v>29</v>
      </c>
      <c r="H795" s="67"/>
      <c r="I795" s="67"/>
      <c r="J795" s="67"/>
    </row>
    <row r="796" spans="1:10" x14ac:dyDescent="0.2">
      <c r="A796" t="s">
        <v>3042</v>
      </c>
      <c r="B796" t="s">
        <v>3043</v>
      </c>
      <c r="C796" s="6" t="s">
        <v>100</v>
      </c>
      <c r="D796" s="13">
        <v>424</v>
      </c>
      <c r="E796" s="13">
        <v>4</v>
      </c>
      <c r="F796" t="s">
        <v>4544</v>
      </c>
      <c r="G796" s="13">
        <v>484</v>
      </c>
      <c r="H796" s="67"/>
      <c r="I796" s="67"/>
      <c r="J796" s="67"/>
    </row>
    <row r="797" spans="1:10" x14ac:dyDescent="0.2">
      <c r="A797" t="s">
        <v>3042</v>
      </c>
      <c r="B797" t="s">
        <v>3043</v>
      </c>
      <c r="C797" s="6" t="s">
        <v>100</v>
      </c>
      <c r="D797" s="13" t="s">
        <v>2694</v>
      </c>
      <c r="E797" s="13">
        <v>4</v>
      </c>
      <c r="F797" t="s">
        <v>108</v>
      </c>
      <c r="G797" s="13">
        <v>49</v>
      </c>
      <c r="H797" s="67"/>
      <c r="I797" s="67"/>
      <c r="J797" s="67"/>
    </row>
    <row r="798" spans="1:10" x14ac:dyDescent="0.2">
      <c r="A798" t="s">
        <v>3042</v>
      </c>
      <c r="B798" t="s">
        <v>3043</v>
      </c>
      <c r="C798" s="6" t="s">
        <v>100</v>
      </c>
      <c r="D798" s="13" t="s">
        <v>1109</v>
      </c>
      <c r="E798" s="13">
        <v>4</v>
      </c>
      <c r="F798" t="s">
        <v>1746</v>
      </c>
      <c r="G798" s="13">
        <v>15</v>
      </c>
      <c r="H798" s="67"/>
      <c r="I798" s="67"/>
      <c r="J798" s="67"/>
    </row>
    <row r="799" spans="1:10" x14ac:dyDescent="0.2">
      <c r="A799" t="s">
        <v>3042</v>
      </c>
      <c r="B799" t="s">
        <v>3043</v>
      </c>
      <c r="C799" s="6" t="s">
        <v>100</v>
      </c>
      <c r="D799" s="13" t="s">
        <v>1110</v>
      </c>
      <c r="E799" s="13">
        <v>4</v>
      </c>
      <c r="F799" t="s">
        <v>111</v>
      </c>
      <c r="G799" s="13">
        <v>105</v>
      </c>
      <c r="H799" s="67"/>
      <c r="I799" s="67"/>
      <c r="J799" s="67"/>
    </row>
    <row r="800" spans="1:10" x14ac:dyDescent="0.2">
      <c r="A800" t="s">
        <v>3042</v>
      </c>
      <c r="B800" t="s">
        <v>3043</v>
      </c>
      <c r="C800" s="6" t="s">
        <v>100</v>
      </c>
      <c r="D800" s="13" t="s">
        <v>1111</v>
      </c>
      <c r="E800" s="13">
        <v>4</v>
      </c>
      <c r="F800" t="s">
        <v>111</v>
      </c>
      <c r="G800" s="13">
        <v>105</v>
      </c>
      <c r="H800" s="67"/>
      <c r="I800" s="67"/>
      <c r="J800" s="67"/>
    </row>
    <row r="801" spans="1:10" x14ac:dyDescent="0.2">
      <c r="A801" t="s">
        <v>3042</v>
      </c>
      <c r="B801" t="s">
        <v>3043</v>
      </c>
      <c r="C801" s="6" t="s">
        <v>100</v>
      </c>
      <c r="D801" s="13" t="s">
        <v>1112</v>
      </c>
      <c r="E801" s="13">
        <v>4</v>
      </c>
      <c r="F801" t="s">
        <v>111</v>
      </c>
      <c r="G801" s="13">
        <v>123</v>
      </c>
      <c r="H801" s="67"/>
      <c r="I801" s="67"/>
      <c r="J801" s="67"/>
    </row>
    <row r="802" spans="1:10" x14ac:dyDescent="0.2">
      <c r="A802" t="s">
        <v>3042</v>
      </c>
      <c r="B802" t="s">
        <v>3043</v>
      </c>
      <c r="C802" s="6" t="s">
        <v>100</v>
      </c>
      <c r="D802" s="13" t="s">
        <v>1113</v>
      </c>
      <c r="E802" s="13">
        <v>4</v>
      </c>
      <c r="F802" t="s">
        <v>111</v>
      </c>
      <c r="G802" s="13">
        <v>109</v>
      </c>
      <c r="H802" s="67"/>
      <c r="I802" s="67"/>
      <c r="J802" s="67"/>
    </row>
    <row r="803" spans="1:10" x14ac:dyDescent="0.2">
      <c r="A803" t="s">
        <v>3042</v>
      </c>
      <c r="B803" t="s">
        <v>3043</v>
      </c>
      <c r="C803" s="6" t="s">
        <v>100</v>
      </c>
      <c r="D803" s="13" t="s">
        <v>163</v>
      </c>
      <c r="E803" s="13">
        <v>4</v>
      </c>
      <c r="F803" t="s">
        <v>108</v>
      </c>
      <c r="G803" s="13">
        <v>80</v>
      </c>
      <c r="H803" s="67"/>
      <c r="I803" s="67"/>
      <c r="J803" s="67"/>
    </row>
    <row r="804" spans="1:10" x14ac:dyDescent="0.2">
      <c r="A804" t="s">
        <v>3042</v>
      </c>
      <c r="B804" t="s">
        <v>3043</v>
      </c>
      <c r="C804" s="6" t="s">
        <v>100</v>
      </c>
      <c r="D804" s="13" t="s">
        <v>162</v>
      </c>
      <c r="E804" s="13">
        <v>4</v>
      </c>
      <c r="F804" t="s">
        <v>1808</v>
      </c>
      <c r="G804" s="13">
        <v>23</v>
      </c>
      <c r="H804" s="67"/>
      <c r="I804" s="67"/>
      <c r="J804" s="67"/>
    </row>
    <row r="805" spans="1:10" x14ac:dyDescent="0.2">
      <c r="A805" t="s">
        <v>3042</v>
      </c>
      <c r="B805" t="s">
        <v>3043</v>
      </c>
      <c r="C805" s="6" t="s">
        <v>100</v>
      </c>
      <c r="D805" s="13">
        <v>425</v>
      </c>
      <c r="E805" s="13">
        <v>4</v>
      </c>
      <c r="F805" t="s">
        <v>4544</v>
      </c>
      <c r="G805" s="13">
        <v>488</v>
      </c>
      <c r="H805" s="67"/>
      <c r="I805" s="67"/>
      <c r="J805" s="67"/>
    </row>
    <row r="806" spans="1:10" x14ac:dyDescent="0.2">
      <c r="A806" t="s">
        <v>3042</v>
      </c>
      <c r="B806" t="s">
        <v>3043</v>
      </c>
      <c r="C806" s="6" t="s">
        <v>100</v>
      </c>
      <c r="D806" s="13" t="s">
        <v>2697</v>
      </c>
      <c r="E806" s="13">
        <v>4</v>
      </c>
      <c r="F806" t="s">
        <v>108</v>
      </c>
      <c r="G806" s="13">
        <v>54</v>
      </c>
      <c r="H806" s="67"/>
      <c r="I806" s="67"/>
      <c r="J806" s="67"/>
    </row>
    <row r="807" spans="1:10" x14ac:dyDescent="0.2">
      <c r="A807" t="s">
        <v>3042</v>
      </c>
      <c r="B807" t="s">
        <v>3043</v>
      </c>
      <c r="C807" s="6" t="s">
        <v>100</v>
      </c>
      <c r="D807" s="13" t="s">
        <v>2698</v>
      </c>
      <c r="E807" s="13">
        <v>4</v>
      </c>
      <c r="F807" t="s">
        <v>1746</v>
      </c>
      <c r="G807" s="13">
        <v>14</v>
      </c>
      <c r="H807" s="67"/>
      <c r="I807" s="67"/>
      <c r="J807" s="67"/>
    </row>
    <row r="808" spans="1:10" x14ac:dyDescent="0.2">
      <c r="A808" t="s">
        <v>3042</v>
      </c>
      <c r="B808" t="s">
        <v>3043</v>
      </c>
      <c r="C808" s="6" t="s">
        <v>100</v>
      </c>
      <c r="D808" s="13" t="s">
        <v>1114</v>
      </c>
      <c r="E808" s="13">
        <v>4</v>
      </c>
      <c r="F808" t="s">
        <v>111</v>
      </c>
      <c r="G808" s="13">
        <v>113</v>
      </c>
      <c r="H808" s="67"/>
      <c r="I808" s="67"/>
      <c r="J808" s="67"/>
    </row>
    <row r="809" spans="1:10" x14ac:dyDescent="0.2">
      <c r="A809" t="s">
        <v>3042</v>
      </c>
      <c r="B809" t="s">
        <v>3043</v>
      </c>
      <c r="C809" s="6" t="s">
        <v>100</v>
      </c>
      <c r="D809" s="13" t="s">
        <v>1115</v>
      </c>
      <c r="E809" s="13">
        <v>4</v>
      </c>
      <c r="F809" t="s">
        <v>111</v>
      </c>
      <c r="G809" s="13">
        <v>105</v>
      </c>
      <c r="H809" s="67"/>
      <c r="I809" s="67"/>
      <c r="J809" s="67"/>
    </row>
    <row r="810" spans="1:10" x14ac:dyDescent="0.2">
      <c r="A810" t="s">
        <v>3042</v>
      </c>
      <c r="B810" t="s">
        <v>3043</v>
      </c>
      <c r="C810" s="6" t="s">
        <v>100</v>
      </c>
      <c r="D810" s="13" t="s">
        <v>1116</v>
      </c>
      <c r="E810" s="13">
        <v>4</v>
      </c>
      <c r="F810" t="s">
        <v>111</v>
      </c>
      <c r="G810" s="13">
        <v>123</v>
      </c>
      <c r="H810" s="67"/>
      <c r="I810" s="67"/>
      <c r="J810" s="67"/>
    </row>
    <row r="811" spans="1:10" x14ac:dyDescent="0.2">
      <c r="A811" t="s">
        <v>3042</v>
      </c>
      <c r="B811" t="s">
        <v>3043</v>
      </c>
      <c r="C811" s="6" t="s">
        <v>100</v>
      </c>
      <c r="D811" s="13" t="s">
        <v>1117</v>
      </c>
      <c r="E811" s="13">
        <v>4</v>
      </c>
      <c r="F811" t="s">
        <v>111</v>
      </c>
      <c r="G811" s="13">
        <v>105</v>
      </c>
      <c r="H811" s="67"/>
      <c r="I811" s="67"/>
      <c r="J811" s="67"/>
    </row>
    <row r="812" spans="1:10" x14ac:dyDescent="0.2">
      <c r="A812" t="s">
        <v>3042</v>
      </c>
      <c r="B812" t="s">
        <v>3043</v>
      </c>
      <c r="C812" s="6" t="s">
        <v>100</v>
      </c>
      <c r="D812" s="13" t="s">
        <v>161</v>
      </c>
      <c r="E812" s="13">
        <v>4</v>
      </c>
      <c r="F812" t="s">
        <v>1808</v>
      </c>
      <c r="G812" s="13">
        <v>7</v>
      </c>
      <c r="H812" s="67"/>
      <c r="I812" s="67"/>
      <c r="J812" s="67"/>
    </row>
    <row r="813" spans="1:10" x14ac:dyDescent="0.2">
      <c r="A813" t="s">
        <v>3042</v>
      </c>
      <c r="B813" t="s">
        <v>3043</v>
      </c>
      <c r="C813" s="6" t="s">
        <v>100</v>
      </c>
      <c r="D813" s="13" t="s">
        <v>160</v>
      </c>
      <c r="E813" s="13">
        <v>4</v>
      </c>
      <c r="F813" t="s">
        <v>108</v>
      </c>
      <c r="G813" s="13">
        <v>49</v>
      </c>
      <c r="H813" s="67"/>
      <c r="I813" s="67"/>
      <c r="J813" s="67"/>
    </row>
    <row r="814" spans="1:10" x14ac:dyDescent="0.2">
      <c r="A814" t="s">
        <v>3042</v>
      </c>
      <c r="B814" t="s">
        <v>3043</v>
      </c>
      <c r="C814" s="6" t="s">
        <v>100</v>
      </c>
      <c r="D814" s="13" t="s">
        <v>159</v>
      </c>
      <c r="E814" s="13">
        <v>4</v>
      </c>
      <c r="F814" t="s">
        <v>1808</v>
      </c>
      <c r="G814" s="13">
        <v>29</v>
      </c>
      <c r="H814" s="67"/>
      <c r="I814" s="67"/>
      <c r="J814" s="67"/>
    </row>
    <row r="815" spans="1:10" x14ac:dyDescent="0.2">
      <c r="A815" t="s">
        <v>3042</v>
      </c>
      <c r="B815" t="s">
        <v>3043</v>
      </c>
      <c r="C815" s="6" t="s">
        <v>100</v>
      </c>
      <c r="D815" s="13">
        <v>426</v>
      </c>
      <c r="E815" s="13">
        <v>4</v>
      </c>
      <c r="F815" t="s">
        <v>4033</v>
      </c>
      <c r="G815" s="13">
        <v>141</v>
      </c>
      <c r="H815" s="67"/>
      <c r="I815" s="67"/>
      <c r="J815" s="67"/>
    </row>
    <row r="816" spans="1:10" x14ac:dyDescent="0.2">
      <c r="A816" t="s">
        <v>3042</v>
      </c>
      <c r="B816" t="s">
        <v>3043</v>
      </c>
      <c r="C816" s="6" t="s">
        <v>100</v>
      </c>
      <c r="D816" s="13" t="s">
        <v>1150</v>
      </c>
      <c r="E816" s="13">
        <v>4</v>
      </c>
      <c r="F816" t="s">
        <v>158</v>
      </c>
      <c r="G816" s="13">
        <v>102</v>
      </c>
      <c r="H816" s="67"/>
      <c r="I816" s="67"/>
      <c r="J816" s="67"/>
    </row>
    <row r="817" spans="1:10" x14ac:dyDescent="0.2">
      <c r="A817" t="s">
        <v>3042</v>
      </c>
      <c r="B817" t="s">
        <v>3043</v>
      </c>
      <c r="C817" s="6" t="s">
        <v>100</v>
      </c>
      <c r="D817" s="13">
        <v>429</v>
      </c>
      <c r="E817" s="13">
        <v>4</v>
      </c>
      <c r="F817" t="s">
        <v>4544</v>
      </c>
      <c r="G817" s="13">
        <v>339</v>
      </c>
      <c r="H817" s="67"/>
      <c r="I817" s="67"/>
      <c r="J817" s="67"/>
    </row>
    <row r="818" spans="1:10" x14ac:dyDescent="0.2">
      <c r="A818" t="s">
        <v>3042</v>
      </c>
      <c r="B818" t="s">
        <v>3043</v>
      </c>
      <c r="C818" s="6" t="s">
        <v>100</v>
      </c>
      <c r="D818" s="13" t="s">
        <v>2706</v>
      </c>
      <c r="E818" s="13">
        <v>4</v>
      </c>
      <c r="F818" t="s">
        <v>111</v>
      </c>
      <c r="G818" s="13">
        <v>122</v>
      </c>
      <c r="H818" s="67"/>
      <c r="I818" s="67"/>
      <c r="J818" s="67"/>
    </row>
    <row r="819" spans="1:10" x14ac:dyDescent="0.2">
      <c r="A819" t="s">
        <v>3042</v>
      </c>
      <c r="B819" t="s">
        <v>3043</v>
      </c>
      <c r="C819" s="6" t="s">
        <v>100</v>
      </c>
      <c r="D819" s="13" t="s">
        <v>2707</v>
      </c>
      <c r="E819" s="13">
        <v>4</v>
      </c>
      <c r="F819" t="s">
        <v>111</v>
      </c>
      <c r="G819" s="13">
        <v>133</v>
      </c>
      <c r="H819" s="67"/>
      <c r="I819" s="67"/>
      <c r="J819" s="67"/>
    </row>
    <row r="820" spans="1:10" x14ac:dyDescent="0.2">
      <c r="A820" t="s">
        <v>3042</v>
      </c>
      <c r="B820" t="s">
        <v>3043</v>
      </c>
      <c r="C820" s="6" t="s">
        <v>100</v>
      </c>
      <c r="D820" s="13" t="s">
        <v>2708</v>
      </c>
      <c r="E820" s="13">
        <v>4</v>
      </c>
      <c r="F820" t="s">
        <v>1746</v>
      </c>
      <c r="G820" s="13">
        <v>18</v>
      </c>
      <c r="H820" s="67"/>
      <c r="I820" s="67"/>
      <c r="J820" s="67"/>
    </row>
    <row r="821" spans="1:10" x14ac:dyDescent="0.2">
      <c r="A821" t="s">
        <v>3042</v>
      </c>
      <c r="B821" t="s">
        <v>3043</v>
      </c>
      <c r="C821" s="6" t="s">
        <v>100</v>
      </c>
      <c r="D821" s="13" t="s">
        <v>2709</v>
      </c>
      <c r="E821" s="13">
        <v>4</v>
      </c>
      <c r="F821" t="s">
        <v>108</v>
      </c>
      <c r="G821" s="13">
        <v>54</v>
      </c>
      <c r="H821" s="67"/>
      <c r="I821" s="67"/>
      <c r="J821" s="67"/>
    </row>
    <row r="822" spans="1:10" x14ac:dyDescent="0.2">
      <c r="A822" t="s">
        <v>3042</v>
      </c>
      <c r="B822" t="s">
        <v>3043</v>
      </c>
      <c r="C822" s="6" t="s">
        <v>100</v>
      </c>
      <c r="D822" s="13" t="s">
        <v>2710</v>
      </c>
      <c r="E822" s="13">
        <v>4</v>
      </c>
      <c r="F822" t="s">
        <v>1808</v>
      </c>
      <c r="G822" s="13">
        <v>20</v>
      </c>
      <c r="H822" s="67"/>
      <c r="I822" s="67"/>
      <c r="J822" s="67"/>
    </row>
    <row r="823" spans="1:10" x14ac:dyDescent="0.2">
      <c r="A823" t="s">
        <v>3042</v>
      </c>
      <c r="B823" t="s">
        <v>3043</v>
      </c>
      <c r="C823" s="6" t="s">
        <v>100</v>
      </c>
      <c r="D823" s="13">
        <v>430</v>
      </c>
      <c r="E823" s="13">
        <v>4</v>
      </c>
      <c r="F823" t="s">
        <v>1258</v>
      </c>
      <c r="G823" s="13">
        <v>1200</v>
      </c>
      <c r="H823" s="67"/>
      <c r="I823" s="67"/>
      <c r="J823" s="67"/>
    </row>
    <row r="824" spans="1:10" x14ac:dyDescent="0.2">
      <c r="A824" t="s">
        <v>3042</v>
      </c>
      <c r="B824" t="s">
        <v>3043</v>
      </c>
      <c r="C824" s="6" t="s">
        <v>100</v>
      </c>
      <c r="D824" s="13">
        <v>431</v>
      </c>
      <c r="E824" s="13">
        <v>4</v>
      </c>
      <c r="F824" t="s">
        <v>4544</v>
      </c>
      <c r="G824" s="13">
        <v>218</v>
      </c>
      <c r="H824" s="67"/>
      <c r="I824" s="67"/>
      <c r="J824" s="67"/>
    </row>
    <row r="825" spans="1:10" x14ac:dyDescent="0.2">
      <c r="A825" t="s">
        <v>3042</v>
      </c>
      <c r="B825" t="s">
        <v>3043</v>
      </c>
      <c r="C825" s="6" t="s">
        <v>100</v>
      </c>
      <c r="D825" s="13" t="s">
        <v>3428</v>
      </c>
      <c r="E825" s="13">
        <v>4</v>
      </c>
      <c r="F825" t="s">
        <v>111</v>
      </c>
      <c r="G825" s="13">
        <v>105</v>
      </c>
      <c r="H825" s="67"/>
      <c r="I825" s="67"/>
      <c r="J825" s="67"/>
    </row>
    <row r="826" spans="1:10" x14ac:dyDescent="0.2">
      <c r="A826" t="s">
        <v>3042</v>
      </c>
      <c r="B826" t="s">
        <v>3043</v>
      </c>
      <c r="C826" s="6" t="s">
        <v>100</v>
      </c>
      <c r="D826" s="13" t="s">
        <v>157</v>
      </c>
      <c r="E826" s="13">
        <v>4</v>
      </c>
      <c r="F826" t="s">
        <v>111</v>
      </c>
      <c r="G826" s="13">
        <v>105</v>
      </c>
      <c r="H826" s="67"/>
      <c r="I826" s="67"/>
      <c r="J826" s="67"/>
    </row>
    <row r="827" spans="1:10" x14ac:dyDescent="0.2">
      <c r="A827" t="s">
        <v>3042</v>
      </c>
      <c r="B827" t="s">
        <v>3043</v>
      </c>
      <c r="C827" s="6" t="s">
        <v>100</v>
      </c>
      <c r="D827" s="13" t="s">
        <v>156</v>
      </c>
      <c r="E827" s="13">
        <v>4</v>
      </c>
      <c r="F827" t="s">
        <v>1746</v>
      </c>
      <c r="G827" s="13">
        <v>15</v>
      </c>
      <c r="H827" s="67"/>
      <c r="I827" s="67"/>
      <c r="J827" s="67"/>
    </row>
    <row r="828" spans="1:10" x14ac:dyDescent="0.2">
      <c r="A828" t="s">
        <v>3042</v>
      </c>
      <c r="B828" t="s">
        <v>3043</v>
      </c>
      <c r="C828" s="6" t="s">
        <v>100</v>
      </c>
      <c r="D828" s="13" t="s">
        <v>155</v>
      </c>
      <c r="E828" s="13">
        <v>4</v>
      </c>
      <c r="F828" t="s">
        <v>108</v>
      </c>
      <c r="G828" s="13">
        <v>49</v>
      </c>
      <c r="H828" s="67"/>
      <c r="I828" s="67"/>
      <c r="J828" s="67"/>
    </row>
    <row r="829" spans="1:10" x14ac:dyDescent="0.2">
      <c r="A829" t="s">
        <v>3042</v>
      </c>
      <c r="B829" t="s">
        <v>3043</v>
      </c>
      <c r="C829" s="6" t="s">
        <v>100</v>
      </c>
      <c r="D829" s="13">
        <v>432</v>
      </c>
      <c r="E829" s="13">
        <v>4</v>
      </c>
      <c r="F829" t="s">
        <v>1256</v>
      </c>
      <c r="G829" s="13">
        <v>123</v>
      </c>
      <c r="H829" s="67"/>
      <c r="I829" s="67"/>
      <c r="J829" s="67"/>
    </row>
    <row r="830" spans="1:10" x14ac:dyDescent="0.2">
      <c r="A830" t="s">
        <v>3042</v>
      </c>
      <c r="B830" t="s">
        <v>3043</v>
      </c>
      <c r="C830" s="6" t="s">
        <v>100</v>
      </c>
      <c r="D830" s="13">
        <v>434</v>
      </c>
      <c r="E830" s="13">
        <v>4</v>
      </c>
      <c r="F830" t="s">
        <v>1746</v>
      </c>
      <c r="G830" s="13">
        <v>144</v>
      </c>
      <c r="H830" s="67"/>
      <c r="I830" s="67"/>
      <c r="J830" s="67"/>
    </row>
    <row r="831" spans="1:10" x14ac:dyDescent="0.2">
      <c r="A831" t="s">
        <v>3042</v>
      </c>
      <c r="B831" t="s">
        <v>3043</v>
      </c>
      <c r="C831" s="6" t="s">
        <v>100</v>
      </c>
      <c r="D831" s="13">
        <v>433</v>
      </c>
      <c r="E831" s="13">
        <v>4</v>
      </c>
      <c r="F831" t="s">
        <v>4544</v>
      </c>
      <c r="G831" s="13">
        <v>219</v>
      </c>
      <c r="H831" s="67"/>
      <c r="I831" s="67"/>
      <c r="J831" s="67"/>
    </row>
    <row r="832" spans="1:10" x14ac:dyDescent="0.2">
      <c r="A832" t="s">
        <v>3042</v>
      </c>
      <c r="B832" t="s">
        <v>3043</v>
      </c>
      <c r="C832" s="6" t="s">
        <v>100</v>
      </c>
      <c r="D832" s="13" t="s">
        <v>154</v>
      </c>
      <c r="E832" s="13">
        <v>4</v>
      </c>
      <c r="F832" t="s">
        <v>111</v>
      </c>
      <c r="G832" s="13">
        <v>105</v>
      </c>
      <c r="H832" s="67"/>
      <c r="I832" s="67"/>
      <c r="J832" s="67"/>
    </row>
    <row r="833" spans="1:10" x14ac:dyDescent="0.2">
      <c r="A833" t="s">
        <v>3042</v>
      </c>
      <c r="B833" t="s">
        <v>3043</v>
      </c>
      <c r="C833" s="6" t="s">
        <v>100</v>
      </c>
      <c r="D833" s="13" t="s">
        <v>153</v>
      </c>
      <c r="E833" s="13">
        <v>4</v>
      </c>
      <c r="F833" t="s">
        <v>111</v>
      </c>
      <c r="G833" s="13">
        <v>105</v>
      </c>
      <c r="H833" s="67"/>
      <c r="I833" s="67"/>
      <c r="J833" s="67"/>
    </row>
    <row r="834" spans="1:10" x14ac:dyDescent="0.2">
      <c r="A834" t="s">
        <v>3042</v>
      </c>
      <c r="B834" t="s">
        <v>3043</v>
      </c>
      <c r="C834" s="6" t="s">
        <v>100</v>
      </c>
      <c r="D834" s="13" t="s">
        <v>152</v>
      </c>
      <c r="E834" s="13">
        <v>4</v>
      </c>
      <c r="F834" t="s">
        <v>1808</v>
      </c>
      <c r="G834" s="13">
        <v>15</v>
      </c>
      <c r="H834" s="67"/>
      <c r="I834" s="67"/>
      <c r="J834" s="67"/>
    </row>
    <row r="835" spans="1:10" x14ac:dyDescent="0.2">
      <c r="A835" t="s">
        <v>3042</v>
      </c>
      <c r="B835" t="s">
        <v>3043</v>
      </c>
      <c r="C835" s="6" t="s">
        <v>100</v>
      </c>
      <c r="D835" s="13" t="s">
        <v>151</v>
      </c>
      <c r="E835" s="13">
        <v>4</v>
      </c>
      <c r="F835" t="s">
        <v>108</v>
      </c>
      <c r="G835" s="13">
        <v>49</v>
      </c>
      <c r="H835" s="67"/>
      <c r="I835" s="67"/>
      <c r="J835" s="67"/>
    </row>
    <row r="836" spans="1:10" x14ac:dyDescent="0.2">
      <c r="A836" t="s">
        <v>3042</v>
      </c>
      <c r="B836" t="s">
        <v>3043</v>
      </c>
      <c r="C836" s="6" t="s">
        <v>100</v>
      </c>
      <c r="D836" s="13">
        <v>435</v>
      </c>
      <c r="E836" s="13">
        <v>4</v>
      </c>
      <c r="F836" t="s">
        <v>4544</v>
      </c>
      <c r="G836" s="13">
        <v>219</v>
      </c>
      <c r="H836" s="67"/>
      <c r="I836" s="67"/>
      <c r="J836" s="67"/>
    </row>
    <row r="837" spans="1:10" x14ac:dyDescent="0.2">
      <c r="A837" t="s">
        <v>3042</v>
      </c>
      <c r="B837" t="s">
        <v>3043</v>
      </c>
      <c r="C837" s="6" t="s">
        <v>100</v>
      </c>
      <c r="D837" s="13" t="s">
        <v>150</v>
      </c>
      <c r="E837" s="13">
        <v>4</v>
      </c>
      <c r="F837" t="s">
        <v>111</v>
      </c>
      <c r="G837" s="13">
        <v>10</v>
      </c>
      <c r="H837" s="67"/>
      <c r="I837" s="67"/>
      <c r="J837" s="67"/>
    </row>
    <row r="838" spans="1:10" x14ac:dyDescent="0.2">
      <c r="A838" t="s">
        <v>3042</v>
      </c>
      <c r="B838" t="s">
        <v>3043</v>
      </c>
      <c r="C838" s="6" t="s">
        <v>100</v>
      </c>
      <c r="D838" s="13" t="s">
        <v>149</v>
      </c>
      <c r="E838" s="13">
        <v>4</v>
      </c>
      <c r="F838" t="s">
        <v>111</v>
      </c>
      <c r="G838" s="13">
        <v>105</v>
      </c>
      <c r="H838" s="67"/>
      <c r="I838" s="67"/>
      <c r="J838" s="67"/>
    </row>
    <row r="839" spans="1:10" x14ac:dyDescent="0.2">
      <c r="A839" t="s">
        <v>3042</v>
      </c>
      <c r="B839" t="s">
        <v>3043</v>
      </c>
      <c r="C839" s="6" t="s">
        <v>100</v>
      </c>
      <c r="D839" s="13" t="s">
        <v>148</v>
      </c>
      <c r="E839" s="13">
        <v>4</v>
      </c>
      <c r="F839" t="s">
        <v>1808</v>
      </c>
      <c r="G839" s="13">
        <v>15</v>
      </c>
      <c r="H839" s="67"/>
      <c r="I839" s="67"/>
      <c r="J839" s="67"/>
    </row>
    <row r="840" spans="1:10" x14ac:dyDescent="0.2">
      <c r="A840" t="s">
        <v>3042</v>
      </c>
      <c r="B840" t="s">
        <v>3043</v>
      </c>
      <c r="C840" s="6" t="s">
        <v>100</v>
      </c>
      <c r="D840" s="13" t="s">
        <v>147</v>
      </c>
      <c r="E840" s="13">
        <v>4</v>
      </c>
      <c r="F840" t="s">
        <v>108</v>
      </c>
      <c r="G840" s="13">
        <v>49</v>
      </c>
      <c r="H840" s="67"/>
      <c r="I840" s="67"/>
      <c r="J840" s="67"/>
    </row>
    <row r="841" spans="1:10" x14ac:dyDescent="0.2">
      <c r="A841" t="s">
        <v>3042</v>
      </c>
      <c r="B841" t="s">
        <v>3043</v>
      </c>
      <c r="C841" s="6" t="s">
        <v>100</v>
      </c>
      <c r="D841" s="13">
        <v>436</v>
      </c>
      <c r="E841" s="13">
        <v>4</v>
      </c>
      <c r="F841" t="s">
        <v>4544</v>
      </c>
      <c r="G841" s="13">
        <v>219</v>
      </c>
      <c r="H841" s="67"/>
      <c r="I841" s="67"/>
      <c r="J841" s="67"/>
    </row>
    <row r="842" spans="1:10" x14ac:dyDescent="0.2">
      <c r="A842" t="s">
        <v>3042</v>
      </c>
      <c r="B842" t="s">
        <v>3043</v>
      </c>
      <c r="C842" s="6" t="s">
        <v>100</v>
      </c>
      <c r="D842" s="13" t="s">
        <v>146</v>
      </c>
      <c r="E842" s="13">
        <v>4</v>
      </c>
      <c r="F842" t="s">
        <v>111</v>
      </c>
      <c r="G842" s="13">
        <v>105</v>
      </c>
      <c r="H842" s="67"/>
      <c r="I842" s="67"/>
      <c r="J842" s="67"/>
    </row>
    <row r="843" spans="1:10" x14ac:dyDescent="0.2">
      <c r="A843" t="s">
        <v>3042</v>
      </c>
      <c r="B843" t="s">
        <v>3043</v>
      </c>
      <c r="C843" s="6" t="s">
        <v>100</v>
      </c>
      <c r="D843" s="13" t="s">
        <v>2721</v>
      </c>
      <c r="E843" s="13">
        <v>4</v>
      </c>
      <c r="F843" t="s">
        <v>111</v>
      </c>
      <c r="G843" s="13">
        <v>105</v>
      </c>
      <c r="H843" s="67"/>
      <c r="I843" s="67"/>
      <c r="J843" s="67"/>
    </row>
    <row r="844" spans="1:10" x14ac:dyDescent="0.2">
      <c r="A844" t="s">
        <v>3042</v>
      </c>
      <c r="B844" t="s">
        <v>3043</v>
      </c>
      <c r="C844" s="6" t="s">
        <v>100</v>
      </c>
      <c r="D844" s="13" t="s">
        <v>145</v>
      </c>
      <c r="E844" s="13">
        <v>4</v>
      </c>
      <c r="F844" t="s">
        <v>1808</v>
      </c>
      <c r="G844" s="13">
        <v>15</v>
      </c>
      <c r="H844" s="67"/>
      <c r="I844" s="67"/>
      <c r="J844" s="67"/>
    </row>
    <row r="845" spans="1:10" x14ac:dyDescent="0.2">
      <c r="A845" t="s">
        <v>3042</v>
      </c>
      <c r="B845" t="s">
        <v>3043</v>
      </c>
      <c r="C845" s="6" t="s">
        <v>100</v>
      </c>
      <c r="D845" s="13" t="s">
        <v>144</v>
      </c>
      <c r="E845" s="13">
        <v>4</v>
      </c>
      <c r="F845" t="s">
        <v>108</v>
      </c>
      <c r="G845" s="13">
        <v>49</v>
      </c>
      <c r="H845" s="67"/>
      <c r="I845" s="67"/>
      <c r="J845" s="67"/>
    </row>
    <row r="846" spans="1:10" x14ac:dyDescent="0.2">
      <c r="A846" t="s">
        <v>3042</v>
      </c>
      <c r="B846" t="s">
        <v>3043</v>
      </c>
      <c r="C846" s="6" t="s">
        <v>100</v>
      </c>
      <c r="D846" s="13">
        <v>437</v>
      </c>
      <c r="E846" s="13">
        <v>4</v>
      </c>
      <c r="F846" t="s">
        <v>4544</v>
      </c>
      <c r="G846" s="13">
        <v>219</v>
      </c>
      <c r="H846" s="67"/>
      <c r="I846" s="67"/>
      <c r="J846" s="67"/>
    </row>
    <row r="847" spans="1:10" x14ac:dyDescent="0.2">
      <c r="A847" t="s">
        <v>3042</v>
      </c>
      <c r="B847" t="s">
        <v>3043</v>
      </c>
      <c r="C847" s="6" t="s">
        <v>100</v>
      </c>
      <c r="D847" s="13" t="s">
        <v>2723</v>
      </c>
      <c r="E847" s="13">
        <v>4</v>
      </c>
      <c r="F847" t="s">
        <v>111</v>
      </c>
      <c r="G847" s="13">
        <v>105</v>
      </c>
      <c r="H847" s="67"/>
      <c r="I847" s="67"/>
      <c r="J847" s="67"/>
    </row>
    <row r="848" spans="1:10" x14ac:dyDescent="0.2">
      <c r="A848" t="s">
        <v>3042</v>
      </c>
      <c r="B848" t="s">
        <v>3043</v>
      </c>
      <c r="C848" s="6" t="s">
        <v>100</v>
      </c>
      <c r="D848" s="13" t="s">
        <v>2724</v>
      </c>
      <c r="E848" s="13">
        <v>4</v>
      </c>
      <c r="F848" t="s">
        <v>111</v>
      </c>
      <c r="G848" s="13">
        <v>104</v>
      </c>
      <c r="H848" s="67"/>
      <c r="I848" s="67"/>
      <c r="J848" s="67"/>
    </row>
    <row r="849" spans="1:10" x14ac:dyDescent="0.2">
      <c r="A849" t="s">
        <v>3042</v>
      </c>
      <c r="B849" t="s">
        <v>3043</v>
      </c>
      <c r="C849" s="6" t="s">
        <v>100</v>
      </c>
      <c r="D849" s="13" t="s">
        <v>2725</v>
      </c>
      <c r="E849" s="13">
        <v>4</v>
      </c>
      <c r="F849" t="s">
        <v>1808</v>
      </c>
      <c r="G849" s="13">
        <v>15</v>
      </c>
      <c r="H849" s="67"/>
      <c r="I849" s="67"/>
      <c r="J849" s="67"/>
    </row>
    <row r="850" spans="1:10" x14ac:dyDescent="0.2">
      <c r="A850" t="s">
        <v>3042</v>
      </c>
      <c r="B850" t="s">
        <v>3043</v>
      </c>
      <c r="C850" s="6" t="s">
        <v>100</v>
      </c>
      <c r="D850" s="13" t="s">
        <v>143</v>
      </c>
      <c r="E850" s="13">
        <v>4</v>
      </c>
      <c r="F850" t="s">
        <v>108</v>
      </c>
      <c r="G850" s="13">
        <v>49</v>
      </c>
      <c r="H850" s="67"/>
      <c r="I850" s="67"/>
      <c r="J850" s="67"/>
    </row>
    <row r="851" spans="1:10" x14ac:dyDescent="0.2">
      <c r="A851" t="s">
        <v>3042</v>
      </c>
      <c r="B851" t="s">
        <v>3043</v>
      </c>
      <c r="C851" s="6" t="s">
        <v>100</v>
      </c>
      <c r="D851" s="13">
        <v>438</v>
      </c>
      <c r="E851" s="13">
        <v>4</v>
      </c>
      <c r="F851" t="s">
        <v>4544</v>
      </c>
      <c r="G851" s="13">
        <v>219</v>
      </c>
      <c r="H851" s="67"/>
      <c r="I851" s="67"/>
      <c r="J851" s="67"/>
    </row>
    <row r="852" spans="1:10" x14ac:dyDescent="0.2">
      <c r="A852" t="s">
        <v>3042</v>
      </c>
      <c r="B852" t="s">
        <v>3043</v>
      </c>
      <c r="C852" s="6" t="s">
        <v>100</v>
      </c>
      <c r="D852" s="13" t="s">
        <v>142</v>
      </c>
      <c r="E852" s="13">
        <v>4</v>
      </c>
      <c r="F852" t="s">
        <v>111</v>
      </c>
      <c r="G852" s="13">
        <v>141</v>
      </c>
      <c r="H852" s="67"/>
      <c r="I852" s="67"/>
      <c r="J852" s="67"/>
    </row>
    <row r="853" spans="1:10" x14ac:dyDescent="0.2">
      <c r="A853" t="s">
        <v>3042</v>
      </c>
      <c r="B853" t="s">
        <v>3043</v>
      </c>
      <c r="C853" s="6" t="s">
        <v>100</v>
      </c>
      <c r="D853" s="13" t="s">
        <v>141</v>
      </c>
      <c r="E853" s="13">
        <v>4</v>
      </c>
      <c r="F853" t="s">
        <v>111</v>
      </c>
      <c r="G853" s="13">
        <v>141</v>
      </c>
      <c r="H853" s="67"/>
      <c r="I853" s="67"/>
      <c r="J853" s="67"/>
    </row>
    <row r="854" spans="1:10" x14ac:dyDescent="0.2">
      <c r="A854" t="s">
        <v>3042</v>
      </c>
      <c r="B854" t="s">
        <v>3043</v>
      </c>
      <c r="C854" s="6" t="s">
        <v>100</v>
      </c>
      <c r="D854" s="13" t="s">
        <v>140</v>
      </c>
      <c r="E854" s="13">
        <v>4</v>
      </c>
      <c r="F854" t="s">
        <v>1808</v>
      </c>
      <c r="G854" s="13">
        <v>15</v>
      </c>
      <c r="H854" s="67"/>
      <c r="I854" s="67"/>
      <c r="J854" s="67"/>
    </row>
    <row r="855" spans="1:10" x14ac:dyDescent="0.2">
      <c r="A855" t="s">
        <v>3042</v>
      </c>
      <c r="B855" t="s">
        <v>3043</v>
      </c>
      <c r="C855" s="6" t="s">
        <v>100</v>
      </c>
      <c r="D855" s="13" t="s">
        <v>139</v>
      </c>
      <c r="E855" s="13">
        <v>4</v>
      </c>
      <c r="F855" t="s">
        <v>108</v>
      </c>
      <c r="G855" s="13">
        <v>49</v>
      </c>
      <c r="H855" s="67"/>
      <c r="I855" s="67"/>
      <c r="J855" s="67"/>
    </row>
    <row r="856" spans="1:10" x14ac:dyDescent="0.2">
      <c r="A856" t="s">
        <v>3042</v>
      </c>
      <c r="B856" t="s">
        <v>3043</v>
      </c>
      <c r="C856" s="6" t="s">
        <v>100</v>
      </c>
      <c r="D856" s="13">
        <v>439</v>
      </c>
      <c r="E856" s="13">
        <v>4</v>
      </c>
      <c r="F856" t="s">
        <v>4544</v>
      </c>
      <c r="G856" s="13">
        <v>219</v>
      </c>
      <c r="H856" s="67"/>
      <c r="I856" s="67"/>
      <c r="J856" s="67"/>
    </row>
    <row r="857" spans="1:10" x14ac:dyDescent="0.2">
      <c r="A857" t="s">
        <v>3042</v>
      </c>
      <c r="B857" t="s">
        <v>3043</v>
      </c>
      <c r="C857" s="6" t="s">
        <v>100</v>
      </c>
      <c r="D857" s="13" t="s">
        <v>2728</v>
      </c>
      <c r="E857" s="13">
        <v>4</v>
      </c>
      <c r="F857" t="s">
        <v>111</v>
      </c>
      <c r="G857" s="13">
        <v>105</v>
      </c>
      <c r="H857" s="67"/>
      <c r="I857" s="67"/>
      <c r="J857" s="67"/>
    </row>
    <row r="858" spans="1:10" x14ac:dyDescent="0.2">
      <c r="A858" t="s">
        <v>3042</v>
      </c>
      <c r="B858" t="s">
        <v>3043</v>
      </c>
      <c r="C858" s="6" t="s">
        <v>100</v>
      </c>
      <c r="D858" s="13" t="s">
        <v>138</v>
      </c>
      <c r="E858" s="13">
        <v>4</v>
      </c>
      <c r="F858" t="s">
        <v>111</v>
      </c>
      <c r="G858" s="13">
        <v>105</v>
      </c>
      <c r="H858" s="67"/>
      <c r="I858" s="67"/>
      <c r="J858" s="67"/>
    </row>
    <row r="859" spans="1:10" x14ac:dyDescent="0.2">
      <c r="A859" t="s">
        <v>3042</v>
      </c>
      <c r="B859" t="s">
        <v>3043</v>
      </c>
      <c r="C859" s="6" t="s">
        <v>100</v>
      </c>
      <c r="D859" s="13" t="s">
        <v>137</v>
      </c>
      <c r="E859" s="13">
        <v>4</v>
      </c>
      <c r="F859" t="s">
        <v>1808</v>
      </c>
      <c r="G859" s="13">
        <v>15</v>
      </c>
      <c r="H859" s="67"/>
      <c r="I859" s="67"/>
      <c r="J859" s="67"/>
    </row>
    <row r="860" spans="1:10" x14ac:dyDescent="0.2">
      <c r="A860" t="s">
        <v>3042</v>
      </c>
      <c r="B860" t="s">
        <v>3043</v>
      </c>
      <c r="C860" s="6" t="s">
        <v>100</v>
      </c>
      <c r="D860" s="13" t="s">
        <v>136</v>
      </c>
      <c r="E860" s="13">
        <v>4</v>
      </c>
      <c r="F860" t="s">
        <v>108</v>
      </c>
      <c r="G860" s="13">
        <v>49</v>
      </c>
      <c r="H860" s="67"/>
      <c r="I860" s="67"/>
      <c r="J860" s="67"/>
    </row>
    <row r="861" spans="1:10" x14ac:dyDescent="0.2">
      <c r="A861" t="s">
        <v>3042</v>
      </c>
      <c r="B861" t="s">
        <v>3043</v>
      </c>
      <c r="C861" s="6" t="s">
        <v>100</v>
      </c>
      <c r="D861" s="13">
        <v>440</v>
      </c>
      <c r="E861" s="13">
        <v>4</v>
      </c>
      <c r="F861" t="s">
        <v>4544</v>
      </c>
      <c r="G861" s="13">
        <v>219</v>
      </c>
      <c r="H861" s="67"/>
      <c r="I861" s="67"/>
      <c r="J861" s="67"/>
    </row>
    <row r="862" spans="1:10" x14ac:dyDescent="0.2">
      <c r="A862" t="s">
        <v>3042</v>
      </c>
      <c r="B862" t="s">
        <v>3043</v>
      </c>
      <c r="C862" s="6" t="s">
        <v>100</v>
      </c>
      <c r="D862" s="13" t="s">
        <v>2730</v>
      </c>
      <c r="E862" s="13">
        <v>4</v>
      </c>
      <c r="F862" t="s">
        <v>111</v>
      </c>
      <c r="G862" s="13">
        <v>105</v>
      </c>
      <c r="H862" s="67"/>
      <c r="I862" s="67"/>
      <c r="J862" s="67"/>
    </row>
    <row r="863" spans="1:10" x14ac:dyDescent="0.2">
      <c r="A863" t="s">
        <v>3042</v>
      </c>
      <c r="B863" t="s">
        <v>3043</v>
      </c>
      <c r="C863" s="6" t="s">
        <v>100</v>
      </c>
      <c r="D863" s="13" t="s">
        <v>2731</v>
      </c>
      <c r="E863" s="13">
        <v>4</v>
      </c>
      <c r="F863" t="s">
        <v>111</v>
      </c>
      <c r="G863" s="13">
        <v>104</v>
      </c>
      <c r="H863" s="67"/>
      <c r="I863" s="67"/>
      <c r="J863" s="67"/>
    </row>
    <row r="864" spans="1:10" x14ac:dyDescent="0.2">
      <c r="A864" t="s">
        <v>3042</v>
      </c>
      <c r="B864" t="s">
        <v>3043</v>
      </c>
      <c r="C864" s="6" t="s">
        <v>100</v>
      </c>
      <c r="D864" s="13" t="s">
        <v>2732</v>
      </c>
      <c r="E864" s="13">
        <v>4</v>
      </c>
      <c r="F864" t="s">
        <v>1808</v>
      </c>
      <c r="G864" s="13">
        <v>15</v>
      </c>
      <c r="H864" s="67"/>
      <c r="I864" s="67"/>
      <c r="J864" s="67"/>
    </row>
    <row r="865" spans="1:10" x14ac:dyDescent="0.2">
      <c r="A865" t="s">
        <v>3042</v>
      </c>
      <c r="B865" t="s">
        <v>3043</v>
      </c>
      <c r="C865" s="6" t="s">
        <v>100</v>
      </c>
      <c r="D865" s="13" t="s">
        <v>135</v>
      </c>
      <c r="E865" s="13">
        <v>4</v>
      </c>
      <c r="F865" t="s">
        <v>108</v>
      </c>
      <c r="G865" s="13">
        <v>49</v>
      </c>
      <c r="H865" s="67"/>
      <c r="I865" s="67"/>
      <c r="J865" s="67"/>
    </row>
    <row r="866" spans="1:10" x14ac:dyDescent="0.2">
      <c r="A866" t="s">
        <v>3042</v>
      </c>
      <c r="B866" t="s">
        <v>3043</v>
      </c>
      <c r="C866" s="6" t="s">
        <v>100</v>
      </c>
      <c r="D866" s="13">
        <v>441</v>
      </c>
      <c r="E866" s="13">
        <v>4</v>
      </c>
      <c r="F866" t="s">
        <v>4544</v>
      </c>
      <c r="G866" s="13">
        <v>219</v>
      </c>
      <c r="H866" s="67"/>
      <c r="I866" s="67"/>
      <c r="J866" s="67"/>
    </row>
    <row r="867" spans="1:10" x14ac:dyDescent="0.2">
      <c r="A867" t="s">
        <v>3042</v>
      </c>
      <c r="B867" t="s">
        <v>3043</v>
      </c>
      <c r="C867" s="6" t="s">
        <v>100</v>
      </c>
      <c r="D867" s="13" t="s">
        <v>2734</v>
      </c>
      <c r="E867" s="13">
        <v>4</v>
      </c>
      <c r="F867" t="s">
        <v>111</v>
      </c>
      <c r="G867" s="13">
        <v>105</v>
      </c>
      <c r="H867" s="67"/>
      <c r="I867" s="67"/>
      <c r="J867" s="67"/>
    </row>
    <row r="868" spans="1:10" x14ac:dyDescent="0.2">
      <c r="A868" t="s">
        <v>3042</v>
      </c>
      <c r="B868" t="s">
        <v>3043</v>
      </c>
      <c r="C868" s="6" t="s">
        <v>100</v>
      </c>
      <c r="D868" s="13" t="s">
        <v>134</v>
      </c>
      <c r="E868" s="13">
        <v>4</v>
      </c>
      <c r="F868" t="s">
        <v>111</v>
      </c>
      <c r="G868" s="13">
        <v>105</v>
      </c>
      <c r="H868" s="67"/>
      <c r="I868" s="67"/>
      <c r="J868" s="67"/>
    </row>
    <row r="869" spans="1:10" x14ac:dyDescent="0.2">
      <c r="A869" t="s">
        <v>3042</v>
      </c>
      <c r="B869" t="s">
        <v>3043</v>
      </c>
      <c r="C869" s="6" t="s">
        <v>100</v>
      </c>
      <c r="D869" s="13" t="s">
        <v>133</v>
      </c>
      <c r="E869" s="13">
        <v>4</v>
      </c>
      <c r="F869" t="s">
        <v>1808</v>
      </c>
      <c r="G869" s="13">
        <v>15</v>
      </c>
      <c r="H869" s="67"/>
      <c r="I869" s="67"/>
      <c r="J869" s="67"/>
    </row>
    <row r="870" spans="1:10" x14ac:dyDescent="0.2">
      <c r="A870" t="s">
        <v>3042</v>
      </c>
      <c r="B870" t="s">
        <v>3043</v>
      </c>
      <c r="C870" s="6" t="s">
        <v>100</v>
      </c>
      <c r="D870" s="13" t="s">
        <v>132</v>
      </c>
      <c r="E870" s="13">
        <v>4</v>
      </c>
      <c r="F870" t="s">
        <v>108</v>
      </c>
      <c r="G870" s="13">
        <v>49</v>
      </c>
      <c r="H870" s="67"/>
      <c r="I870" s="67"/>
      <c r="J870" s="67"/>
    </row>
    <row r="871" spans="1:10" x14ac:dyDescent="0.2">
      <c r="A871" t="s">
        <v>3042</v>
      </c>
      <c r="B871" t="s">
        <v>3043</v>
      </c>
      <c r="C871" s="6" t="s">
        <v>100</v>
      </c>
      <c r="D871" s="13">
        <v>442</v>
      </c>
      <c r="E871" s="13">
        <v>4</v>
      </c>
      <c r="F871" t="s">
        <v>4544</v>
      </c>
      <c r="G871" s="13">
        <v>219</v>
      </c>
      <c r="H871" s="67"/>
      <c r="I871" s="67"/>
      <c r="J871" s="67"/>
    </row>
    <row r="872" spans="1:10" x14ac:dyDescent="0.2">
      <c r="A872" t="s">
        <v>3042</v>
      </c>
      <c r="B872" t="s">
        <v>3043</v>
      </c>
      <c r="C872" s="6" t="s">
        <v>100</v>
      </c>
      <c r="D872" s="13" t="s">
        <v>131</v>
      </c>
      <c r="E872" s="13">
        <v>4</v>
      </c>
      <c r="F872" t="s">
        <v>111</v>
      </c>
      <c r="G872" s="13">
        <v>105</v>
      </c>
      <c r="H872" s="67"/>
      <c r="I872" s="67"/>
      <c r="J872" s="67"/>
    </row>
    <row r="873" spans="1:10" x14ac:dyDescent="0.2">
      <c r="A873" t="s">
        <v>3042</v>
      </c>
      <c r="B873" t="s">
        <v>3043</v>
      </c>
      <c r="C873" s="6" t="s">
        <v>100</v>
      </c>
      <c r="D873" s="13" t="s">
        <v>130</v>
      </c>
      <c r="E873" s="13">
        <v>4</v>
      </c>
      <c r="F873" t="s">
        <v>111</v>
      </c>
      <c r="G873" s="13">
        <v>105</v>
      </c>
      <c r="H873" s="67"/>
      <c r="I873" s="67"/>
      <c r="J873" s="67"/>
    </row>
    <row r="874" spans="1:10" x14ac:dyDescent="0.2">
      <c r="A874" t="s">
        <v>3042</v>
      </c>
      <c r="B874" t="s">
        <v>3043</v>
      </c>
      <c r="C874" s="6" t="s">
        <v>100</v>
      </c>
      <c r="D874" s="13" t="s">
        <v>129</v>
      </c>
      <c r="E874" s="13">
        <v>4</v>
      </c>
      <c r="F874" t="s">
        <v>1808</v>
      </c>
      <c r="G874" s="13">
        <v>15</v>
      </c>
      <c r="H874" s="67"/>
      <c r="I874" s="67"/>
      <c r="J874" s="67"/>
    </row>
    <row r="875" spans="1:10" x14ac:dyDescent="0.2">
      <c r="A875" t="s">
        <v>3042</v>
      </c>
      <c r="B875" t="s">
        <v>3043</v>
      </c>
      <c r="C875" s="6" t="s">
        <v>100</v>
      </c>
      <c r="D875" s="13" t="s">
        <v>128</v>
      </c>
      <c r="E875" s="13">
        <v>4</v>
      </c>
      <c r="F875" t="s">
        <v>108</v>
      </c>
      <c r="G875" s="13">
        <v>49</v>
      </c>
      <c r="H875" s="67"/>
      <c r="I875" s="67"/>
      <c r="J875" s="67"/>
    </row>
    <row r="876" spans="1:10" x14ac:dyDescent="0.2">
      <c r="A876" t="s">
        <v>3042</v>
      </c>
      <c r="B876" t="s">
        <v>3043</v>
      </c>
      <c r="C876" s="6" t="s">
        <v>100</v>
      </c>
      <c r="D876" s="13">
        <v>443</v>
      </c>
      <c r="E876" s="13">
        <v>4</v>
      </c>
      <c r="F876" t="s">
        <v>4544</v>
      </c>
      <c r="G876" s="13">
        <v>219</v>
      </c>
      <c r="H876" s="67"/>
      <c r="I876" s="67"/>
      <c r="J876" s="67"/>
    </row>
    <row r="877" spans="1:10" x14ac:dyDescent="0.2">
      <c r="A877" t="s">
        <v>3042</v>
      </c>
      <c r="B877" t="s">
        <v>3043</v>
      </c>
      <c r="C877" s="6" t="s">
        <v>100</v>
      </c>
      <c r="D877" s="13" t="s">
        <v>127</v>
      </c>
      <c r="E877" s="13">
        <v>4</v>
      </c>
      <c r="F877" t="s">
        <v>111</v>
      </c>
      <c r="G877" s="13">
        <v>105</v>
      </c>
      <c r="H877" s="67"/>
      <c r="I877" s="67"/>
      <c r="J877" s="67"/>
    </row>
    <row r="878" spans="1:10" x14ac:dyDescent="0.2">
      <c r="A878" t="s">
        <v>3042</v>
      </c>
      <c r="B878" t="s">
        <v>3043</v>
      </c>
      <c r="C878" s="6" t="s">
        <v>100</v>
      </c>
      <c r="D878" s="13" t="s">
        <v>126</v>
      </c>
      <c r="E878" s="13">
        <v>4</v>
      </c>
      <c r="F878" t="s">
        <v>111</v>
      </c>
      <c r="G878" s="13">
        <v>105</v>
      </c>
      <c r="H878" s="67"/>
      <c r="I878" s="67"/>
      <c r="J878" s="67"/>
    </row>
    <row r="879" spans="1:10" x14ac:dyDescent="0.2">
      <c r="A879" t="s">
        <v>3042</v>
      </c>
      <c r="B879" t="s">
        <v>3043</v>
      </c>
      <c r="C879" s="6" t="s">
        <v>100</v>
      </c>
      <c r="D879" s="13" t="s">
        <v>125</v>
      </c>
      <c r="E879" s="13">
        <v>4</v>
      </c>
      <c r="F879" t="s">
        <v>1808</v>
      </c>
      <c r="G879" s="13">
        <v>15</v>
      </c>
      <c r="H879" s="67"/>
      <c r="I879" s="67"/>
      <c r="J879" s="67"/>
    </row>
    <row r="880" spans="1:10" x14ac:dyDescent="0.2">
      <c r="A880" t="s">
        <v>3042</v>
      </c>
      <c r="B880" t="s">
        <v>3043</v>
      </c>
      <c r="C880" s="6" t="s">
        <v>100</v>
      </c>
      <c r="D880" s="13" t="s">
        <v>124</v>
      </c>
      <c r="E880" s="13">
        <v>4</v>
      </c>
      <c r="F880" t="s">
        <v>108</v>
      </c>
      <c r="G880" s="13">
        <v>49</v>
      </c>
      <c r="H880" s="67"/>
      <c r="I880" s="67"/>
      <c r="J880" s="67"/>
    </row>
    <row r="881" spans="1:10" x14ac:dyDescent="0.2">
      <c r="A881" t="s">
        <v>3042</v>
      </c>
      <c r="B881" t="s">
        <v>3043</v>
      </c>
      <c r="C881" s="6" t="s">
        <v>100</v>
      </c>
      <c r="D881" s="13">
        <v>444</v>
      </c>
      <c r="E881" s="13">
        <v>4</v>
      </c>
      <c r="F881" t="s">
        <v>4544</v>
      </c>
      <c r="G881" s="13">
        <v>219</v>
      </c>
      <c r="H881" s="67"/>
      <c r="I881" s="67"/>
      <c r="J881" s="67"/>
    </row>
    <row r="882" spans="1:10" x14ac:dyDescent="0.2">
      <c r="A882" t="s">
        <v>3042</v>
      </c>
      <c r="B882" t="s">
        <v>3043</v>
      </c>
      <c r="C882" s="6" t="s">
        <v>100</v>
      </c>
      <c r="D882" s="13" t="s">
        <v>123</v>
      </c>
      <c r="E882" s="13">
        <v>4</v>
      </c>
      <c r="F882" t="s">
        <v>111</v>
      </c>
      <c r="G882" s="13">
        <v>105</v>
      </c>
      <c r="H882" s="67"/>
      <c r="I882" s="67"/>
      <c r="J882" s="67"/>
    </row>
    <row r="883" spans="1:10" x14ac:dyDescent="0.2">
      <c r="A883" t="s">
        <v>3042</v>
      </c>
      <c r="B883" t="s">
        <v>3043</v>
      </c>
      <c r="C883" s="6" t="s">
        <v>100</v>
      </c>
      <c r="D883" s="13" t="s">
        <v>112</v>
      </c>
      <c r="E883" s="13">
        <v>4</v>
      </c>
      <c r="F883" t="s">
        <v>111</v>
      </c>
      <c r="G883" s="13">
        <v>105</v>
      </c>
      <c r="H883" s="67"/>
      <c r="I883" s="67"/>
      <c r="J883" s="67"/>
    </row>
    <row r="884" spans="1:10" x14ac:dyDescent="0.2">
      <c r="A884" t="s">
        <v>3042</v>
      </c>
      <c r="B884" t="s">
        <v>3043</v>
      </c>
      <c r="C884" s="6" t="s">
        <v>100</v>
      </c>
      <c r="D884" s="13" t="s">
        <v>110</v>
      </c>
      <c r="E884" s="13">
        <v>4</v>
      </c>
      <c r="F884" t="s">
        <v>1808</v>
      </c>
      <c r="G884" s="13">
        <v>15</v>
      </c>
      <c r="H884" s="67"/>
      <c r="I884" s="67"/>
      <c r="J884" s="67"/>
    </row>
    <row r="885" spans="1:10" x14ac:dyDescent="0.2">
      <c r="A885" t="s">
        <v>3042</v>
      </c>
      <c r="B885" t="s">
        <v>3043</v>
      </c>
      <c r="C885" s="6" t="s">
        <v>100</v>
      </c>
      <c r="D885" s="13" t="s">
        <v>109</v>
      </c>
      <c r="E885" s="13">
        <v>4</v>
      </c>
      <c r="F885" t="s">
        <v>108</v>
      </c>
      <c r="G885" s="13">
        <v>49</v>
      </c>
      <c r="H885" s="67"/>
      <c r="I885" s="67"/>
      <c r="J885" s="67"/>
    </row>
    <row r="886" spans="1:10" x14ac:dyDescent="0.2">
      <c r="A886" t="s">
        <v>3042</v>
      </c>
      <c r="B886" t="s">
        <v>3043</v>
      </c>
      <c r="C886" s="6" t="s">
        <v>100</v>
      </c>
      <c r="D886" s="13">
        <v>445</v>
      </c>
      <c r="E886" s="13">
        <v>4</v>
      </c>
      <c r="F886" t="s">
        <v>107</v>
      </c>
      <c r="G886" s="13">
        <v>58</v>
      </c>
      <c r="H886" s="67"/>
      <c r="I886" s="67"/>
      <c r="J886" s="67"/>
    </row>
    <row r="887" spans="1:10" x14ac:dyDescent="0.2">
      <c r="A887" t="s">
        <v>3042</v>
      </c>
      <c r="B887" t="s">
        <v>3043</v>
      </c>
      <c r="C887" s="6" t="s">
        <v>100</v>
      </c>
      <c r="D887" s="13">
        <v>446</v>
      </c>
      <c r="E887" s="13">
        <v>4</v>
      </c>
      <c r="F887" t="s">
        <v>4033</v>
      </c>
      <c r="G887" s="13">
        <v>327</v>
      </c>
      <c r="H887" s="67"/>
      <c r="I887" s="67"/>
      <c r="J887" s="67"/>
    </row>
    <row r="888" spans="1:10" x14ac:dyDescent="0.2">
      <c r="A888" t="s">
        <v>3042</v>
      </c>
      <c r="B888" t="s">
        <v>3043</v>
      </c>
      <c r="C888" s="6" t="s">
        <v>100</v>
      </c>
      <c r="D888" s="13">
        <v>448</v>
      </c>
      <c r="E888" s="13">
        <v>4</v>
      </c>
      <c r="F888" t="s">
        <v>1746</v>
      </c>
      <c r="G888" s="13">
        <v>76</v>
      </c>
      <c r="H888" s="67"/>
      <c r="I888" s="67"/>
      <c r="J888" s="67"/>
    </row>
    <row r="889" spans="1:10" x14ac:dyDescent="0.2">
      <c r="A889" t="s">
        <v>3042</v>
      </c>
      <c r="B889" t="s">
        <v>3043</v>
      </c>
      <c r="C889" s="6" t="s">
        <v>100</v>
      </c>
      <c r="D889" s="13" t="s">
        <v>3222</v>
      </c>
      <c r="E889" s="13">
        <v>4</v>
      </c>
      <c r="F889" t="s">
        <v>106</v>
      </c>
      <c r="G889" s="13">
        <v>189</v>
      </c>
      <c r="H889" s="67"/>
      <c r="I889" s="67"/>
      <c r="J889" s="67"/>
    </row>
    <row r="890" spans="1:10" x14ac:dyDescent="0.2">
      <c r="A890" t="s">
        <v>3042</v>
      </c>
      <c r="B890" t="s">
        <v>3043</v>
      </c>
      <c r="C890" s="6" t="s">
        <v>100</v>
      </c>
      <c r="D890" s="13" t="s">
        <v>105</v>
      </c>
      <c r="E890" s="13">
        <v>4</v>
      </c>
      <c r="F890" t="s">
        <v>104</v>
      </c>
      <c r="G890" s="13">
        <v>189</v>
      </c>
      <c r="H890" s="67"/>
      <c r="I890" s="67"/>
      <c r="J890" s="67"/>
    </row>
    <row r="891" spans="1:10" x14ac:dyDescent="0.2">
      <c r="A891" t="s">
        <v>3042</v>
      </c>
      <c r="B891" t="s">
        <v>3043</v>
      </c>
      <c r="C891" s="6" t="s">
        <v>100</v>
      </c>
      <c r="D891" s="13" t="s">
        <v>3218</v>
      </c>
      <c r="E891" s="13">
        <v>4</v>
      </c>
      <c r="F891" t="s">
        <v>103</v>
      </c>
      <c r="G891" s="13">
        <v>124</v>
      </c>
      <c r="H891" s="67"/>
      <c r="I891" s="67"/>
      <c r="J891" s="67"/>
    </row>
    <row r="892" spans="1:10" x14ac:dyDescent="0.2">
      <c r="A892" t="s">
        <v>3042</v>
      </c>
      <c r="B892" t="s">
        <v>3043</v>
      </c>
      <c r="C892" s="6" t="s">
        <v>100</v>
      </c>
      <c r="D892" s="13" t="s">
        <v>3219</v>
      </c>
      <c r="E892" s="13">
        <v>4</v>
      </c>
      <c r="F892" t="s">
        <v>102</v>
      </c>
      <c r="G892" s="13">
        <v>124</v>
      </c>
      <c r="H892" s="67"/>
      <c r="I892" s="67"/>
      <c r="J892" s="67"/>
    </row>
    <row r="893" spans="1:10" x14ac:dyDescent="0.2">
      <c r="A893" t="s">
        <v>3042</v>
      </c>
      <c r="B893" t="s">
        <v>3043</v>
      </c>
      <c r="C893" s="6" t="s">
        <v>100</v>
      </c>
      <c r="D893" s="13" t="s">
        <v>3214</v>
      </c>
      <c r="E893" s="13">
        <v>4</v>
      </c>
      <c r="F893" t="s">
        <v>101</v>
      </c>
      <c r="G893" s="13">
        <v>39</v>
      </c>
      <c r="H893" s="67"/>
      <c r="I893" s="67"/>
      <c r="J893" s="67"/>
    </row>
    <row r="894" spans="1:10" x14ac:dyDescent="0.2">
      <c r="A894" t="s">
        <v>3042</v>
      </c>
      <c r="B894" t="s">
        <v>3043</v>
      </c>
      <c r="C894" s="6" t="s">
        <v>100</v>
      </c>
      <c r="D894" s="13" t="s">
        <v>3217</v>
      </c>
      <c r="E894" s="13">
        <v>4</v>
      </c>
      <c r="F894" t="s">
        <v>99</v>
      </c>
      <c r="G894" s="13">
        <v>39</v>
      </c>
      <c r="H894" s="67"/>
      <c r="I894" s="67"/>
      <c r="J894" s="67"/>
    </row>
    <row r="895" spans="1:10" x14ac:dyDescent="0.2">
      <c r="C895" s="6"/>
      <c r="H895" s="67"/>
      <c r="I895" s="67"/>
      <c r="J895" s="67"/>
    </row>
    <row r="896" spans="1:10" x14ac:dyDescent="0.2">
      <c r="C896" s="6"/>
      <c r="F896" s="148" t="s">
        <v>98</v>
      </c>
      <c r="G896" s="13">
        <f>SUM(G685:G894)</f>
        <v>27287</v>
      </c>
      <c r="H896" s="67"/>
      <c r="I896" s="67"/>
      <c r="J896" s="67"/>
    </row>
    <row r="897" spans="3:10" x14ac:dyDescent="0.2">
      <c r="C897" s="8"/>
      <c r="H897" s="67"/>
      <c r="I897" s="67"/>
      <c r="J897" s="67"/>
    </row>
    <row r="898" spans="3:10" x14ac:dyDescent="0.2">
      <c r="C898" s="8"/>
      <c r="G898" s="7">
        <f>G896+G683+G458+G219+G15</f>
        <v>118131</v>
      </c>
      <c r="H898" s="67"/>
      <c r="I898" s="67"/>
      <c r="J898" s="67"/>
    </row>
    <row r="899" spans="3:10" x14ac:dyDescent="0.2">
      <c r="C899" s="8"/>
      <c r="H899" s="67"/>
      <c r="I899" s="67"/>
    </row>
    <row r="900" spans="3:10" x14ac:dyDescent="0.2">
      <c r="C900" s="8"/>
      <c r="H900" s="67"/>
      <c r="I900" s="67"/>
    </row>
    <row r="901" spans="3:10" x14ac:dyDescent="0.2">
      <c r="C901" s="8"/>
      <c r="H901" s="67"/>
      <c r="I901" s="67"/>
      <c r="J901" s="67"/>
    </row>
    <row r="902" spans="3:10" x14ac:dyDescent="0.2">
      <c r="C902" s="8"/>
      <c r="H902" s="67"/>
      <c r="I902" s="67"/>
      <c r="J902" s="67"/>
    </row>
    <row r="903" spans="3:10" x14ac:dyDescent="0.2">
      <c r="C903" s="8"/>
      <c r="H903" s="67"/>
      <c r="I903" s="67"/>
      <c r="J903" s="67"/>
    </row>
    <row r="904" spans="3:10" x14ac:dyDescent="0.2">
      <c r="C904" s="8"/>
      <c r="H904" s="67"/>
      <c r="I904" s="67"/>
      <c r="J904" s="67"/>
    </row>
    <row r="905" spans="3:10" x14ac:dyDescent="0.2">
      <c r="C905" s="8"/>
      <c r="H905" s="67"/>
      <c r="I905" s="67"/>
      <c r="J905" s="67"/>
    </row>
    <row r="906" spans="3:10" x14ac:dyDescent="0.2">
      <c r="C906" s="8"/>
      <c r="H906" s="67"/>
      <c r="I906" s="67"/>
      <c r="J906" s="67"/>
    </row>
    <row r="907" spans="3:10" x14ac:dyDescent="0.2">
      <c r="C907" s="8"/>
      <c r="H907" s="67"/>
      <c r="I907" s="67"/>
      <c r="J907" s="67"/>
    </row>
    <row r="908" spans="3:10" x14ac:dyDescent="0.2">
      <c r="C908" s="8"/>
      <c r="H908" s="67"/>
      <c r="I908" s="67"/>
      <c r="J908" s="67"/>
    </row>
    <row r="909" spans="3:10" x14ac:dyDescent="0.2">
      <c r="C909" s="8"/>
      <c r="H909" s="67"/>
      <c r="I909" s="67"/>
      <c r="J909" s="67"/>
    </row>
    <row r="910" spans="3:10" x14ac:dyDescent="0.2">
      <c r="C910" s="8"/>
      <c r="H910" s="67"/>
      <c r="I910" s="67"/>
      <c r="J910" s="67"/>
    </row>
    <row r="911" spans="3:10" x14ac:dyDescent="0.2">
      <c r="C911" s="8"/>
      <c r="H911" s="67"/>
      <c r="I911" s="67"/>
      <c r="J911" s="67"/>
    </row>
    <row r="912" spans="3:10" x14ac:dyDescent="0.2">
      <c r="C912" s="8"/>
      <c r="H912" s="67"/>
      <c r="I912" s="67"/>
      <c r="J912" s="67"/>
    </row>
    <row r="913" spans="3:10" x14ac:dyDescent="0.2">
      <c r="C913" s="8"/>
      <c r="H913" s="67"/>
      <c r="I913" s="67"/>
      <c r="J913" s="67"/>
    </row>
    <row r="914" spans="3:10" x14ac:dyDescent="0.2">
      <c r="C914" s="8"/>
      <c r="H914" s="67"/>
      <c r="I914" s="67"/>
      <c r="J914" s="67"/>
    </row>
    <row r="915" spans="3:10" x14ac:dyDescent="0.2">
      <c r="C915" s="8"/>
      <c r="H915" s="67"/>
      <c r="I915" s="67"/>
      <c r="J915" s="67"/>
    </row>
    <row r="916" spans="3:10" x14ac:dyDescent="0.2">
      <c r="C916" s="8"/>
      <c r="H916" s="67"/>
      <c r="I916" s="67"/>
      <c r="J916" s="67"/>
    </row>
    <row r="917" spans="3:10" x14ac:dyDescent="0.2">
      <c r="C917" s="8"/>
      <c r="H917" s="67"/>
      <c r="I917" s="67"/>
      <c r="J917" s="67"/>
    </row>
    <row r="918" spans="3:10" x14ac:dyDescent="0.2">
      <c r="C918" s="8"/>
      <c r="H918" s="67"/>
      <c r="I918" s="67"/>
      <c r="J918" s="67"/>
    </row>
    <row r="919" spans="3:10" x14ac:dyDescent="0.2">
      <c r="C919" s="8"/>
      <c r="H919" s="67"/>
      <c r="I919" s="67"/>
      <c r="J919" s="67"/>
    </row>
    <row r="920" spans="3:10" x14ac:dyDescent="0.2">
      <c r="C920" s="8"/>
      <c r="H920" s="67"/>
      <c r="I920" s="67"/>
      <c r="J920" s="67"/>
    </row>
    <row r="921" spans="3:10" x14ac:dyDescent="0.2">
      <c r="C921" s="8"/>
      <c r="H921" s="67"/>
      <c r="I921" s="67"/>
      <c r="J921" s="67"/>
    </row>
    <row r="922" spans="3:10" x14ac:dyDescent="0.2">
      <c r="C922" s="8"/>
      <c r="H922" s="67"/>
      <c r="I922" s="67"/>
      <c r="J922" s="67"/>
    </row>
    <row r="923" spans="3:10" x14ac:dyDescent="0.2">
      <c r="C923" s="8"/>
      <c r="H923" s="67"/>
      <c r="I923" s="67"/>
      <c r="J923" s="67"/>
    </row>
    <row r="924" spans="3:10" x14ac:dyDescent="0.2">
      <c r="C924" s="8"/>
      <c r="H924" s="67"/>
      <c r="I924" s="67"/>
      <c r="J924" s="67"/>
    </row>
    <row r="925" spans="3:10" x14ac:dyDescent="0.2">
      <c r="C925" s="8"/>
      <c r="H925" s="67"/>
      <c r="I925" s="67"/>
      <c r="J925" s="67"/>
    </row>
    <row r="926" spans="3:10" x14ac:dyDescent="0.2">
      <c r="C926" s="8"/>
      <c r="H926" s="67"/>
      <c r="I926" s="67"/>
      <c r="J926" s="67"/>
    </row>
    <row r="927" spans="3:10" x14ac:dyDescent="0.2">
      <c r="C927" s="8"/>
      <c r="H927" s="67"/>
      <c r="I927" s="67"/>
      <c r="J927" s="67"/>
    </row>
    <row r="928" spans="3:10" x14ac:dyDescent="0.2">
      <c r="C928" s="8"/>
      <c r="H928" s="67"/>
      <c r="I928" s="67"/>
      <c r="J928" s="67"/>
    </row>
    <row r="929" spans="3:10" x14ac:dyDescent="0.2">
      <c r="C929" s="8"/>
      <c r="H929" s="67"/>
      <c r="I929" s="67"/>
      <c r="J929" s="67"/>
    </row>
    <row r="930" spans="3:10" x14ac:dyDescent="0.2">
      <c r="C930" s="8"/>
      <c r="H930" s="67"/>
      <c r="I930" s="67"/>
      <c r="J930" s="67"/>
    </row>
    <row r="931" spans="3:10" x14ac:dyDescent="0.2">
      <c r="C931" s="8"/>
      <c r="H931" s="67"/>
      <c r="I931" s="67"/>
      <c r="J931" s="67"/>
    </row>
    <row r="932" spans="3:10" x14ac:dyDescent="0.2">
      <c r="C932" s="8"/>
      <c r="H932" s="67"/>
      <c r="I932" s="67"/>
      <c r="J932" s="67"/>
    </row>
    <row r="933" spans="3:10" x14ac:dyDescent="0.2">
      <c r="C933" s="8"/>
      <c r="H933" s="67"/>
      <c r="I933" s="67"/>
      <c r="J933" s="67"/>
    </row>
    <row r="934" spans="3:10" x14ac:dyDescent="0.2">
      <c r="C934" s="8"/>
      <c r="H934" s="67"/>
      <c r="I934" s="67"/>
      <c r="J934" s="67"/>
    </row>
    <row r="935" spans="3:10" x14ac:dyDescent="0.2">
      <c r="C935" s="8"/>
      <c r="H935" s="67"/>
      <c r="I935" s="67"/>
      <c r="J935" s="67"/>
    </row>
    <row r="936" spans="3:10" x14ac:dyDescent="0.2">
      <c r="C936" s="8"/>
      <c r="H936" s="67"/>
      <c r="I936" s="67"/>
      <c r="J936" s="67"/>
    </row>
    <row r="937" spans="3:10" x14ac:dyDescent="0.2">
      <c r="C937" s="8"/>
      <c r="H937" s="67"/>
      <c r="I937" s="67"/>
      <c r="J937" s="67"/>
    </row>
    <row r="938" spans="3:10" x14ac:dyDescent="0.2">
      <c r="C938" s="8"/>
      <c r="H938" s="67"/>
      <c r="I938" s="67"/>
      <c r="J938" s="67"/>
    </row>
    <row r="939" spans="3:10" x14ac:dyDescent="0.2">
      <c r="C939" s="8"/>
      <c r="H939" s="67"/>
      <c r="I939" s="67"/>
      <c r="J939" s="67"/>
    </row>
    <row r="940" spans="3:10" x14ac:dyDescent="0.2">
      <c r="C940" s="8"/>
      <c r="H940" s="67"/>
      <c r="I940" s="67"/>
      <c r="J940" s="67"/>
    </row>
    <row r="941" spans="3:10" x14ac:dyDescent="0.2">
      <c r="C941" s="8"/>
      <c r="H941" s="67"/>
      <c r="I941" s="67"/>
      <c r="J941" s="67"/>
    </row>
    <row r="942" spans="3:10" x14ac:dyDescent="0.2">
      <c r="C942" s="8"/>
      <c r="H942" s="67"/>
      <c r="I942" s="67"/>
      <c r="J942" s="67"/>
    </row>
    <row r="943" spans="3:10" x14ac:dyDescent="0.2">
      <c r="C943" s="8"/>
      <c r="H943" s="67"/>
      <c r="I943" s="67"/>
      <c r="J943" s="67"/>
    </row>
    <row r="944" spans="3:10" x14ac:dyDescent="0.2">
      <c r="C944" s="8"/>
      <c r="H944" s="67"/>
      <c r="I944" s="67"/>
      <c r="J944" s="67"/>
    </row>
    <row r="945" spans="3:10" x14ac:dyDescent="0.2">
      <c r="C945" s="8"/>
      <c r="H945" s="67"/>
      <c r="I945" s="67"/>
      <c r="J945" s="67"/>
    </row>
    <row r="946" spans="3:10" x14ac:dyDescent="0.2">
      <c r="C946" s="8"/>
      <c r="H946" s="67"/>
      <c r="I946" s="67"/>
      <c r="J946" s="67"/>
    </row>
    <row r="947" spans="3:10" x14ac:dyDescent="0.2">
      <c r="C947" s="8"/>
      <c r="H947" s="67"/>
      <c r="I947" s="67"/>
      <c r="J947" s="67"/>
    </row>
    <row r="948" spans="3:10" x14ac:dyDescent="0.2">
      <c r="C948" s="8"/>
      <c r="H948" s="67"/>
      <c r="I948" s="67"/>
      <c r="J948" s="67"/>
    </row>
    <row r="949" spans="3:10" x14ac:dyDescent="0.2">
      <c r="C949" s="8"/>
      <c r="H949" s="67"/>
      <c r="I949" s="67"/>
      <c r="J949" s="67"/>
    </row>
    <row r="950" spans="3:10" x14ac:dyDescent="0.2">
      <c r="C950" s="8"/>
      <c r="H950" s="67"/>
      <c r="I950" s="67"/>
      <c r="J950" s="67"/>
    </row>
    <row r="951" spans="3:10" x14ac:dyDescent="0.2">
      <c r="C951" s="8"/>
      <c r="H951" s="67"/>
      <c r="I951" s="67"/>
      <c r="J951" s="67"/>
    </row>
    <row r="952" spans="3:10" x14ac:dyDescent="0.2">
      <c r="C952" s="8"/>
      <c r="H952" s="67"/>
      <c r="I952" s="67"/>
      <c r="J952" s="67"/>
    </row>
    <row r="953" spans="3:10" x14ac:dyDescent="0.2">
      <c r="C953" s="8"/>
      <c r="H953" s="67"/>
      <c r="I953" s="67"/>
      <c r="J953" s="67"/>
    </row>
    <row r="954" spans="3:10" x14ac:dyDescent="0.2">
      <c r="C954" s="8"/>
      <c r="H954" s="67"/>
      <c r="I954" s="67"/>
      <c r="J954" s="67"/>
    </row>
    <row r="955" spans="3:10" x14ac:dyDescent="0.2">
      <c r="C955" s="8"/>
      <c r="H955" s="67"/>
      <c r="I955" s="67"/>
      <c r="J955" s="67"/>
    </row>
    <row r="956" spans="3:10" x14ac:dyDescent="0.2">
      <c r="C956" s="8"/>
      <c r="H956" s="67"/>
      <c r="I956" s="67"/>
      <c r="J956" s="67"/>
    </row>
    <row r="957" spans="3:10" x14ac:dyDescent="0.2">
      <c r="C957" s="8"/>
      <c r="H957" s="67"/>
      <c r="I957" s="67"/>
      <c r="J957" s="67"/>
    </row>
    <row r="958" spans="3:10" x14ac:dyDescent="0.2">
      <c r="C958" s="8"/>
      <c r="H958" s="67"/>
      <c r="I958" s="67"/>
      <c r="J958" s="67"/>
    </row>
    <row r="959" spans="3:10" x14ac:dyDescent="0.2">
      <c r="C959" s="8"/>
      <c r="H959" s="67"/>
      <c r="I959" s="67"/>
      <c r="J959" s="67"/>
    </row>
    <row r="960" spans="3:10" x14ac:dyDescent="0.2">
      <c r="C960" s="8"/>
      <c r="H960" s="67"/>
      <c r="I960" s="67"/>
      <c r="J960" s="67"/>
    </row>
    <row r="961" spans="3:10" x14ac:dyDescent="0.2">
      <c r="C961" s="8"/>
      <c r="H961" s="67"/>
      <c r="I961" s="67"/>
      <c r="J961" s="67"/>
    </row>
    <row r="962" spans="3:10" x14ac:dyDescent="0.2">
      <c r="C962" s="8"/>
      <c r="H962" s="67"/>
      <c r="I962" s="67"/>
      <c r="J962" s="67"/>
    </row>
    <row r="963" spans="3:10" x14ac:dyDescent="0.2">
      <c r="C963" s="8"/>
      <c r="H963" s="67"/>
      <c r="I963" s="67"/>
      <c r="J963" s="67"/>
    </row>
    <row r="964" spans="3:10" x14ac:dyDescent="0.2">
      <c r="C964" s="8"/>
      <c r="H964" s="67"/>
      <c r="I964" s="67"/>
      <c r="J964" s="67"/>
    </row>
    <row r="965" spans="3:10" x14ac:dyDescent="0.2">
      <c r="C965" s="8"/>
      <c r="H965" s="67"/>
      <c r="I965" s="67"/>
      <c r="J965" s="67"/>
    </row>
    <row r="966" spans="3:10" x14ac:dyDescent="0.2">
      <c r="C966" s="8"/>
      <c r="H966" s="67"/>
      <c r="I966" s="67"/>
      <c r="J966" s="67"/>
    </row>
    <row r="967" spans="3:10" x14ac:dyDescent="0.2">
      <c r="C967" s="8"/>
      <c r="H967" s="67"/>
      <c r="I967" s="67"/>
      <c r="J967" s="67"/>
    </row>
    <row r="968" spans="3:10" x14ac:dyDescent="0.2">
      <c r="C968" s="8"/>
      <c r="H968" s="67"/>
      <c r="I968" s="67"/>
      <c r="J968" s="67"/>
    </row>
    <row r="969" spans="3:10" x14ac:dyDescent="0.2">
      <c r="C969" s="8"/>
      <c r="H969" s="67"/>
      <c r="I969" s="67"/>
      <c r="J969" s="67"/>
    </row>
    <row r="970" spans="3:10" x14ac:dyDescent="0.2">
      <c r="C970" s="8"/>
      <c r="H970" s="67"/>
      <c r="I970" s="67"/>
      <c r="J970" s="67"/>
    </row>
    <row r="971" spans="3:10" x14ac:dyDescent="0.2">
      <c r="C971" s="8"/>
      <c r="H971" s="67"/>
      <c r="I971" s="67"/>
      <c r="J971" s="67"/>
    </row>
    <row r="972" spans="3:10" x14ac:dyDescent="0.2">
      <c r="C972" s="8"/>
      <c r="H972" s="67"/>
      <c r="I972" s="67"/>
      <c r="J972" s="67"/>
    </row>
    <row r="973" spans="3:10" x14ac:dyDescent="0.2">
      <c r="C973" s="8"/>
      <c r="H973" s="67"/>
      <c r="I973" s="67"/>
      <c r="J973" s="67"/>
    </row>
    <row r="974" spans="3:10" x14ac:dyDescent="0.2">
      <c r="C974" s="8"/>
      <c r="H974" s="67"/>
      <c r="I974" s="67"/>
      <c r="J974" s="67"/>
    </row>
    <row r="975" spans="3:10" x14ac:dyDescent="0.2">
      <c r="C975" s="8"/>
      <c r="H975" s="67"/>
      <c r="I975" s="67"/>
      <c r="J975" s="67"/>
    </row>
    <row r="976" spans="3:10" x14ac:dyDescent="0.2">
      <c r="C976" s="8"/>
      <c r="H976" s="67"/>
      <c r="I976" s="67"/>
      <c r="J976" s="67"/>
    </row>
    <row r="977" spans="3:10" x14ac:dyDescent="0.2">
      <c r="C977" s="8"/>
      <c r="H977" s="67"/>
      <c r="I977" s="67"/>
      <c r="J977" s="67"/>
    </row>
    <row r="978" spans="3:10" x14ac:dyDescent="0.2">
      <c r="C978" s="8"/>
      <c r="H978" s="67"/>
      <c r="I978" s="67"/>
      <c r="J978" s="67"/>
    </row>
    <row r="979" spans="3:10" x14ac:dyDescent="0.2">
      <c r="C979" s="8"/>
      <c r="H979" s="67"/>
      <c r="I979" s="67"/>
      <c r="J979" s="67"/>
    </row>
    <row r="980" spans="3:10" x14ac:dyDescent="0.2">
      <c r="C980" s="8"/>
      <c r="H980" s="67"/>
      <c r="I980" s="67"/>
      <c r="J980" s="67"/>
    </row>
    <row r="981" spans="3:10" x14ac:dyDescent="0.2">
      <c r="C981" s="8"/>
      <c r="H981" s="67"/>
      <c r="I981" s="67"/>
      <c r="J981" s="67"/>
    </row>
    <row r="982" spans="3:10" x14ac:dyDescent="0.2">
      <c r="C982" s="8"/>
      <c r="H982" s="67"/>
      <c r="I982" s="67"/>
      <c r="J982" s="67"/>
    </row>
    <row r="983" spans="3:10" x14ac:dyDescent="0.2">
      <c r="C983" s="8"/>
      <c r="H983" s="67"/>
      <c r="I983" s="67"/>
      <c r="J983" s="67"/>
    </row>
    <row r="984" spans="3:10" x14ac:dyDescent="0.2">
      <c r="C984" s="8"/>
      <c r="H984" s="67"/>
      <c r="I984" s="67"/>
      <c r="J984" s="67"/>
    </row>
    <row r="985" spans="3:10" x14ac:dyDescent="0.2">
      <c r="C985" s="8"/>
      <c r="H985" s="67"/>
      <c r="I985" s="67"/>
      <c r="J985" s="67"/>
    </row>
    <row r="986" spans="3:10" x14ac:dyDescent="0.2">
      <c r="C986" s="8"/>
      <c r="H986" s="67"/>
      <c r="I986" s="67"/>
      <c r="J986" s="67"/>
    </row>
    <row r="987" spans="3:10" x14ac:dyDescent="0.2">
      <c r="C987" s="8"/>
      <c r="H987" s="67"/>
      <c r="I987" s="67"/>
      <c r="J987" s="67"/>
    </row>
    <row r="988" spans="3:10" x14ac:dyDescent="0.2">
      <c r="C988" s="8"/>
      <c r="H988" s="67"/>
      <c r="I988" s="67"/>
      <c r="J988" s="67"/>
    </row>
    <row r="989" spans="3:10" x14ac:dyDescent="0.2">
      <c r="C989" s="8"/>
      <c r="H989" s="67"/>
      <c r="I989" s="67"/>
      <c r="J989" s="67"/>
    </row>
    <row r="990" spans="3:10" x14ac:dyDescent="0.2">
      <c r="C990" s="8"/>
      <c r="H990" s="67"/>
      <c r="I990" s="67"/>
      <c r="J990" s="67"/>
    </row>
    <row r="991" spans="3:10" x14ac:dyDescent="0.2">
      <c r="C991" s="8"/>
      <c r="H991" s="67"/>
      <c r="I991" s="67"/>
      <c r="J991" s="67"/>
    </row>
    <row r="992" spans="3:10" x14ac:dyDescent="0.2">
      <c r="C992" s="8"/>
      <c r="H992" s="67"/>
      <c r="I992" s="67"/>
      <c r="J992" s="67"/>
    </row>
    <row r="993" spans="3:10" x14ac:dyDescent="0.2">
      <c r="C993" s="8"/>
      <c r="H993" s="67"/>
      <c r="I993" s="67"/>
      <c r="J993" s="67"/>
    </row>
    <row r="994" spans="3:10" x14ac:dyDescent="0.2">
      <c r="C994" s="8"/>
      <c r="H994" s="67"/>
      <c r="I994" s="67"/>
      <c r="J994" s="67"/>
    </row>
    <row r="995" spans="3:10" x14ac:dyDescent="0.2">
      <c r="C995" s="8"/>
      <c r="H995" s="67"/>
      <c r="I995" s="67"/>
      <c r="J995" s="67"/>
    </row>
    <row r="996" spans="3:10" x14ac:dyDescent="0.2">
      <c r="C996" s="8"/>
      <c r="H996" s="67"/>
      <c r="I996" s="67"/>
      <c r="J996" s="67"/>
    </row>
    <row r="997" spans="3:10" x14ac:dyDescent="0.2">
      <c r="C997" s="8"/>
      <c r="H997" s="67"/>
      <c r="I997" s="67"/>
      <c r="J997" s="67"/>
    </row>
    <row r="998" spans="3:10" x14ac:dyDescent="0.2">
      <c r="C998" s="8"/>
      <c r="H998" s="67"/>
      <c r="I998" s="67"/>
      <c r="J998" s="67"/>
    </row>
    <row r="999" spans="3:10" x14ac:dyDescent="0.2">
      <c r="C999" s="8"/>
      <c r="H999" s="67"/>
      <c r="I999" s="67"/>
      <c r="J999" s="67"/>
    </row>
    <row r="1000" spans="3:10" x14ac:dyDescent="0.2">
      <c r="C1000" s="8"/>
      <c r="H1000" s="67"/>
      <c r="I1000" s="67"/>
      <c r="J1000" s="67"/>
    </row>
    <row r="1001" spans="3:10" x14ac:dyDescent="0.2">
      <c r="C1001" s="8"/>
      <c r="D1001" s="80"/>
      <c r="H1001" s="67"/>
      <c r="I1001" s="67"/>
      <c r="J1001" s="67"/>
    </row>
    <row r="1002" spans="3:10" x14ac:dyDescent="0.2">
      <c r="C1002" s="8"/>
      <c r="H1002" s="67"/>
      <c r="I1002" s="67"/>
      <c r="J1002" s="67"/>
    </row>
    <row r="1003" spans="3:10" x14ac:dyDescent="0.2">
      <c r="C1003" s="8"/>
      <c r="H1003" s="67"/>
      <c r="I1003" s="67"/>
      <c r="J1003" s="67"/>
    </row>
    <row r="1004" spans="3:10" x14ac:dyDescent="0.2">
      <c r="C1004" s="8"/>
      <c r="H1004" s="67"/>
      <c r="I1004" s="67"/>
      <c r="J1004" s="67"/>
    </row>
    <row r="1005" spans="3:10" x14ac:dyDescent="0.2">
      <c r="C1005" s="8"/>
      <c r="H1005" s="67"/>
      <c r="I1005" s="67"/>
      <c r="J1005" s="67"/>
    </row>
    <row r="1006" spans="3:10" x14ac:dyDescent="0.2">
      <c r="C1006" s="8"/>
      <c r="H1006" s="67"/>
      <c r="I1006" s="67"/>
    </row>
    <row r="1007" spans="3:10" x14ac:dyDescent="0.2">
      <c r="C1007" s="8"/>
      <c r="H1007" s="67"/>
      <c r="I1007" s="67"/>
    </row>
    <row r="1008" spans="3:10" x14ac:dyDescent="0.2">
      <c r="C1008" s="8"/>
      <c r="H1008" s="67"/>
      <c r="I1008" s="67"/>
    </row>
    <row r="1009" spans="3:10" x14ac:dyDescent="0.2">
      <c r="C1009" s="8"/>
      <c r="H1009" s="67"/>
      <c r="I1009" s="67"/>
      <c r="J1009" s="67"/>
    </row>
    <row r="1010" spans="3:10" x14ac:dyDescent="0.2">
      <c r="C1010" s="8"/>
      <c r="H1010" s="67"/>
      <c r="I1010" s="67"/>
      <c r="J1010" s="67"/>
    </row>
    <row r="1011" spans="3:10" x14ac:dyDescent="0.2">
      <c r="C1011" s="8"/>
      <c r="H1011" s="67"/>
      <c r="I1011" s="67"/>
      <c r="J1011" s="67"/>
    </row>
    <row r="1012" spans="3:10" x14ac:dyDescent="0.2">
      <c r="C1012" s="8"/>
      <c r="H1012" s="67"/>
      <c r="I1012" s="67"/>
      <c r="J1012" s="67"/>
    </row>
    <row r="1013" spans="3:10" x14ac:dyDescent="0.2">
      <c r="C1013" s="8"/>
      <c r="H1013" s="67"/>
      <c r="I1013" s="67"/>
      <c r="J1013" s="67"/>
    </row>
    <row r="1014" spans="3:10" x14ac:dyDescent="0.2">
      <c r="C1014" s="8"/>
      <c r="H1014" s="67"/>
      <c r="I1014" s="67"/>
      <c r="J1014" s="67"/>
    </row>
    <row r="1015" spans="3:10" x14ac:dyDescent="0.2">
      <c r="C1015" s="8"/>
      <c r="H1015" s="67"/>
      <c r="I1015" s="67"/>
      <c r="J1015" s="67"/>
    </row>
    <row r="1016" spans="3:10" x14ac:dyDescent="0.2">
      <c r="C1016" s="8"/>
      <c r="H1016" s="67"/>
      <c r="I1016" s="67"/>
      <c r="J1016" s="67"/>
    </row>
    <row r="1017" spans="3:10" x14ac:dyDescent="0.2">
      <c r="C1017" s="8"/>
      <c r="H1017" s="67"/>
      <c r="I1017" s="67"/>
      <c r="J1017" s="67"/>
    </row>
    <row r="1018" spans="3:10" x14ac:dyDescent="0.2">
      <c r="C1018" s="8"/>
      <c r="H1018" s="67"/>
      <c r="I1018" s="67"/>
      <c r="J1018" s="67"/>
    </row>
    <row r="1019" spans="3:10" x14ac:dyDescent="0.2">
      <c r="C1019" s="8"/>
      <c r="H1019" s="67"/>
      <c r="I1019" s="67"/>
      <c r="J1019" s="67"/>
    </row>
    <row r="1020" spans="3:10" x14ac:dyDescent="0.2">
      <c r="C1020" s="8"/>
      <c r="H1020" s="67"/>
      <c r="I1020" s="67"/>
      <c r="J1020" s="67"/>
    </row>
    <row r="1021" spans="3:10" x14ac:dyDescent="0.2">
      <c r="C1021" s="8"/>
      <c r="H1021" s="67"/>
      <c r="I1021" s="67"/>
      <c r="J1021" s="67"/>
    </row>
    <row r="1022" spans="3:10" x14ac:dyDescent="0.2">
      <c r="C1022" s="8"/>
      <c r="H1022" s="67"/>
      <c r="I1022" s="67"/>
      <c r="J1022" s="67"/>
    </row>
    <row r="1023" spans="3:10" x14ac:dyDescent="0.2">
      <c r="C1023" s="8"/>
      <c r="H1023" s="67"/>
      <c r="I1023" s="67"/>
      <c r="J1023" s="67"/>
    </row>
    <row r="1024" spans="3:10" x14ac:dyDescent="0.2">
      <c r="C1024" s="8"/>
      <c r="H1024" s="67"/>
      <c r="I1024" s="67"/>
      <c r="J1024" s="67"/>
    </row>
    <row r="1025" spans="3:10" x14ac:dyDescent="0.2">
      <c r="C1025" s="8"/>
      <c r="H1025" s="67"/>
      <c r="I1025" s="67"/>
      <c r="J1025" s="67"/>
    </row>
    <row r="1026" spans="3:10" x14ac:dyDescent="0.2">
      <c r="C1026" s="8"/>
      <c r="H1026" s="67"/>
      <c r="I1026" s="67"/>
      <c r="J1026" s="67"/>
    </row>
    <row r="1027" spans="3:10" x14ac:dyDescent="0.2">
      <c r="C1027" s="8"/>
      <c r="H1027" s="67"/>
      <c r="I1027" s="67"/>
      <c r="J1027" s="67"/>
    </row>
    <row r="1028" spans="3:10" x14ac:dyDescent="0.2">
      <c r="C1028" s="8"/>
      <c r="H1028" s="67"/>
      <c r="I1028" s="67"/>
      <c r="J1028" s="67"/>
    </row>
    <row r="1029" spans="3:10" x14ac:dyDescent="0.2">
      <c r="C1029" s="8"/>
      <c r="H1029" s="67"/>
      <c r="I1029" s="67"/>
      <c r="J1029" s="67"/>
    </row>
    <row r="1030" spans="3:10" x14ac:dyDescent="0.2">
      <c r="C1030" s="8"/>
      <c r="H1030" s="67"/>
      <c r="I1030" s="67"/>
      <c r="J1030" s="67"/>
    </row>
    <row r="1031" spans="3:10" x14ac:dyDescent="0.2">
      <c r="C1031" s="8"/>
      <c r="H1031" s="67"/>
      <c r="I1031" s="67"/>
      <c r="J1031" s="67"/>
    </row>
    <row r="1032" spans="3:10" x14ac:dyDescent="0.2">
      <c r="C1032" s="8"/>
      <c r="H1032" s="67"/>
      <c r="I1032" s="67"/>
      <c r="J1032" s="67"/>
    </row>
    <row r="1033" spans="3:10" x14ac:dyDescent="0.2">
      <c r="C1033" s="8"/>
      <c r="H1033" s="67"/>
      <c r="I1033" s="67"/>
      <c r="J1033" s="67"/>
    </row>
    <row r="1034" spans="3:10" x14ac:dyDescent="0.2">
      <c r="C1034" s="8"/>
      <c r="H1034" s="67"/>
      <c r="I1034" s="67"/>
      <c r="J1034" s="67"/>
    </row>
    <row r="1035" spans="3:10" x14ac:dyDescent="0.2">
      <c r="C1035" s="8"/>
      <c r="H1035" s="67"/>
      <c r="I1035" s="67"/>
      <c r="J1035" s="67"/>
    </row>
    <row r="1036" spans="3:10" x14ac:dyDescent="0.2">
      <c r="C1036" s="8"/>
      <c r="H1036" s="67"/>
      <c r="I1036" s="67"/>
      <c r="J1036" s="67"/>
    </row>
    <row r="1037" spans="3:10" x14ac:dyDescent="0.2">
      <c r="C1037" s="8"/>
      <c r="H1037" s="67"/>
      <c r="I1037" s="67"/>
      <c r="J1037" s="67"/>
    </row>
    <row r="1038" spans="3:10" x14ac:dyDescent="0.2">
      <c r="C1038" s="8"/>
      <c r="H1038" s="67"/>
      <c r="I1038" s="67"/>
      <c r="J1038" s="67"/>
    </row>
    <row r="1039" spans="3:10" x14ac:dyDescent="0.2">
      <c r="C1039" s="8"/>
      <c r="H1039" s="67"/>
      <c r="I1039" s="67"/>
      <c r="J1039" s="67"/>
    </row>
    <row r="1040" spans="3:10" x14ac:dyDescent="0.2">
      <c r="C1040" s="8"/>
      <c r="H1040" s="67"/>
      <c r="I1040" s="67"/>
      <c r="J1040" s="67"/>
    </row>
    <row r="1041" spans="3:10" x14ac:dyDescent="0.2">
      <c r="C1041" s="8"/>
      <c r="H1041" s="67"/>
      <c r="I1041" s="67"/>
      <c r="J1041" s="67"/>
    </row>
    <row r="1042" spans="3:10" x14ac:dyDescent="0.2">
      <c r="C1042" s="8"/>
      <c r="H1042" s="67"/>
      <c r="I1042" s="67"/>
      <c r="J1042" s="67"/>
    </row>
    <row r="1043" spans="3:10" x14ac:dyDescent="0.2">
      <c r="C1043" s="8"/>
      <c r="H1043" s="67"/>
      <c r="I1043" s="67"/>
      <c r="J1043" s="67"/>
    </row>
    <row r="1044" spans="3:10" x14ac:dyDescent="0.2">
      <c r="C1044" s="8"/>
      <c r="H1044" s="67"/>
      <c r="I1044" s="67"/>
      <c r="J1044" s="67"/>
    </row>
    <row r="1045" spans="3:10" x14ac:dyDescent="0.2">
      <c r="C1045" s="8"/>
      <c r="H1045" s="67"/>
      <c r="I1045" s="67"/>
      <c r="J1045" s="67"/>
    </row>
    <row r="1046" spans="3:10" x14ac:dyDescent="0.2">
      <c r="C1046" s="8"/>
      <c r="H1046" s="67"/>
      <c r="I1046" s="67"/>
      <c r="J1046" s="67"/>
    </row>
    <row r="1047" spans="3:10" x14ac:dyDescent="0.2">
      <c r="C1047" s="8"/>
      <c r="H1047" s="67"/>
      <c r="I1047" s="67"/>
      <c r="J1047" s="67"/>
    </row>
    <row r="1048" spans="3:10" x14ac:dyDescent="0.2">
      <c r="C1048" s="8"/>
      <c r="H1048" s="67"/>
      <c r="I1048" s="67"/>
      <c r="J1048" s="67"/>
    </row>
    <row r="1049" spans="3:10" x14ac:dyDescent="0.2">
      <c r="C1049" s="8"/>
      <c r="H1049" s="67"/>
      <c r="I1049" s="67"/>
      <c r="J1049" s="67"/>
    </row>
    <row r="1050" spans="3:10" x14ac:dyDescent="0.2">
      <c r="C1050" s="8"/>
      <c r="H1050" s="67"/>
      <c r="I1050" s="67"/>
      <c r="J1050" s="67"/>
    </row>
    <row r="1051" spans="3:10" x14ac:dyDescent="0.2">
      <c r="C1051" s="8"/>
      <c r="H1051" s="67"/>
      <c r="I1051" s="67"/>
      <c r="J1051" s="67"/>
    </row>
    <row r="1052" spans="3:10" x14ac:dyDescent="0.2">
      <c r="C1052" s="8"/>
      <c r="H1052" s="67"/>
      <c r="I1052" s="67"/>
      <c r="J1052" s="67"/>
    </row>
    <row r="1053" spans="3:10" x14ac:dyDescent="0.2">
      <c r="C1053" s="8"/>
      <c r="H1053" s="67"/>
      <c r="I1053" s="67"/>
      <c r="J1053" s="67"/>
    </row>
    <row r="1054" spans="3:10" x14ac:dyDescent="0.2">
      <c r="C1054" s="8"/>
      <c r="H1054" s="67"/>
      <c r="I1054" s="67"/>
      <c r="J1054" s="67"/>
    </row>
    <row r="1055" spans="3:10" x14ac:dyDescent="0.2">
      <c r="C1055" s="8"/>
      <c r="H1055" s="67"/>
      <c r="I1055" s="67"/>
    </row>
    <row r="1056" spans="3:10" x14ac:dyDescent="0.2">
      <c r="C1056" s="8"/>
      <c r="H1056" s="67"/>
      <c r="I1056" s="67"/>
    </row>
    <row r="1057" spans="1:10" x14ac:dyDescent="0.2">
      <c r="C1057" s="8"/>
      <c r="H1057" s="67"/>
      <c r="I1057" s="67"/>
      <c r="J1057" s="67"/>
    </row>
    <row r="1058" spans="1:10" x14ac:dyDescent="0.2">
      <c r="C1058" s="8"/>
      <c r="H1058" s="67"/>
      <c r="I1058" s="67"/>
      <c r="J1058" s="67"/>
    </row>
    <row r="1059" spans="1:10" x14ac:dyDescent="0.2">
      <c r="C1059" s="8"/>
      <c r="H1059" s="67"/>
      <c r="I1059" s="67"/>
      <c r="J1059" s="67"/>
    </row>
    <row r="1060" spans="1:10" x14ac:dyDescent="0.2">
      <c r="C1060" s="8"/>
      <c r="H1060" s="67"/>
      <c r="I1060" s="67"/>
      <c r="J1060" s="67"/>
    </row>
    <row r="1061" spans="1:10" x14ac:dyDescent="0.2">
      <c r="C1061" s="8"/>
      <c r="H1061" s="67"/>
      <c r="I1061" s="67"/>
      <c r="J1061" s="67"/>
    </row>
    <row r="1062" spans="1:10" x14ac:dyDescent="0.2">
      <c r="C1062" s="8"/>
      <c r="H1062" s="67"/>
      <c r="I1062" s="67"/>
      <c r="J1062" s="67"/>
    </row>
    <row r="1063" spans="1:10" x14ac:dyDescent="0.2">
      <c r="C1063" s="8"/>
      <c r="H1063" s="67"/>
      <c r="I1063" s="67"/>
      <c r="J1063" s="67"/>
    </row>
    <row r="1064" spans="1:10" x14ac:dyDescent="0.2">
      <c r="C1064" s="8"/>
      <c r="H1064" s="67"/>
      <c r="I1064" s="67"/>
      <c r="J1064" s="67"/>
    </row>
    <row r="1065" spans="1:10" x14ac:dyDescent="0.2">
      <c r="C1065" s="8"/>
      <c r="H1065" s="67"/>
      <c r="I1065" s="67"/>
      <c r="J1065" s="67"/>
    </row>
    <row r="1066" spans="1:10" x14ac:dyDescent="0.2">
      <c r="C1066" s="8"/>
      <c r="H1066" s="67"/>
      <c r="I1066" s="67"/>
      <c r="J1066" s="67"/>
    </row>
    <row r="1067" spans="1:10" x14ac:dyDescent="0.2">
      <c r="C1067" s="8"/>
      <c r="H1067" s="67"/>
      <c r="I1067" s="67"/>
      <c r="J1067" s="67"/>
    </row>
    <row r="1068" spans="1:10" x14ac:dyDescent="0.2">
      <c r="C1068" s="8"/>
      <c r="H1068" s="67"/>
      <c r="I1068" s="67"/>
    </row>
    <row r="1069" spans="1:10" x14ac:dyDescent="0.2">
      <c r="A1069" s="40"/>
      <c r="C1069" s="8"/>
      <c r="H1069" s="67"/>
      <c r="I1069" s="67"/>
      <c r="J1069" s="67"/>
    </row>
    <row r="1070" spans="1:10" x14ac:dyDescent="0.2">
      <c r="C1070" s="8"/>
      <c r="H1070" s="67"/>
      <c r="I1070" s="67"/>
      <c r="J1070" s="67"/>
    </row>
    <row r="1071" spans="1:10" x14ac:dyDescent="0.2">
      <c r="C1071" s="8"/>
      <c r="H1071" s="67"/>
      <c r="I1071" s="67"/>
      <c r="J1071" s="67"/>
    </row>
    <row r="1072" spans="1:10" x14ac:dyDescent="0.2">
      <c r="C1072" s="8"/>
      <c r="H1072" s="67"/>
      <c r="I1072" s="67"/>
      <c r="J1072" s="67"/>
    </row>
    <row r="1073" spans="3:10" x14ac:dyDescent="0.2">
      <c r="C1073" s="8"/>
      <c r="H1073" s="67"/>
      <c r="I1073" s="67"/>
      <c r="J1073" s="67"/>
    </row>
    <row r="1074" spans="3:10" x14ac:dyDescent="0.2">
      <c r="C1074" s="8"/>
      <c r="H1074" s="67"/>
      <c r="I1074" s="67"/>
      <c r="J1074" s="67"/>
    </row>
    <row r="1075" spans="3:10" x14ac:dyDescent="0.2">
      <c r="C1075" s="8"/>
      <c r="H1075" s="67"/>
      <c r="I1075" s="67"/>
      <c r="J1075" s="67"/>
    </row>
    <row r="1076" spans="3:10" x14ac:dyDescent="0.2">
      <c r="C1076" s="8"/>
      <c r="H1076" s="67"/>
      <c r="I1076" s="67"/>
      <c r="J1076" s="67"/>
    </row>
    <row r="1077" spans="3:10" x14ac:dyDescent="0.2">
      <c r="C1077" s="8"/>
      <c r="H1077" s="67"/>
      <c r="I1077" s="67"/>
      <c r="J1077" s="67"/>
    </row>
    <row r="1078" spans="3:10" x14ac:dyDescent="0.2">
      <c r="C1078" s="8"/>
      <c r="H1078" s="67"/>
      <c r="I1078" s="67"/>
      <c r="J1078" s="67"/>
    </row>
    <row r="1079" spans="3:10" x14ac:dyDescent="0.2">
      <c r="C1079" s="8"/>
      <c r="H1079" s="67"/>
      <c r="I1079" s="67"/>
      <c r="J1079" s="67"/>
    </row>
    <row r="1080" spans="3:10" x14ac:dyDescent="0.2">
      <c r="C1080" s="8"/>
      <c r="H1080" s="67"/>
      <c r="I1080" s="67"/>
      <c r="J1080" s="67"/>
    </row>
    <row r="1081" spans="3:10" x14ac:dyDescent="0.2">
      <c r="C1081" s="8"/>
      <c r="H1081" s="67"/>
      <c r="I1081" s="67"/>
      <c r="J1081" s="67"/>
    </row>
    <row r="1082" spans="3:10" x14ac:dyDescent="0.2">
      <c r="C1082" s="8"/>
      <c r="H1082" s="67"/>
      <c r="I1082" s="67"/>
      <c r="J1082" s="67"/>
    </row>
    <row r="1083" spans="3:10" x14ac:dyDescent="0.2">
      <c r="C1083" s="8"/>
      <c r="H1083" s="67"/>
      <c r="I1083" s="67"/>
      <c r="J1083" s="67"/>
    </row>
    <row r="1084" spans="3:10" x14ac:dyDescent="0.2">
      <c r="C1084" s="8"/>
      <c r="H1084" s="67"/>
      <c r="I1084" s="67"/>
      <c r="J1084" s="67"/>
    </row>
    <row r="1085" spans="3:10" x14ac:dyDescent="0.2">
      <c r="C1085" s="8"/>
      <c r="H1085" s="67"/>
      <c r="I1085" s="67"/>
      <c r="J1085" s="67"/>
    </row>
    <row r="1086" spans="3:10" x14ac:dyDescent="0.2">
      <c r="C1086" s="8"/>
      <c r="H1086" s="67"/>
      <c r="I1086" s="67"/>
      <c r="J1086" s="67"/>
    </row>
    <row r="1087" spans="3:10" x14ac:dyDescent="0.2">
      <c r="C1087" s="8"/>
      <c r="H1087" s="67"/>
      <c r="I1087" s="67"/>
      <c r="J1087" s="67"/>
    </row>
    <row r="1088" spans="3:10" x14ac:dyDescent="0.2">
      <c r="C1088" s="8"/>
      <c r="H1088" s="67"/>
      <c r="I1088" s="67"/>
      <c r="J1088" s="67"/>
    </row>
    <row r="1089" spans="3:10" x14ac:dyDescent="0.2">
      <c r="C1089" s="8"/>
      <c r="H1089" s="67"/>
      <c r="I1089" s="67"/>
      <c r="J1089" s="67"/>
    </row>
    <row r="1090" spans="3:10" x14ac:dyDescent="0.2">
      <c r="C1090" s="8"/>
      <c r="H1090" s="67"/>
      <c r="I1090" s="67"/>
      <c r="J1090" s="67"/>
    </row>
    <row r="1091" spans="3:10" x14ac:dyDescent="0.2">
      <c r="C1091" s="8"/>
      <c r="H1091" s="67"/>
      <c r="I1091" s="67"/>
      <c r="J1091" s="67"/>
    </row>
    <row r="1092" spans="3:10" x14ac:dyDescent="0.2">
      <c r="C1092" s="8"/>
      <c r="H1092" s="67"/>
      <c r="I1092" s="67"/>
      <c r="J1092" s="67"/>
    </row>
    <row r="1093" spans="3:10" x14ac:dyDescent="0.2">
      <c r="C1093" s="8"/>
      <c r="H1093" s="67"/>
      <c r="I1093" s="67"/>
      <c r="J1093" s="67"/>
    </row>
    <row r="1094" spans="3:10" x14ac:dyDescent="0.2">
      <c r="C1094" s="8"/>
      <c r="H1094" s="67"/>
      <c r="I1094" s="67"/>
      <c r="J1094" s="67"/>
    </row>
    <row r="1095" spans="3:10" x14ac:dyDescent="0.2">
      <c r="C1095" s="8"/>
      <c r="H1095" s="67"/>
      <c r="I1095" s="67"/>
      <c r="J1095" s="67"/>
    </row>
    <row r="1096" spans="3:10" x14ac:dyDescent="0.2">
      <c r="C1096" s="8"/>
      <c r="H1096" s="67"/>
      <c r="I1096" s="67"/>
      <c r="J1096" s="67"/>
    </row>
    <row r="1097" spans="3:10" x14ac:dyDescent="0.2">
      <c r="C1097" s="8"/>
      <c r="H1097" s="67"/>
      <c r="I1097" s="67"/>
      <c r="J1097" s="67"/>
    </row>
    <row r="1098" spans="3:10" x14ac:dyDescent="0.2">
      <c r="C1098" s="8"/>
      <c r="H1098" s="67"/>
      <c r="I1098" s="67"/>
      <c r="J1098" s="67"/>
    </row>
    <row r="1099" spans="3:10" x14ac:dyDescent="0.2">
      <c r="C1099" s="8"/>
      <c r="H1099" s="67"/>
      <c r="I1099" s="67"/>
      <c r="J1099" s="67"/>
    </row>
    <row r="1100" spans="3:10" x14ac:dyDescent="0.2">
      <c r="C1100" s="8"/>
      <c r="H1100" s="67"/>
      <c r="I1100" s="67"/>
      <c r="J1100" s="67"/>
    </row>
    <row r="1101" spans="3:10" x14ac:dyDescent="0.2">
      <c r="C1101" s="8"/>
      <c r="H1101" s="67"/>
      <c r="I1101" s="67"/>
      <c r="J1101" s="67"/>
    </row>
    <row r="1102" spans="3:10" x14ac:dyDescent="0.2">
      <c r="C1102" s="8"/>
      <c r="H1102" s="67"/>
      <c r="I1102" s="67"/>
      <c r="J1102" s="67"/>
    </row>
    <row r="1103" spans="3:10" x14ac:dyDescent="0.2">
      <c r="C1103" s="8"/>
      <c r="H1103" s="67"/>
      <c r="I1103" s="67"/>
      <c r="J1103" s="67"/>
    </row>
    <row r="1104" spans="3:10" x14ac:dyDescent="0.2">
      <c r="C1104" s="8"/>
      <c r="H1104" s="67"/>
      <c r="I1104" s="67"/>
      <c r="J1104" s="67"/>
    </row>
    <row r="1105" spans="3:10" x14ac:dyDescent="0.2">
      <c r="C1105" s="8"/>
      <c r="H1105" s="67"/>
      <c r="I1105" s="67"/>
      <c r="J1105" s="67"/>
    </row>
    <row r="1106" spans="3:10" x14ac:dyDescent="0.2">
      <c r="C1106" s="8"/>
      <c r="H1106" s="67"/>
      <c r="I1106" s="67"/>
      <c r="J1106" s="67"/>
    </row>
    <row r="1107" spans="3:10" x14ac:dyDescent="0.2">
      <c r="C1107" s="8"/>
      <c r="H1107" s="67"/>
      <c r="I1107" s="67"/>
      <c r="J1107" s="67"/>
    </row>
    <row r="1108" spans="3:10" x14ac:dyDescent="0.2">
      <c r="C1108" s="8"/>
      <c r="H1108" s="67"/>
      <c r="I1108" s="67"/>
      <c r="J1108" s="67"/>
    </row>
    <row r="1109" spans="3:10" x14ac:dyDescent="0.2">
      <c r="C1109" s="8"/>
      <c r="H1109" s="67"/>
      <c r="I1109" s="67"/>
      <c r="J1109" s="67"/>
    </row>
    <row r="1110" spans="3:10" x14ac:dyDescent="0.2">
      <c r="C1110" s="8"/>
      <c r="H1110" s="67"/>
      <c r="I1110" s="67"/>
      <c r="J1110" s="67"/>
    </row>
    <row r="1111" spans="3:10" x14ac:dyDescent="0.2">
      <c r="C1111" s="8"/>
      <c r="H1111" s="67"/>
      <c r="I1111" s="67"/>
      <c r="J1111" s="67"/>
    </row>
    <row r="1112" spans="3:10" x14ac:dyDescent="0.2">
      <c r="C1112" s="8"/>
      <c r="H1112" s="67"/>
      <c r="I1112" s="67"/>
      <c r="J1112" s="67"/>
    </row>
    <row r="1113" spans="3:10" x14ac:dyDescent="0.2">
      <c r="C1113" s="8"/>
      <c r="H1113" s="67"/>
      <c r="I1113" s="67"/>
      <c r="J1113" s="67"/>
    </row>
    <row r="1114" spans="3:10" x14ac:dyDescent="0.2">
      <c r="C1114" s="8"/>
      <c r="H1114" s="67"/>
      <c r="I1114" s="67"/>
      <c r="J1114" s="67"/>
    </row>
    <row r="1115" spans="3:10" x14ac:dyDescent="0.2">
      <c r="C1115" s="8"/>
      <c r="H1115" s="67"/>
      <c r="I1115" s="67"/>
      <c r="J1115" s="67"/>
    </row>
    <row r="1116" spans="3:10" x14ac:dyDescent="0.2">
      <c r="C1116" s="8"/>
      <c r="H1116" s="67"/>
      <c r="I1116" s="67"/>
      <c r="J1116" s="67"/>
    </row>
    <row r="1117" spans="3:10" x14ac:dyDescent="0.2">
      <c r="C1117" s="8"/>
      <c r="H1117" s="67"/>
      <c r="I1117" s="67"/>
      <c r="J1117" s="67"/>
    </row>
    <row r="1118" spans="3:10" x14ac:dyDescent="0.2">
      <c r="C1118" s="8"/>
      <c r="H1118" s="67"/>
      <c r="I1118" s="67"/>
      <c r="J1118" s="67"/>
    </row>
    <row r="1119" spans="3:10" x14ac:dyDescent="0.2">
      <c r="C1119" s="8"/>
      <c r="H1119" s="67"/>
      <c r="I1119" s="67"/>
      <c r="J1119" s="67"/>
    </row>
    <row r="1120" spans="3:10" x14ac:dyDescent="0.2">
      <c r="C1120" s="8"/>
      <c r="H1120" s="67"/>
      <c r="I1120" s="67"/>
    </row>
    <row r="1121" spans="3:10" x14ac:dyDescent="0.2">
      <c r="C1121" s="8"/>
      <c r="H1121" s="67"/>
      <c r="I1121" s="67"/>
    </row>
    <row r="1122" spans="3:10" x14ac:dyDescent="0.2">
      <c r="C1122" s="8"/>
      <c r="H1122" s="67"/>
      <c r="I1122" s="67"/>
      <c r="J1122" s="67"/>
    </row>
    <row r="1123" spans="3:10" x14ac:dyDescent="0.2">
      <c r="C1123" s="8"/>
      <c r="H1123" s="67"/>
      <c r="I1123" s="67"/>
      <c r="J1123" s="67"/>
    </row>
    <row r="1124" spans="3:10" x14ac:dyDescent="0.2">
      <c r="C1124" s="8"/>
      <c r="H1124" s="67"/>
      <c r="I1124" s="67"/>
      <c r="J1124" s="67"/>
    </row>
    <row r="1125" spans="3:10" x14ac:dyDescent="0.2">
      <c r="C1125" s="8"/>
      <c r="H1125" s="67"/>
      <c r="I1125" s="67"/>
      <c r="J1125" s="67"/>
    </row>
    <row r="1126" spans="3:10" x14ac:dyDescent="0.2">
      <c r="C1126" s="8"/>
      <c r="H1126" s="67"/>
      <c r="I1126" s="67"/>
      <c r="J1126" s="67"/>
    </row>
    <row r="1127" spans="3:10" x14ac:dyDescent="0.2">
      <c r="C1127" s="8"/>
      <c r="H1127" s="67"/>
      <c r="I1127" s="67"/>
      <c r="J1127" s="67"/>
    </row>
    <row r="1128" spans="3:10" x14ac:dyDescent="0.2">
      <c r="C1128" s="8"/>
      <c r="H1128" s="67"/>
      <c r="I1128" s="67"/>
      <c r="J1128" s="67"/>
    </row>
    <row r="1129" spans="3:10" x14ac:dyDescent="0.2">
      <c r="C1129" s="8"/>
      <c r="H1129" s="67"/>
      <c r="I1129" s="67"/>
      <c r="J1129" s="67"/>
    </row>
    <row r="1130" spans="3:10" x14ac:dyDescent="0.2">
      <c r="C1130" s="8"/>
      <c r="H1130" s="67"/>
      <c r="I1130" s="67"/>
      <c r="J1130" s="67"/>
    </row>
    <row r="1131" spans="3:10" x14ac:dyDescent="0.2">
      <c r="C1131" s="8"/>
      <c r="H1131" s="67"/>
      <c r="I1131" s="67"/>
    </row>
    <row r="1132" spans="3:10" x14ac:dyDescent="0.2">
      <c r="C1132" s="8"/>
      <c r="H1132" s="67"/>
      <c r="I1132" s="67"/>
      <c r="J1132" s="67"/>
    </row>
    <row r="1133" spans="3:10" x14ac:dyDescent="0.2">
      <c r="C1133" s="8"/>
      <c r="H1133" s="67"/>
      <c r="I1133" s="67"/>
      <c r="J1133" s="67"/>
    </row>
    <row r="1134" spans="3:10" x14ac:dyDescent="0.2">
      <c r="C1134" s="8"/>
      <c r="H1134" s="67"/>
      <c r="I1134" s="67"/>
      <c r="J1134" s="67"/>
    </row>
    <row r="1135" spans="3:10" x14ac:dyDescent="0.2">
      <c r="C1135" s="8"/>
      <c r="H1135" s="67"/>
      <c r="I1135" s="67"/>
      <c r="J1135" s="67"/>
    </row>
    <row r="1136" spans="3:10" x14ac:dyDescent="0.2">
      <c r="C1136" s="8"/>
      <c r="H1136" s="67"/>
      <c r="I1136" s="67"/>
      <c r="J1136" s="67"/>
    </row>
    <row r="1137" spans="3:10" x14ac:dyDescent="0.2">
      <c r="C1137" s="8"/>
      <c r="H1137" s="67"/>
      <c r="I1137" s="67"/>
      <c r="J1137" s="67"/>
    </row>
    <row r="1138" spans="3:10" x14ac:dyDescent="0.2">
      <c r="C1138" s="8"/>
      <c r="H1138" s="67"/>
      <c r="I1138" s="67"/>
      <c r="J1138" s="67"/>
    </row>
    <row r="1139" spans="3:10" x14ac:dyDescent="0.2">
      <c r="C1139" s="8"/>
      <c r="H1139" s="67"/>
      <c r="I1139" s="67"/>
      <c r="J1139" s="67"/>
    </row>
    <row r="1140" spans="3:10" x14ac:dyDescent="0.2">
      <c r="C1140" s="8"/>
      <c r="H1140" s="67"/>
      <c r="I1140" s="67"/>
      <c r="J1140" s="67"/>
    </row>
    <row r="1141" spans="3:10" x14ac:dyDescent="0.2">
      <c r="C1141" s="8"/>
      <c r="H1141" s="67"/>
      <c r="I1141" s="67"/>
      <c r="J1141" s="67"/>
    </row>
    <row r="1142" spans="3:10" x14ac:dyDescent="0.2">
      <c r="C1142" s="8"/>
      <c r="H1142" s="67"/>
      <c r="I1142" s="67"/>
      <c r="J1142" s="67"/>
    </row>
    <row r="1143" spans="3:10" x14ac:dyDescent="0.2">
      <c r="C1143" s="8"/>
      <c r="H1143" s="67"/>
      <c r="I1143" s="67"/>
      <c r="J1143" s="67"/>
    </row>
    <row r="1144" spans="3:10" x14ac:dyDescent="0.2">
      <c r="C1144" s="8"/>
      <c r="H1144" s="67"/>
      <c r="I1144" s="67"/>
      <c r="J1144" s="67"/>
    </row>
    <row r="1145" spans="3:10" x14ac:dyDescent="0.2">
      <c r="C1145" s="8"/>
      <c r="H1145" s="67"/>
      <c r="I1145" s="67"/>
      <c r="J1145" s="67"/>
    </row>
    <row r="1146" spans="3:10" x14ac:dyDescent="0.2">
      <c r="C1146" s="8"/>
      <c r="H1146" s="67"/>
      <c r="I1146" s="67"/>
      <c r="J1146" s="67"/>
    </row>
    <row r="1147" spans="3:10" x14ac:dyDescent="0.2">
      <c r="C1147" s="8"/>
      <c r="H1147" s="67"/>
      <c r="I1147" s="67"/>
      <c r="J1147" s="67"/>
    </row>
    <row r="1148" spans="3:10" x14ac:dyDescent="0.2">
      <c r="C1148" s="8"/>
      <c r="H1148" s="67"/>
      <c r="I1148" s="67"/>
      <c r="J1148" s="67"/>
    </row>
    <row r="1149" spans="3:10" x14ac:dyDescent="0.2">
      <c r="C1149" s="8"/>
      <c r="H1149" s="67"/>
      <c r="I1149" s="67"/>
      <c r="J1149" s="67"/>
    </row>
    <row r="1150" spans="3:10" x14ac:dyDescent="0.2">
      <c r="C1150" s="8"/>
      <c r="H1150" s="67"/>
      <c r="I1150" s="67"/>
      <c r="J1150" s="67"/>
    </row>
    <row r="1151" spans="3:10" x14ac:dyDescent="0.2">
      <c r="C1151" s="8"/>
      <c r="H1151" s="67"/>
      <c r="I1151" s="67"/>
      <c r="J1151" s="67"/>
    </row>
    <row r="1152" spans="3:10" x14ac:dyDescent="0.2">
      <c r="C1152" s="8"/>
      <c r="H1152" s="67"/>
      <c r="I1152" s="67"/>
      <c r="J1152" s="67"/>
    </row>
    <row r="1153" spans="3:10" x14ac:dyDescent="0.2">
      <c r="C1153" s="8"/>
      <c r="H1153" s="67"/>
      <c r="I1153" s="67"/>
      <c r="J1153" s="67"/>
    </row>
    <row r="1154" spans="3:10" x14ac:dyDescent="0.2">
      <c r="C1154" s="8"/>
      <c r="H1154" s="67"/>
      <c r="I1154" s="67"/>
      <c r="J1154" s="67"/>
    </row>
    <row r="1155" spans="3:10" x14ac:dyDescent="0.2">
      <c r="C1155" s="8"/>
      <c r="H1155" s="67"/>
      <c r="I1155" s="67"/>
      <c r="J1155" s="67"/>
    </row>
    <row r="1156" spans="3:10" x14ac:dyDescent="0.2">
      <c r="C1156" s="8"/>
      <c r="H1156" s="67"/>
      <c r="I1156" s="67"/>
      <c r="J1156" s="67"/>
    </row>
    <row r="1157" spans="3:10" x14ac:dyDescent="0.2">
      <c r="C1157" s="8"/>
      <c r="H1157" s="67"/>
      <c r="I1157" s="67"/>
      <c r="J1157" s="67"/>
    </row>
    <row r="1158" spans="3:10" x14ac:dyDescent="0.2">
      <c r="C1158" s="8"/>
      <c r="H1158" s="67"/>
      <c r="I1158" s="67"/>
      <c r="J1158" s="67"/>
    </row>
    <row r="1159" spans="3:10" x14ac:dyDescent="0.2">
      <c r="C1159" s="8"/>
      <c r="H1159" s="67"/>
      <c r="I1159" s="67"/>
      <c r="J1159" s="67"/>
    </row>
    <row r="1160" spans="3:10" x14ac:dyDescent="0.2">
      <c r="C1160" s="8"/>
      <c r="H1160" s="67"/>
      <c r="I1160" s="67"/>
      <c r="J1160" s="67"/>
    </row>
    <row r="1161" spans="3:10" x14ac:dyDescent="0.2">
      <c r="C1161" s="8"/>
      <c r="H1161" s="67"/>
      <c r="I1161" s="67"/>
      <c r="J1161" s="67"/>
    </row>
    <row r="1162" spans="3:10" x14ac:dyDescent="0.2">
      <c r="C1162" s="8"/>
      <c r="H1162" s="67"/>
      <c r="I1162" s="67"/>
      <c r="J1162" s="67"/>
    </row>
    <row r="1163" spans="3:10" x14ac:dyDescent="0.2">
      <c r="C1163" s="8"/>
      <c r="H1163" s="67"/>
      <c r="I1163" s="67"/>
      <c r="J1163" s="67"/>
    </row>
    <row r="1164" spans="3:10" x14ac:dyDescent="0.2">
      <c r="C1164" s="8"/>
      <c r="H1164" s="67"/>
      <c r="I1164" s="67"/>
      <c r="J1164" s="67"/>
    </row>
    <row r="1165" spans="3:10" x14ac:dyDescent="0.2">
      <c r="C1165" s="8"/>
      <c r="H1165" s="67"/>
      <c r="I1165" s="67"/>
      <c r="J1165" s="67"/>
    </row>
    <row r="1166" spans="3:10" x14ac:dyDescent="0.2">
      <c r="C1166" s="8"/>
      <c r="H1166" s="67"/>
      <c r="I1166" s="67"/>
      <c r="J1166" s="67"/>
    </row>
    <row r="1167" spans="3:10" x14ac:dyDescent="0.2">
      <c r="C1167" s="8"/>
      <c r="H1167" s="67"/>
      <c r="I1167" s="67"/>
      <c r="J1167" s="67"/>
    </row>
    <row r="1168" spans="3:10" x14ac:dyDescent="0.2">
      <c r="C1168" s="8"/>
      <c r="H1168" s="67"/>
      <c r="I1168" s="67"/>
      <c r="J1168" s="67"/>
    </row>
    <row r="1169" spans="3:10" x14ac:dyDescent="0.2">
      <c r="C1169" s="8"/>
      <c r="H1169" s="67"/>
      <c r="I1169" s="67"/>
      <c r="J1169" s="67"/>
    </row>
    <row r="1170" spans="3:10" x14ac:dyDescent="0.2">
      <c r="C1170" s="8"/>
      <c r="H1170" s="67"/>
      <c r="I1170" s="67"/>
      <c r="J1170" s="67"/>
    </row>
    <row r="1171" spans="3:10" x14ac:dyDescent="0.2">
      <c r="C1171" s="8"/>
      <c r="H1171" s="67"/>
      <c r="I1171" s="67"/>
      <c r="J1171" s="67"/>
    </row>
    <row r="1172" spans="3:10" x14ac:dyDescent="0.2">
      <c r="C1172" s="8"/>
      <c r="H1172" s="67"/>
      <c r="I1172" s="67"/>
      <c r="J1172" s="67"/>
    </row>
    <row r="1173" spans="3:10" x14ac:dyDescent="0.2">
      <c r="C1173" s="8"/>
      <c r="H1173" s="67"/>
      <c r="I1173" s="67"/>
      <c r="J1173" s="67"/>
    </row>
    <row r="1174" spans="3:10" x14ac:dyDescent="0.2">
      <c r="C1174" s="8"/>
      <c r="H1174" s="67"/>
      <c r="I1174" s="67"/>
      <c r="J1174" s="67"/>
    </row>
    <row r="1175" spans="3:10" x14ac:dyDescent="0.2">
      <c r="C1175" s="8"/>
      <c r="H1175" s="67"/>
      <c r="I1175" s="67"/>
      <c r="J1175" s="67"/>
    </row>
    <row r="1176" spans="3:10" x14ac:dyDescent="0.2">
      <c r="C1176" s="8"/>
      <c r="H1176" s="67"/>
      <c r="I1176" s="67"/>
      <c r="J1176" s="67"/>
    </row>
    <row r="1177" spans="3:10" x14ac:dyDescent="0.2">
      <c r="C1177" s="8"/>
      <c r="H1177" s="67"/>
      <c r="I1177" s="67"/>
      <c r="J1177" s="67"/>
    </row>
    <row r="1178" spans="3:10" x14ac:dyDescent="0.2">
      <c r="C1178" s="8"/>
      <c r="H1178" s="67"/>
      <c r="I1178" s="67"/>
      <c r="J1178" s="67"/>
    </row>
    <row r="1179" spans="3:10" x14ac:dyDescent="0.2">
      <c r="C1179" s="8"/>
      <c r="H1179" s="67"/>
      <c r="I1179" s="67"/>
      <c r="J1179" s="67"/>
    </row>
    <row r="1180" spans="3:10" x14ac:dyDescent="0.2">
      <c r="C1180" s="8"/>
      <c r="H1180" s="67"/>
      <c r="I1180" s="67"/>
      <c r="J1180" s="67"/>
    </row>
    <row r="1181" spans="3:10" x14ac:dyDescent="0.2">
      <c r="C1181" s="8"/>
      <c r="H1181" s="67"/>
      <c r="I1181" s="67"/>
      <c r="J1181" s="67"/>
    </row>
    <row r="1182" spans="3:10" x14ac:dyDescent="0.2">
      <c r="C1182" s="8"/>
      <c r="H1182" s="67"/>
      <c r="I1182" s="67"/>
      <c r="J1182" s="67"/>
    </row>
    <row r="1183" spans="3:10" x14ac:dyDescent="0.2">
      <c r="C1183" s="8"/>
      <c r="H1183" s="67"/>
      <c r="I1183" s="67"/>
      <c r="J1183" s="67"/>
    </row>
    <row r="1184" spans="3:10" x14ac:dyDescent="0.2">
      <c r="C1184" s="8"/>
      <c r="H1184" s="67"/>
      <c r="I1184" s="67"/>
      <c r="J1184" s="67"/>
    </row>
    <row r="1185" spans="3:10" x14ac:dyDescent="0.2">
      <c r="C1185" s="8"/>
      <c r="H1185" s="67"/>
      <c r="I1185" s="67"/>
      <c r="J1185" s="67"/>
    </row>
    <row r="1186" spans="3:10" x14ac:dyDescent="0.2">
      <c r="C1186" s="8"/>
      <c r="H1186" s="67"/>
      <c r="I1186" s="67"/>
      <c r="J1186" s="67"/>
    </row>
    <row r="1187" spans="3:10" x14ac:dyDescent="0.2">
      <c r="C1187" s="8"/>
      <c r="H1187" s="67"/>
      <c r="I1187" s="67"/>
      <c r="J1187" s="67"/>
    </row>
    <row r="1188" spans="3:10" x14ac:dyDescent="0.2">
      <c r="C1188" s="8"/>
      <c r="H1188" s="67"/>
      <c r="I1188" s="67"/>
      <c r="J1188" s="67"/>
    </row>
    <row r="1189" spans="3:10" x14ac:dyDescent="0.2">
      <c r="C1189" s="8"/>
      <c r="H1189" s="67"/>
      <c r="I1189" s="67"/>
    </row>
    <row r="1190" spans="3:10" x14ac:dyDescent="0.2">
      <c r="C1190" s="8"/>
      <c r="H1190" s="67"/>
      <c r="I1190" s="67"/>
      <c r="J1190" s="67"/>
    </row>
    <row r="1191" spans="3:10" x14ac:dyDescent="0.2">
      <c r="C1191" s="8"/>
      <c r="H1191" s="67"/>
      <c r="I1191" s="67"/>
      <c r="J1191" s="67"/>
    </row>
    <row r="1192" spans="3:10" x14ac:dyDescent="0.2">
      <c r="C1192" s="8"/>
      <c r="H1192" s="67"/>
      <c r="I1192" s="67"/>
      <c r="J1192" s="67"/>
    </row>
    <row r="1193" spans="3:10" x14ac:dyDescent="0.2">
      <c r="C1193" s="8"/>
      <c r="H1193" s="67"/>
      <c r="I1193" s="67"/>
      <c r="J1193" s="67"/>
    </row>
    <row r="1194" spans="3:10" x14ac:dyDescent="0.2">
      <c r="C1194" s="8"/>
      <c r="H1194" s="67"/>
      <c r="I1194" s="67"/>
      <c r="J1194" s="67"/>
    </row>
    <row r="1195" spans="3:10" x14ac:dyDescent="0.2">
      <c r="C1195" s="8"/>
      <c r="H1195" s="67"/>
      <c r="I1195" s="67"/>
      <c r="J1195" s="67"/>
    </row>
    <row r="1196" spans="3:10" x14ac:dyDescent="0.2">
      <c r="C1196" s="8"/>
      <c r="H1196" s="67"/>
      <c r="I1196" s="67"/>
      <c r="J1196" s="67"/>
    </row>
    <row r="1197" spans="3:10" x14ac:dyDescent="0.2">
      <c r="C1197" s="8"/>
      <c r="H1197" s="67"/>
      <c r="I1197" s="67"/>
      <c r="J1197" s="67"/>
    </row>
    <row r="1198" spans="3:10" x14ac:dyDescent="0.2">
      <c r="C1198" s="8"/>
      <c r="H1198" s="67"/>
      <c r="I1198" s="67"/>
      <c r="J1198" s="67"/>
    </row>
    <row r="1199" spans="3:10" x14ac:dyDescent="0.2">
      <c r="C1199" s="8"/>
      <c r="H1199" s="67"/>
      <c r="I1199" s="67"/>
      <c r="J1199" s="67"/>
    </row>
    <row r="1200" spans="3:10" x14ac:dyDescent="0.2">
      <c r="C1200" s="8"/>
      <c r="H1200" s="67"/>
      <c r="I1200" s="67"/>
      <c r="J1200" s="67"/>
    </row>
    <row r="1201" spans="3:10" x14ac:dyDescent="0.2">
      <c r="C1201" s="8"/>
      <c r="H1201" s="67"/>
      <c r="I1201" s="67"/>
      <c r="J1201" s="67"/>
    </row>
    <row r="1202" spans="3:10" x14ac:dyDescent="0.2">
      <c r="C1202" s="8"/>
      <c r="H1202" s="67"/>
      <c r="I1202" s="67"/>
      <c r="J1202" s="67"/>
    </row>
    <row r="1203" spans="3:10" x14ac:dyDescent="0.2">
      <c r="C1203" s="8"/>
      <c r="H1203" s="67"/>
      <c r="I1203" s="67"/>
      <c r="J1203" s="67"/>
    </row>
    <row r="1204" spans="3:10" x14ac:dyDescent="0.2">
      <c r="C1204" s="8"/>
      <c r="H1204" s="67"/>
      <c r="I1204" s="67"/>
      <c r="J1204" s="67"/>
    </row>
    <row r="1205" spans="3:10" x14ac:dyDescent="0.2">
      <c r="C1205" s="8"/>
      <c r="H1205" s="67"/>
      <c r="I1205" s="67"/>
      <c r="J1205" s="67"/>
    </row>
    <row r="1206" spans="3:10" x14ac:dyDescent="0.2">
      <c r="C1206" s="8"/>
      <c r="H1206" s="67"/>
      <c r="I1206" s="67"/>
      <c r="J1206" s="67"/>
    </row>
    <row r="1207" spans="3:10" x14ac:dyDescent="0.2">
      <c r="C1207" s="8"/>
      <c r="H1207" s="67"/>
      <c r="I1207" s="67"/>
      <c r="J1207" s="67"/>
    </row>
    <row r="1208" spans="3:10" x14ac:dyDescent="0.2">
      <c r="C1208" s="8"/>
      <c r="H1208" s="67"/>
      <c r="I1208" s="67"/>
      <c r="J1208" s="67"/>
    </row>
    <row r="1209" spans="3:10" x14ac:dyDescent="0.2">
      <c r="C1209" s="8"/>
      <c r="H1209" s="67"/>
      <c r="I1209" s="67"/>
      <c r="J1209" s="67"/>
    </row>
    <row r="1210" spans="3:10" x14ac:dyDescent="0.2">
      <c r="C1210" s="8"/>
      <c r="H1210" s="67"/>
      <c r="I1210" s="67"/>
      <c r="J1210" s="67"/>
    </row>
    <row r="1211" spans="3:10" x14ac:dyDescent="0.2">
      <c r="C1211" s="8"/>
      <c r="H1211" s="67"/>
      <c r="I1211" s="67"/>
      <c r="J1211" s="67"/>
    </row>
    <row r="1212" spans="3:10" x14ac:dyDescent="0.2">
      <c r="C1212" s="8"/>
      <c r="H1212" s="67"/>
      <c r="I1212" s="67"/>
      <c r="J1212" s="67"/>
    </row>
    <row r="1213" spans="3:10" x14ac:dyDescent="0.2">
      <c r="C1213" s="8"/>
      <c r="H1213" s="67"/>
      <c r="I1213" s="67"/>
      <c r="J1213" s="67"/>
    </row>
    <row r="1214" spans="3:10" x14ac:dyDescent="0.2">
      <c r="C1214" s="8"/>
      <c r="H1214" s="67"/>
      <c r="I1214" s="67"/>
      <c r="J1214" s="67"/>
    </row>
    <row r="1215" spans="3:10" x14ac:dyDescent="0.2">
      <c r="C1215" s="8"/>
      <c r="H1215" s="67"/>
      <c r="I1215" s="67"/>
      <c r="J1215" s="67"/>
    </row>
    <row r="1216" spans="3:10" x14ac:dyDescent="0.2">
      <c r="C1216" s="8"/>
      <c r="H1216" s="67"/>
      <c r="I1216" s="67"/>
      <c r="J1216" s="67"/>
    </row>
    <row r="1217" spans="3:10" x14ac:dyDescent="0.2">
      <c r="C1217" s="8"/>
      <c r="H1217" s="67"/>
      <c r="I1217" s="67"/>
      <c r="J1217" s="67"/>
    </row>
    <row r="1218" spans="3:10" x14ac:dyDescent="0.2">
      <c r="C1218" s="8"/>
      <c r="H1218" s="67"/>
      <c r="I1218" s="67"/>
      <c r="J1218" s="67"/>
    </row>
    <row r="1219" spans="3:10" x14ac:dyDescent="0.2">
      <c r="C1219" s="8"/>
      <c r="H1219" s="67"/>
      <c r="I1219" s="67"/>
      <c r="J1219" s="67"/>
    </row>
    <row r="1220" spans="3:10" x14ac:dyDescent="0.2">
      <c r="C1220" s="8"/>
      <c r="H1220" s="67"/>
      <c r="I1220" s="67"/>
      <c r="J1220" s="67"/>
    </row>
    <row r="1221" spans="3:10" x14ac:dyDescent="0.2">
      <c r="C1221" s="8"/>
      <c r="H1221" s="67"/>
      <c r="I1221" s="67"/>
      <c r="J1221" s="67"/>
    </row>
    <row r="1222" spans="3:10" x14ac:dyDescent="0.2">
      <c r="C1222" s="8"/>
      <c r="H1222" s="67"/>
      <c r="I1222" s="67"/>
      <c r="J1222" s="67"/>
    </row>
    <row r="1223" spans="3:10" x14ac:dyDescent="0.2">
      <c r="C1223" s="8"/>
      <c r="H1223" s="67"/>
      <c r="I1223" s="67"/>
      <c r="J1223" s="67"/>
    </row>
    <row r="1224" spans="3:10" x14ac:dyDescent="0.2">
      <c r="C1224" s="8"/>
      <c r="H1224" s="67"/>
      <c r="I1224" s="67"/>
      <c r="J1224" s="67"/>
    </row>
    <row r="1225" spans="3:10" x14ac:dyDescent="0.2">
      <c r="C1225" s="8"/>
      <c r="H1225" s="67"/>
      <c r="I1225" s="67"/>
      <c r="J1225" s="67"/>
    </row>
    <row r="1226" spans="3:10" x14ac:dyDescent="0.2">
      <c r="C1226" s="8"/>
      <c r="H1226" s="67"/>
      <c r="I1226" s="67"/>
      <c r="J1226" s="67"/>
    </row>
    <row r="1227" spans="3:10" x14ac:dyDescent="0.2">
      <c r="C1227" s="8"/>
      <c r="H1227" s="67"/>
      <c r="I1227" s="67"/>
      <c r="J1227" s="67"/>
    </row>
    <row r="1228" spans="3:10" x14ac:dyDescent="0.2">
      <c r="C1228" s="8"/>
      <c r="H1228" s="67"/>
      <c r="I1228" s="67"/>
    </row>
    <row r="1229" spans="3:10" x14ac:dyDescent="0.2">
      <c r="C1229" s="8"/>
      <c r="H1229" s="67"/>
      <c r="I1229" s="67"/>
    </row>
    <row r="1230" spans="3:10" x14ac:dyDescent="0.2">
      <c r="C1230" s="8"/>
      <c r="H1230" s="67"/>
      <c r="I1230" s="67"/>
    </row>
    <row r="1231" spans="3:10" x14ac:dyDescent="0.2">
      <c r="C1231" s="8"/>
      <c r="H1231" s="67"/>
      <c r="I1231" s="67"/>
      <c r="J1231" s="67"/>
    </row>
    <row r="1232" spans="3:10" x14ac:dyDescent="0.2">
      <c r="C1232" s="8"/>
      <c r="H1232" s="67"/>
      <c r="I1232" s="67"/>
      <c r="J1232" s="67"/>
    </row>
    <row r="1233" spans="3:10" x14ac:dyDescent="0.2">
      <c r="C1233" s="8"/>
      <c r="H1233" s="67"/>
      <c r="I1233" s="67"/>
      <c r="J1233" s="67"/>
    </row>
    <row r="1234" spans="3:10" x14ac:dyDescent="0.2">
      <c r="C1234" s="8"/>
      <c r="H1234" s="67"/>
      <c r="I1234" s="67"/>
      <c r="J1234" s="67"/>
    </row>
    <row r="1235" spans="3:10" x14ac:dyDescent="0.2">
      <c r="C1235" s="8"/>
      <c r="H1235" s="67"/>
      <c r="I1235" s="67"/>
      <c r="J1235" s="67"/>
    </row>
    <row r="1236" spans="3:10" x14ac:dyDescent="0.2">
      <c r="C1236" s="8"/>
      <c r="H1236" s="67"/>
      <c r="I1236" s="67"/>
      <c r="J1236" s="67"/>
    </row>
    <row r="1237" spans="3:10" x14ac:dyDescent="0.2">
      <c r="C1237" s="8"/>
      <c r="H1237" s="67"/>
      <c r="I1237" s="67"/>
      <c r="J1237" s="67"/>
    </row>
    <row r="1238" spans="3:10" x14ac:dyDescent="0.2">
      <c r="C1238" s="8"/>
      <c r="H1238" s="67"/>
      <c r="I1238" s="67"/>
      <c r="J1238" s="67"/>
    </row>
    <row r="1239" spans="3:10" x14ac:dyDescent="0.2">
      <c r="C1239" s="8"/>
      <c r="H1239" s="67"/>
      <c r="I1239" s="67"/>
      <c r="J1239" s="67"/>
    </row>
    <row r="1240" spans="3:10" x14ac:dyDescent="0.2">
      <c r="C1240" s="8"/>
      <c r="H1240" s="67"/>
      <c r="I1240" s="67"/>
      <c r="J1240" s="67"/>
    </row>
    <row r="1241" spans="3:10" x14ac:dyDescent="0.2">
      <c r="C1241" s="8"/>
      <c r="H1241" s="67"/>
      <c r="I1241" s="67"/>
      <c r="J1241" s="67"/>
    </row>
    <row r="1242" spans="3:10" x14ac:dyDescent="0.2">
      <c r="C1242" s="8"/>
      <c r="H1242" s="67"/>
      <c r="I1242" s="67"/>
      <c r="J1242" s="67"/>
    </row>
    <row r="1243" spans="3:10" x14ac:dyDescent="0.2">
      <c r="C1243" s="8"/>
      <c r="H1243" s="67"/>
      <c r="I1243" s="67"/>
      <c r="J1243" s="67"/>
    </row>
    <row r="1244" spans="3:10" x14ac:dyDescent="0.2">
      <c r="C1244" s="8"/>
      <c r="H1244" s="67"/>
      <c r="I1244" s="67"/>
      <c r="J1244" s="67"/>
    </row>
    <row r="1245" spans="3:10" x14ac:dyDescent="0.2">
      <c r="C1245" s="8"/>
      <c r="H1245" s="67"/>
      <c r="I1245" s="67"/>
      <c r="J1245" s="67"/>
    </row>
    <row r="1246" spans="3:10" x14ac:dyDescent="0.2">
      <c r="C1246" s="8"/>
      <c r="H1246" s="67"/>
      <c r="I1246" s="67"/>
      <c r="J1246" s="67"/>
    </row>
    <row r="1247" spans="3:10" x14ac:dyDescent="0.2">
      <c r="C1247" s="8"/>
      <c r="H1247" s="67"/>
      <c r="I1247" s="67"/>
      <c r="J1247" s="67"/>
    </row>
    <row r="1248" spans="3:10" x14ac:dyDescent="0.2">
      <c r="C1248" s="8"/>
      <c r="H1248" s="67"/>
      <c r="I1248" s="67"/>
      <c r="J1248" s="67"/>
    </row>
    <row r="1249" spans="3:10" x14ac:dyDescent="0.2">
      <c r="C1249" s="8"/>
      <c r="H1249" s="67"/>
      <c r="I1249" s="67"/>
      <c r="J1249" s="67"/>
    </row>
    <row r="1250" spans="3:10" x14ac:dyDescent="0.2">
      <c r="C1250" s="8"/>
      <c r="H1250" s="67"/>
      <c r="I1250" s="67"/>
      <c r="J1250" s="67"/>
    </row>
    <row r="1251" spans="3:10" x14ac:dyDescent="0.2">
      <c r="C1251" s="8"/>
      <c r="H1251" s="67"/>
      <c r="I1251" s="67"/>
      <c r="J1251" s="67"/>
    </row>
    <row r="1252" spans="3:10" x14ac:dyDescent="0.2">
      <c r="C1252" s="8"/>
      <c r="H1252" s="67"/>
      <c r="I1252" s="67"/>
      <c r="J1252" s="67"/>
    </row>
    <row r="1253" spans="3:10" x14ac:dyDescent="0.2">
      <c r="C1253" s="8"/>
      <c r="H1253" s="67"/>
      <c r="I1253" s="67"/>
      <c r="J1253" s="67"/>
    </row>
    <row r="1254" spans="3:10" x14ac:dyDescent="0.2">
      <c r="C1254" s="8"/>
      <c r="H1254" s="67"/>
      <c r="I1254" s="67"/>
      <c r="J1254" s="67"/>
    </row>
    <row r="1255" spans="3:10" x14ac:dyDescent="0.2">
      <c r="C1255" s="8"/>
      <c r="H1255" s="67"/>
      <c r="I1255" s="67"/>
      <c r="J1255" s="67"/>
    </row>
    <row r="1256" spans="3:10" x14ac:dyDescent="0.2">
      <c r="C1256" s="8"/>
      <c r="H1256" s="67"/>
      <c r="I1256" s="67"/>
      <c r="J1256" s="67"/>
    </row>
    <row r="1257" spans="3:10" x14ac:dyDescent="0.2">
      <c r="C1257" s="8"/>
      <c r="H1257" s="67"/>
      <c r="I1257" s="67"/>
      <c r="J1257" s="67"/>
    </row>
    <row r="1258" spans="3:10" x14ac:dyDescent="0.2">
      <c r="C1258" s="8"/>
      <c r="H1258" s="67"/>
      <c r="I1258" s="67"/>
      <c r="J1258" s="67"/>
    </row>
    <row r="1259" spans="3:10" x14ac:dyDescent="0.2">
      <c r="C1259" s="8"/>
      <c r="H1259" s="67"/>
      <c r="I1259" s="67"/>
      <c r="J1259" s="67"/>
    </row>
    <row r="1260" spans="3:10" x14ac:dyDescent="0.2">
      <c r="C1260" s="8"/>
      <c r="H1260" s="67"/>
      <c r="I1260" s="67"/>
      <c r="J1260" s="67"/>
    </row>
    <row r="1261" spans="3:10" x14ac:dyDescent="0.2">
      <c r="C1261" s="8"/>
      <c r="H1261" s="67"/>
      <c r="I1261" s="67"/>
      <c r="J1261" s="67"/>
    </row>
    <row r="1262" spans="3:10" x14ac:dyDescent="0.2">
      <c r="C1262" s="8"/>
      <c r="H1262" s="67"/>
      <c r="I1262" s="67"/>
      <c r="J1262" s="67"/>
    </row>
    <row r="1263" spans="3:10" x14ac:dyDescent="0.2">
      <c r="C1263" s="8"/>
      <c r="H1263" s="67"/>
      <c r="I1263" s="67"/>
      <c r="J1263" s="67"/>
    </row>
    <row r="1264" spans="3:10" x14ac:dyDescent="0.2">
      <c r="C1264" s="8"/>
      <c r="H1264" s="67"/>
      <c r="I1264" s="67"/>
      <c r="J1264" s="67"/>
    </row>
    <row r="1265" spans="3:10" x14ac:dyDescent="0.2">
      <c r="C1265" s="8"/>
      <c r="H1265" s="67"/>
      <c r="I1265" s="67"/>
      <c r="J1265" s="67"/>
    </row>
    <row r="1266" spans="3:10" x14ac:dyDescent="0.2">
      <c r="C1266" s="8"/>
      <c r="H1266" s="67"/>
      <c r="I1266" s="67"/>
      <c r="J1266" s="67"/>
    </row>
    <row r="1267" spans="3:10" x14ac:dyDescent="0.2">
      <c r="C1267" s="8"/>
      <c r="H1267" s="67"/>
      <c r="I1267" s="67"/>
      <c r="J1267" s="67"/>
    </row>
    <row r="1268" spans="3:10" x14ac:dyDescent="0.2">
      <c r="C1268" s="8"/>
      <c r="H1268" s="67"/>
      <c r="I1268" s="67"/>
      <c r="J1268" s="67"/>
    </row>
    <row r="1269" spans="3:10" x14ac:dyDescent="0.2">
      <c r="C1269" s="8"/>
      <c r="H1269" s="67"/>
      <c r="I1269" s="67"/>
      <c r="J1269" s="67"/>
    </row>
    <row r="1270" spans="3:10" x14ac:dyDescent="0.2">
      <c r="C1270" s="8"/>
      <c r="H1270" s="67"/>
      <c r="I1270" s="67"/>
      <c r="J1270" s="67"/>
    </row>
    <row r="1271" spans="3:10" x14ac:dyDescent="0.2">
      <c r="C1271" s="8"/>
      <c r="H1271" s="67"/>
      <c r="I1271" s="67"/>
      <c r="J1271" s="67"/>
    </row>
    <row r="1272" spans="3:10" x14ac:dyDescent="0.2">
      <c r="C1272" s="8"/>
      <c r="H1272" s="67"/>
      <c r="I1272" s="67"/>
      <c r="J1272" s="67"/>
    </row>
    <row r="1273" spans="3:10" x14ac:dyDescent="0.2">
      <c r="C1273" s="8"/>
      <c r="H1273" s="67"/>
      <c r="I1273" s="67"/>
      <c r="J1273" s="67"/>
    </row>
    <row r="1274" spans="3:10" x14ac:dyDescent="0.2">
      <c r="C1274" s="8"/>
      <c r="H1274" s="67"/>
      <c r="I1274" s="67"/>
      <c r="J1274" s="67"/>
    </row>
    <row r="1275" spans="3:10" x14ac:dyDescent="0.2">
      <c r="C1275" s="8"/>
      <c r="H1275" s="67"/>
      <c r="I1275" s="67"/>
      <c r="J1275" s="67"/>
    </row>
    <row r="1276" spans="3:10" x14ac:dyDescent="0.2">
      <c r="C1276" s="8"/>
      <c r="H1276" s="67"/>
      <c r="I1276" s="67"/>
      <c r="J1276" s="67"/>
    </row>
    <row r="1277" spans="3:10" x14ac:dyDescent="0.2">
      <c r="C1277" s="8"/>
      <c r="H1277" s="67"/>
      <c r="I1277" s="67"/>
    </row>
    <row r="1278" spans="3:10" x14ac:dyDescent="0.2">
      <c r="C1278" s="8"/>
      <c r="H1278" s="67"/>
      <c r="I1278" s="67"/>
    </row>
    <row r="1279" spans="3:10" x14ac:dyDescent="0.2">
      <c r="C1279" s="8"/>
      <c r="H1279" s="67"/>
      <c r="I1279" s="67"/>
      <c r="J1279" s="67"/>
    </row>
    <row r="1280" spans="3:10" x14ac:dyDescent="0.2">
      <c r="C1280" s="8"/>
      <c r="H1280" s="67"/>
      <c r="I1280" s="67"/>
      <c r="J1280" s="67"/>
    </row>
    <row r="1281" spans="3:10" x14ac:dyDescent="0.2">
      <c r="C1281" s="8"/>
      <c r="H1281" s="67"/>
      <c r="I1281" s="67"/>
      <c r="J1281" s="67"/>
    </row>
    <row r="1282" spans="3:10" x14ac:dyDescent="0.2">
      <c r="C1282" s="8"/>
      <c r="H1282" s="67"/>
      <c r="I1282" s="67"/>
      <c r="J1282" s="67"/>
    </row>
    <row r="1283" spans="3:10" x14ac:dyDescent="0.2">
      <c r="C1283" s="8"/>
      <c r="H1283" s="67"/>
      <c r="I1283" s="67"/>
      <c r="J1283" s="67"/>
    </row>
    <row r="1284" spans="3:10" x14ac:dyDescent="0.2">
      <c r="C1284" s="8"/>
      <c r="H1284" s="67"/>
      <c r="I1284" s="67"/>
      <c r="J1284" s="67"/>
    </row>
    <row r="1285" spans="3:10" x14ac:dyDescent="0.2">
      <c r="C1285" s="8"/>
      <c r="H1285" s="67"/>
      <c r="I1285" s="67"/>
      <c r="J1285" s="67"/>
    </row>
    <row r="1286" spans="3:10" x14ac:dyDescent="0.2">
      <c r="C1286" s="8"/>
      <c r="H1286" s="67"/>
      <c r="I1286" s="67"/>
      <c r="J1286" s="67"/>
    </row>
    <row r="1287" spans="3:10" x14ac:dyDescent="0.2">
      <c r="C1287" s="8"/>
      <c r="H1287" s="67"/>
      <c r="I1287" s="67"/>
      <c r="J1287" s="67"/>
    </row>
    <row r="1288" spans="3:10" x14ac:dyDescent="0.2">
      <c r="C1288" s="8"/>
      <c r="H1288" s="67"/>
      <c r="I1288" s="67"/>
    </row>
    <row r="1289" spans="3:10" x14ac:dyDescent="0.2">
      <c r="C1289" s="8"/>
      <c r="H1289" s="67"/>
      <c r="I1289" s="67"/>
      <c r="J1289" s="67"/>
    </row>
    <row r="1290" spans="3:10" x14ac:dyDescent="0.2">
      <c r="C1290" s="8"/>
      <c r="H1290" s="67"/>
      <c r="I1290" s="67"/>
      <c r="J1290" s="67"/>
    </row>
    <row r="1291" spans="3:10" x14ac:dyDescent="0.2">
      <c r="C1291" s="8"/>
      <c r="H1291" s="67"/>
      <c r="I1291" s="67"/>
      <c r="J1291" s="67"/>
    </row>
    <row r="1292" spans="3:10" x14ac:dyDescent="0.2">
      <c r="C1292" s="8"/>
      <c r="H1292" s="67"/>
      <c r="I1292" s="67"/>
      <c r="J1292" s="67"/>
    </row>
    <row r="1293" spans="3:10" x14ac:dyDescent="0.2">
      <c r="C1293" s="8"/>
      <c r="H1293" s="67"/>
      <c r="I1293" s="67"/>
      <c r="J1293" s="67"/>
    </row>
    <row r="1294" spans="3:10" x14ac:dyDescent="0.2">
      <c r="C1294" s="8"/>
      <c r="H1294" s="67"/>
      <c r="I1294" s="67"/>
      <c r="J1294" s="67"/>
    </row>
    <row r="1295" spans="3:10" x14ac:dyDescent="0.2">
      <c r="C1295" s="8"/>
      <c r="H1295" s="67"/>
      <c r="I1295" s="67"/>
      <c r="J1295" s="67"/>
    </row>
    <row r="1296" spans="3:10" x14ac:dyDescent="0.2">
      <c r="C1296" s="8"/>
      <c r="H1296" s="67"/>
      <c r="I1296" s="67"/>
      <c r="J1296" s="67"/>
    </row>
    <row r="1297" spans="3:10" x14ac:dyDescent="0.2">
      <c r="C1297" s="8"/>
      <c r="H1297" s="67"/>
      <c r="I1297" s="67"/>
      <c r="J1297" s="67"/>
    </row>
    <row r="1298" spans="3:10" x14ac:dyDescent="0.2">
      <c r="C1298" s="8"/>
      <c r="H1298" s="67"/>
      <c r="I1298" s="67"/>
      <c r="J1298" s="67"/>
    </row>
    <row r="1299" spans="3:10" x14ac:dyDescent="0.2">
      <c r="C1299" s="8"/>
      <c r="H1299" s="67"/>
      <c r="I1299" s="67"/>
      <c r="J1299" s="67"/>
    </row>
    <row r="1300" spans="3:10" x14ac:dyDescent="0.2">
      <c r="C1300" s="8"/>
      <c r="H1300" s="67"/>
      <c r="I1300" s="67"/>
      <c r="J1300" s="67"/>
    </row>
    <row r="1301" spans="3:10" x14ac:dyDescent="0.2">
      <c r="C1301" s="8"/>
      <c r="H1301" s="67"/>
      <c r="I1301" s="67"/>
      <c r="J1301" s="67"/>
    </row>
    <row r="1302" spans="3:10" x14ac:dyDescent="0.2">
      <c r="C1302" s="8"/>
      <c r="H1302" s="67"/>
      <c r="I1302" s="67"/>
      <c r="J1302" s="67"/>
    </row>
    <row r="1303" spans="3:10" x14ac:dyDescent="0.2">
      <c r="C1303" s="8"/>
      <c r="H1303" s="67"/>
      <c r="I1303" s="67"/>
      <c r="J1303" s="67"/>
    </row>
    <row r="1304" spans="3:10" x14ac:dyDescent="0.2">
      <c r="C1304" s="8"/>
      <c r="H1304" s="67"/>
      <c r="I1304" s="67"/>
      <c r="J1304" s="67"/>
    </row>
    <row r="1305" spans="3:10" x14ac:dyDescent="0.2">
      <c r="C1305" s="8"/>
      <c r="H1305" s="67"/>
      <c r="I1305" s="67"/>
      <c r="J1305" s="67"/>
    </row>
    <row r="1306" spans="3:10" x14ac:dyDescent="0.2">
      <c r="C1306" s="8"/>
      <c r="H1306" s="67"/>
      <c r="I1306" s="67"/>
      <c r="J1306" s="67"/>
    </row>
    <row r="1307" spans="3:10" x14ac:dyDescent="0.2">
      <c r="C1307" s="8"/>
      <c r="H1307" s="67"/>
      <c r="I1307" s="67"/>
      <c r="J1307" s="67"/>
    </row>
    <row r="1308" spans="3:10" x14ac:dyDescent="0.2">
      <c r="C1308" s="8"/>
      <c r="H1308" s="67"/>
      <c r="I1308" s="67"/>
      <c r="J1308" s="67"/>
    </row>
    <row r="1309" spans="3:10" x14ac:dyDescent="0.2">
      <c r="C1309" s="8"/>
      <c r="H1309" s="67"/>
      <c r="I1309" s="67"/>
      <c r="J1309" s="67"/>
    </row>
    <row r="1310" spans="3:10" x14ac:dyDescent="0.2">
      <c r="C1310" s="8"/>
      <c r="H1310" s="67"/>
      <c r="I1310" s="67"/>
      <c r="J1310" s="67"/>
    </row>
    <row r="1311" spans="3:10" x14ac:dyDescent="0.2">
      <c r="C1311" s="8"/>
      <c r="H1311" s="67"/>
      <c r="I1311" s="67"/>
      <c r="J1311" s="67"/>
    </row>
    <row r="1312" spans="3:10" x14ac:dyDescent="0.2">
      <c r="C1312" s="8"/>
      <c r="H1312" s="67"/>
      <c r="I1312" s="67"/>
      <c r="J1312" s="67"/>
    </row>
    <row r="1313" spans="3:10" x14ac:dyDescent="0.2">
      <c r="C1313" s="8"/>
      <c r="H1313" s="67"/>
      <c r="I1313" s="67"/>
      <c r="J1313" s="67"/>
    </row>
    <row r="1314" spans="3:10" x14ac:dyDescent="0.2">
      <c r="C1314" s="8"/>
      <c r="H1314" s="67"/>
      <c r="I1314" s="67"/>
      <c r="J1314" s="67"/>
    </row>
    <row r="1315" spans="3:10" x14ac:dyDescent="0.2">
      <c r="C1315" s="8"/>
      <c r="H1315" s="67"/>
      <c r="I1315" s="67"/>
      <c r="J1315" s="67"/>
    </row>
    <row r="1316" spans="3:10" x14ac:dyDescent="0.2">
      <c r="C1316" s="8"/>
      <c r="H1316" s="67"/>
      <c r="I1316" s="67"/>
      <c r="J1316" s="67"/>
    </row>
    <row r="1317" spans="3:10" x14ac:dyDescent="0.2">
      <c r="C1317" s="8"/>
      <c r="H1317" s="67"/>
      <c r="I1317" s="67"/>
      <c r="J1317" s="67"/>
    </row>
    <row r="1318" spans="3:10" x14ac:dyDescent="0.2">
      <c r="C1318" s="8"/>
      <c r="H1318" s="67"/>
      <c r="I1318" s="67"/>
      <c r="J1318" s="67"/>
    </row>
    <row r="1319" spans="3:10" x14ac:dyDescent="0.2">
      <c r="C1319" s="8"/>
      <c r="H1319" s="67"/>
      <c r="I1319" s="67"/>
      <c r="J1319" s="67"/>
    </row>
    <row r="1320" spans="3:10" x14ac:dyDescent="0.2">
      <c r="C1320" s="8"/>
      <c r="H1320" s="67"/>
      <c r="I1320" s="67"/>
      <c r="J1320" s="67"/>
    </row>
    <row r="1321" spans="3:10" x14ac:dyDescent="0.2">
      <c r="C1321" s="8"/>
      <c r="H1321" s="67"/>
      <c r="I1321" s="67"/>
      <c r="J1321" s="67"/>
    </row>
    <row r="1322" spans="3:10" x14ac:dyDescent="0.2">
      <c r="C1322" s="8"/>
      <c r="H1322" s="67"/>
      <c r="I1322" s="67"/>
      <c r="J1322" s="67"/>
    </row>
    <row r="1323" spans="3:10" x14ac:dyDescent="0.2">
      <c r="C1323" s="8"/>
      <c r="H1323" s="67"/>
      <c r="I1323" s="67"/>
      <c r="J1323" s="67"/>
    </row>
    <row r="1324" spans="3:10" x14ac:dyDescent="0.2">
      <c r="C1324" s="8"/>
      <c r="H1324" s="67"/>
      <c r="I1324" s="67"/>
      <c r="J1324" s="67"/>
    </row>
    <row r="1325" spans="3:10" x14ac:dyDescent="0.2">
      <c r="C1325" s="8"/>
      <c r="H1325" s="67"/>
      <c r="I1325" s="67"/>
      <c r="J1325" s="67"/>
    </row>
    <row r="1326" spans="3:10" x14ac:dyDescent="0.2">
      <c r="C1326" s="8"/>
      <c r="H1326" s="67"/>
      <c r="I1326" s="67"/>
      <c r="J1326" s="67"/>
    </row>
    <row r="1327" spans="3:10" x14ac:dyDescent="0.2">
      <c r="C1327" s="8"/>
      <c r="H1327" s="67"/>
      <c r="I1327" s="67"/>
      <c r="J1327" s="67"/>
    </row>
    <row r="1328" spans="3:10" x14ac:dyDescent="0.2">
      <c r="C1328" s="8"/>
      <c r="H1328" s="67"/>
      <c r="I1328" s="67"/>
      <c r="J1328" s="67"/>
    </row>
    <row r="1329" spans="3:10" x14ac:dyDescent="0.2">
      <c r="C1329" s="8"/>
      <c r="H1329" s="67"/>
      <c r="I1329" s="67"/>
      <c r="J1329" s="67"/>
    </row>
    <row r="1330" spans="3:10" x14ac:dyDescent="0.2">
      <c r="C1330" s="8"/>
      <c r="H1330" s="67"/>
      <c r="I1330" s="67"/>
      <c r="J1330" s="67"/>
    </row>
    <row r="1331" spans="3:10" x14ac:dyDescent="0.2">
      <c r="C1331" s="8"/>
      <c r="H1331" s="67"/>
      <c r="I1331" s="67"/>
      <c r="J1331" s="67"/>
    </row>
    <row r="1332" spans="3:10" x14ac:dyDescent="0.2">
      <c r="C1332" s="8"/>
      <c r="H1332" s="67"/>
      <c r="I1332" s="67"/>
      <c r="J1332" s="67"/>
    </row>
    <row r="1333" spans="3:10" x14ac:dyDescent="0.2">
      <c r="C1333" s="8"/>
      <c r="H1333" s="67"/>
      <c r="I1333" s="67"/>
      <c r="J1333" s="67"/>
    </row>
    <row r="1334" spans="3:10" x14ac:dyDescent="0.2">
      <c r="C1334" s="8"/>
      <c r="H1334" s="67"/>
      <c r="I1334" s="67"/>
      <c r="J1334" s="67"/>
    </row>
    <row r="1335" spans="3:10" x14ac:dyDescent="0.2">
      <c r="C1335" s="8"/>
      <c r="H1335" s="67"/>
      <c r="I1335" s="67"/>
      <c r="J1335" s="67"/>
    </row>
    <row r="1336" spans="3:10" x14ac:dyDescent="0.2">
      <c r="C1336" s="8"/>
      <c r="H1336" s="67"/>
      <c r="I1336" s="67"/>
      <c r="J1336" s="67"/>
    </row>
    <row r="1337" spans="3:10" x14ac:dyDescent="0.2">
      <c r="C1337" s="8"/>
      <c r="H1337" s="67"/>
      <c r="I1337" s="67"/>
      <c r="J1337" s="67"/>
    </row>
    <row r="1338" spans="3:10" x14ac:dyDescent="0.2">
      <c r="C1338" s="8"/>
      <c r="H1338" s="67"/>
      <c r="I1338" s="67"/>
      <c r="J1338" s="67"/>
    </row>
    <row r="1339" spans="3:10" x14ac:dyDescent="0.2">
      <c r="C1339" s="8"/>
      <c r="H1339" s="67"/>
      <c r="I1339" s="67"/>
      <c r="J1339" s="67"/>
    </row>
    <row r="1340" spans="3:10" x14ac:dyDescent="0.2">
      <c r="C1340" s="8"/>
      <c r="H1340" s="67"/>
      <c r="I1340" s="67"/>
      <c r="J1340" s="67"/>
    </row>
    <row r="1341" spans="3:10" x14ac:dyDescent="0.2">
      <c r="C1341" s="8"/>
      <c r="H1341" s="67"/>
      <c r="I1341" s="67"/>
    </row>
    <row r="1342" spans="3:10" x14ac:dyDescent="0.2">
      <c r="C1342" s="8"/>
      <c r="H1342" s="67"/>
      <c r="I1342" s="67"/>
    </row>
    <row r="1343" spans="3:10" x14ac:dyDescent="0.2">
      <c r="C1343" s="8"/>
      <c r="H1343" s="67"/>
      <c r="I1343" s="67"/>
      <c r="J1343" s="67"/>
    </row>
    <row r="1344" spans="3:10" x14ac:dyDescent="0.2">
      <c r="C1344" s="8"/>
      <c r="H1344" s="67"/>
      <c r="I1344" s="67"/>
      <c r="J1344" s="67"/>
    </row>
    <row r="1345" spans="3:10" x14ac:dyDescent="0.2">
      <c r="C1345" s="8"/>
      <c r="H1345" s="67"/>
      <c r="I1345" s="67"/>
      <c r="J1345" s="67"/>
    </row>
    <row r="1346" spans="3:10" x14ac:dyDescent="0.2">
      <c r="C1346" s="8"/>
      <c r="H1346" s="67"/>
      <c r="I1346" s="67"/>
      <c r="J1346" s="67"/>
    </row>
    <row r="1347" spans="3:10" x14ac:dyDescent="0.2">
      <c r="C1347" s="8"/>
      <c r="H1347" s="67"/>
      <c r="I1347" s="67"/>
      <c r="J1347" s="67"/>
    </row>
    <row r="1348" spans="3:10" x14ac:dyDescent="0.2">
      <c r="C1348" s="8"/>
      <c r="H1348" s="67"/>
      <c r="I1348" s="67"/>
      <c r="J1348" s="67"/>
    </row>
    <row r="1349" spans="3:10" x14ac:dyDescent="0.2">
      <c r="C1349" s="8"/>
      <c r="H1349" s="67"/>
      <c r="I1349" s="67"/>
      <c r="J1349" s="67"/>
    </row>
    <row r="1350" spans="3:10" x14ac:dyDescent="0.2">
      <c r="C1350" s="8"/>
      <c r="H1350" s="67"/>
      <c r="I1350" s="67"/>
      <c r="J1350" s="67"/>
    </row>
    <row r="1351" spans="3:10" x14ac:dyDescent="0.2">
      <c r="C1351" s="8"/>
      <c r="H1351" s="67"/>
      <c r="I1351" s="67"/>
      <c r="J1351" s="67"/>
    </row>
    <row r="1352" spans="3:10" x14ac:dyDescent="0.2">
      <c r="C1352" s="8"/>
      <c r="H1352" s="67"/>
      <c r="I1352" s="67"/>
      <c r="J1352" s="67"/>
    </row>
    <row r="1353" spans="3:10" x14ac:dyDescent="0.2">
      <c r="C1353" s="8"/>
      <c r="H1353" s="67"/>
      <c r="I1353" s="67"/>
      <c r="J1353" s="67"/>
    </row>
    <row r="1354" spans="3:10" x14ac:dyDescent="0.2">
      <c r="C1354" s="8"/>
      <c r="H1354" s="67"/>
      <c r="I1354" s="67"/>
      <c r="J1354" s="67"/>
    </row>
    <row r="1355" spans="3:10" x14ac:dyDescent="0.2">
      <c r="C1355" s="8"/>
      <c r="H1355" s="67"/>
      <c r="I1355" s="67"/>
      <c r="J1355" s="67"/>
    </row>
    <row r="1356" spans="3:10" x14ac:dyDescent="0.2">
      <c r="C1356" s="8"/>
      <c r="H1356" s="67"/>
      <c r="I1356" s="67"/>
      <c r="J1356" s="67"/>
    </row>
    <row r="1357" spans="3:10" x14ac:dyDescent="0.2">
      <c r="C1357" s="8"/>
      <c r="H1357" s="67"/>
      <c r="I1357" s="67"/>
      <c r="J1357" s="67"/>
    </row>
    <row r="1358" spans="3:10" x14ac:dyDescent="0.2">
      <c r="C1358" s="8"/>
      <c r="H1358" s="67"/>
      <c r="I1358" s="67"/>
      <c r="J1358" s="67"/>
    </row>
    <row r="1359" spans="3:10" x14ac:dyDescent="0.2">
      <c r="C1359" s="8"/>
      <c r="H1359" s="67"/>
      <c r="I1359" s="67"/>
      <c r="J1359" s="67"/>
    </row>
    <row r="1360" spans="3:10" x14ac:dyDescent="0.2">
      <c r="C1360" s="8"/>
      <c r="H1360" s="67"/>
      <c r="I1360" s="67"/>
      <c r="J1360" s="67"/>
    </row>
    <row r="1361" spans="3:10" x14ac:dyDescent="0.2">
      <c r="C1361" s="8"/>
      <c r="H1361" s="67"/>
      <c r="I1361" s="67"/>
      <c r="J1361" s="67"/>
    </row>
    <row r="1362" spans="3:10" x14ac:dyDescent="0.2">
      <c r="C1362" s="8"/>
      <c r="H1362" s="67"/>
      <c r="I1362" s="67"/>
      <c r="J1362" s="67"/>
    </row>
    <row r="1363" spans="3:10" x14ac:dyDescent="0.2">
      <c r="C1363" s="8"/>
      <c r="H1363" s="67"/>
      <c r="I1363" s="67"/>
      <c r="J1363" s="67"/>
    </row>
    <row r="1364" spans="3:10" x14ac:dyDescent="0.2">
      <c r="C1364" s="8"/>
      <c r="H1364" s="67"/>
      <c r="I1364" s="67"/>
      <c r="J1364" s="67"/>
    </row>
    <row r="1365" spans="3:10" x14ac:dyDescent="0.2">
      <c r="C1365" s="8"/>
      <c r="H1365" s="67"/>
      <c r="I1365" s="67"/>
      <c r="J1365" s="67"/>
    </row>
    <row r="1366" spans="3:10" x14ac:dyDescent="0.2">
      <c r="C1366" s="8"/>
      <c r="H1366" s="67"/>
      <c r="I1366" s="67"/>
      <c r="J1366" s="67"/>
    </row>
    <row r="1367" spans="3:10" x14ac:dyDescent="0.2">
      <c r="C1367" s="8"/>
      <c r="H1367" s="67"/>
      <c r="I1367" s="67"/>
      <c r="J1367" s="67"/>
    </row>
    <row r="1368" spans="3:10" x14ac:dyDescent="0.2">
      <c r="C1368" s="8"/>
      <c r="H1368" s="67"/>
      <c r="I1368" s="67"/>
      <c r="J1368" s="67"/>
    </row>
    <row r="1369" spans="3:10" x14ac:dyDescent="0.2">
      <c r="C1369" s="8"/>
      <c r="H1369" s="67"/>
      <c r="I1369" s="67"/>
      <c r="J1369" s="67"/>
    </row>
    <row r="1370" spans="3:10" x14ac:dyDescent="0.2">
      <c r="C1370" s="8"/>
      <c r="H1370" s="67"/>
      <c r="I1370" s="67"/>
      <c r="J1370" s="67"/>
    </row>
    <row r="1371" spans="3:10" x14ac:dyDescent="0.2">
      <c r="C1371" s="8"/>
      <c r="H1371" s="67"/>
      <c r="I1371" s="67"/>
      <c r="J1371" s="67"/>
    </row>
    <row r="1372" spans="3:10" x14ac:dyDescent="0.2">
      <c r="C1372" s="8"/>
      <c r="H1372" s="67"/>
      <c r="I1372" s="67"/>
      <c r="J1372" s="67"/>
    </row>
    <row r="1373" spans="3:10" x14ac:dyDescent="0.2">
      <c r="C1373" s="8"/>
      <c r="H1373" s="67"/>
      <c r="I1373" s="67"/>
      <c r="J1373" s="67"/>
    </row>
    <row r="1374" spans="3:10" x14ac:dyDescent="0.2">
      <c r="C1374" s="8"/>
      <c r="H1374" s="67"/>
      <c r="I1374" s="67"/>
      <c r="J1374" s="67"/>
    </row>
    <row r="1375" spans="3:10" x14ac:dyDescent="0.2">
      <c r="C1375" s="8"/>
      <c r="H1375" s="67"/>
      <c r="I1375" s="67"/>
      <c r="J1375" s="67"/>
    </row>
    <row r="1376" spans="3:10" x14ac:dyDescent="0.2">
      <c r="C1376" s="8"/>
      <c r="H1376" s="67"/>
      <c r="I1376" s="67"/>
      <c r="J1376" s="67"/>
    </row>
    <row r="1377" spans="3:10" x14ac:dyDescent="0.2">
      <c r="C1377" s="8"/>
      <c r="H1377" s="67"/>
      <c r="I1377" s="67"/>
      <c r="J1377" s="67"/>
    </row>
    <row r="1378" spans="3:10" x14ac:dyDescent="0.2">
      <c r="C1378" s="8"/>
      <c r="H1378" s="67"/>
      <c r="I1378" s="67"/>
      <c r="J1378" s="67"/>
    </row>
    <row r="1379" spans="3:10" x14ac:dyDescent="0.2">
      <c r="C1379" s="8"/>
      <c r="H1379" s="67"/>
      <c r="I1379" s="67"/>
      <c r="J1379" s="67"/>
    </row>
    <row r="1380" spans="3:10" x14ac:dyDescent="0.2">
      <c r="C1380" s="8"/>
      <c r="H1380" s="67"/>
      <c r="I1380" s="67"/>
      <c r="J1380" s="67"/>
    </row>
    <row r="1381" spans="3:10" x14ac:dyDescent="0.2">
      <c r="C1381" s="8"/>
      <c r="H1381" s="67"/>
      <c r="I1381" s="67"/>
      <c r="J1381" s="67"/>
    </row>
    <row r="1382" spans="3:10" x14ac:dyDescent="0.2">
      <c r="C1382" s="8"/>
      <c r="H1382" s="67"/>
      <c r="I1382" s="67"/>
      <c r="J1382" s="67"/>
    </row>
    <row r="1383" spans="3:10" x14ac:dyDescent="0.2">
      <c r="C1383" s="8"/>
      <c r="H1383" s="67"/>
      <c r="I1383" s="67"/>
      <c r="J1383" s="67"/>
    </row>
    <row r="1384" spans="3:10" x14ac:dyDescent="0.2">
      <c r="H1384" s="67"/>
      <c r="I1384" s="67"/>
    </row>
    <row r="1385" spans="3:10" x14ac:dyDescent="0.2">
      <c r="H1385" s="67"/>
      <c r="I1385" s="67"/>
    </row>
    <row r="1386" spans="3:10" x14ac:dyDescent="0.2">
      <c r="H1386" s="67"/>
      <c r="I1386" s="67"/>
    </row>
    <row r="1387" spans="3:10" x14ac:dyDescent="0.2">
      <c r="H1387" s="67"/>
      <c r="I1387" s="67"/>
    </row>
    <row r="1388" spans="3:10" x14ac:dyDescent="0.2">
      <c r="H1388" s="67"/>
      <c r="I1388" s="67"/>
    </row>
    <row r="1389" spans="3:10" x14ac:dyDescent="0.2">
      <c r="H1389" s="67"/>
      <c r="I1389" s="67"/>
    </row>
    <row r="1390" spans="3:10" x14ac:dyDescent="0.2">
      <c r="H1390" s="67"/>
      <c r="I1390" s="67"/>
    </row>
    <row r="1391" spans="3:10" x14ac:dyDescent="0.2">
      <c r="H1391" s="67"/>
      <c r="I1391" s="67"/>
    </row>
    <row r="1392" spans="3:10" x14ac:dyDescent="0.2">
      <c r="H1392" s="67"/>
      <c r="I1392" s="67"/>
    </row>
    <row r="1393" spans="8:9" x14ac:dyDescent="0.2">
      <c r="H1393" s="67"/>
      <c r="I1393" s="67"/>
    </row>
    <row r="1394" spans="8:9" x14ac:dyDescent="0.2">
      <c r="H1394" s="67"/>
      <c r="I1394" s="67"/>
    </row>
    <row r="1395" spans="8:9" x14ac:dyDescent="0.2">
      <c r="H1395" s="67"/>
      <c r="I1395" s="67"/>
    </row>
    <row r="1396" spans="8:9" x14ac:dyDescent="0.2">
      <c r="H1396" s="67"/>
      <c r="I1396" s="67"/>
    </row>
    <row r="1397" spans="8:9" x14ac:dyDescent="0.2">
      <c r="H1397" s="67"/>
      <c r="I1397" s="67"/>
    </row>
    <row r="1398" spans="8:9" x14ac:dyDescent="0.2">
      <c r="H1398" s="67"/>
      <c r="I1398" s="67"/>
    </row>
    <row r="1399" spans="8:9" x14ac:dyDescent="0.2">
      <c r="H1399" s="67"/>
      <c r="I1399" s="67"/>
    </row>
    <row r="1400" spans="8:9" x14ac:dyDescent="0.2">
      <c r="H1400" s="67"/>
      <c r="I1400" s="67"/>
    </row>
    <row r="1401" spans="8:9" x14ac:dyDescent="0.2">
      <c r="H1401" s="67"/>
      <c r="I1401" s="67"/>
    </row>
    <row r="1402" spans="8:9" x14ac:dyDescent="0.2">
      <c r="H1402" s="67"/>
      <c r="I1402" s="67"/>
    </row>
    <row r="1403" spans="8:9" x14ac:dyDescent="0.2">
      <c r="H1403" s="67"/>
      <c r="I1403" s="67"/>
    </row>
    <row r="1404" spans="8:9" x14ac:dyDescent="0.2">
      <c r="H1404" s="67"/>
      <c r="I1404" s="67"/>
    </row>
    <row r="1405" spans="8:9" x14ac:dyDescent="0.2">
      <c r="H1405" s="67"/>
      <c r="I1405" s="67"/>
    </row>
    <row r="1406" spans="8:9" x14ac:dyDescent="0.2">
      <c r="H1406" s="67"/>
      <c r="I1406" s="67"/>
    </row>
    <row r="1407" spans="8:9" x14ac:dyDescent="0.2">
      <c r="H1407" s="67"/>
      <c r="I1407" s="67"/>
    </row>
    <row r="1408" spans="8:9" x14ac:dyDescent="0.2">
      <c r="H1408" s="67"/>
      <c r="I1408" s="67"/>
    </row>
    <row r="1409" spans="8:9" x14ac:dyDescent="0.2">
      <c r="H1409" s="67"/>
      <c r="I1409" s="67"/>
    </row>
    <row r="1410" spans="8:9" x14ac:dyDescent="0.2">
      <c r="H1410" s="67"/>
      <c r="I1410" s="67"/>
    </row>
    <row r="1411" spans="8:9" x14ac:dyDescent="0.2">
      <c r="H1411" s="67"/>
      <c r="I1411" s="67"/>
    </row>
    <row r="1412" spans="8:9" x14ac:dyDescent="0.2">
      <c r="H1412" s="67"/>
      <c r="I1412" s="67"/>
    </row>
    <row r="1413" spans="8:9" x14ac:dyDescent="0.2">
      <c r="H1413" s="67"/>
      <c r="I1413" s="67"/>
    </row>
    <row r="1414" spans="8:9" x14ac:dyDescent="0.2">
      <c r="H1414" s="67"/>
      <c r="I1414" s="67"/>
    </row>
    <row r="1415" spans="8:9" x14ac:dyDescent="0.2">
      <c r="H1415" s="67"/>
      <c r="I1415" s="67"/>
    </row>
    <row r="1416" spans="8:9" x14ac:dyDescent="0.2">
      <c r="H1416" s="67"/>
      <c r="I1416" s="67"/>
    </row>
    <row r="1417" spans="8:9" x14ac:dyDescent="0.2">
      <c r="H1417" s="67"/>
      <c r="I1417" s="67"/>
    </row>
    <row r="1418" spans="8:9" x14ac:dyDescent="0.2">
      <c r="H1418" s="67"/>
      <c r="I1418" s="67"/>
    </row>
    <row r="1419" spans="8:9" x14ac:dyDescent="0.2">
      <c r="H1419" s="67"/>
      <c r="I1419" s="67"/>
    </row>
    <row r="1420" spans="8:9" x14ac:dyDescent="0.2">
      <c r="H1420" s="67"/>
      <c r="I1420" s="67"/>
    </row>
    <row r="1421" spans="8:9" x14ac:dyDescent="0.2">
      <c r="H1421" s="67"/>
      <c r="I1421" s="67"/>
    </row>
    <row r="1422" spans="8:9" x14ac:dyDescent="0.2">
      <c r="H1422" s="67"/>
      <c r="I1422" s="67"/>
    </row>
    <row r="1423" spans="8:9" x14ac:dyDescent="0.2">
      <c r="H1423" s="67"/>
      <c r="I1423" s="67"/>
    </row>
    <row r="1424" spans="8:9" x14ac:dyDescent="0.2">
      <c r="H1424" s="67"/>
      <c r="I1424" s="67"/>
    </row>
    <row r="1425" spans="8:9" x14ac:dyDescent="0.2">
      <c r="H1425" s="67"/>
      <c r="I1425" s="67"/>
    </row>
    <row r="1426" spans="8:9" x14ac:dyDescent="0.2">
      <c r="H1426" s="67"/>
      <c r="I1426" s="67"/>
    </row>
    <row r="1427" spans="8:9" x14ac:dyDescent="0.2">
      <c r="H1427" s="67"/>
      <c r="I1427" s="67"/>
    </row>
    <row r="1428" spans="8:9" x14ac:dyDescent="0.2">
      <c r="H1428" s="67"/>
      <c r="I1428" s="67"/>
    </row>
    <row r="1429" spans="8:9" x14ac:dyDescent="0.2">
      <c r="H1429" s="67"/>
      <c r="I1429" s="67"/>
    </row>
    <row r="1430" spans="8:9" x14ac:dyDescent="0.2">
      <c r="H1430" s="67"/>
      <c r="I1430" s="67"/>
    </row>
    <row r="1431" spans="8:9" x14ac:dyDescent="0.2">
      <c r="H1431" s="67"/>
      <c r="I1431" s="67"/>
    </row>
    <row r="1432" spans="8:9" x14ac:dyDescent="0.2">
      <c r="H1432" s="67"/>
      <c r="I1432" s="67"/>
    </row>
    <row r="1433" spans="8:9" x14ac:dyDescent="0.2">
      <c r="H1433" s="67"/>
      <c r="I1433" s="67"/>
    </row>
    <row r="1434" spans="8:9" x14ac:dyDescent="0.2">
      <c r="H1434" s="67"/>
      <c r="I1434" s="67"/>
    </row>
    <row r="1435" spans="8:9" x14ac:dyDescent="0.2">
      <c r="H1435" s="67"/>
      <c r="I1435" s="67"/>
    </row>
    <row r="1436" spans="8:9" x14ac:dyDescent="0.2">
      <c r="H1436" s="67"/>
      <c r="I1436" s="67"/>
    </row>
    <row r="1437" spans="8:9" x14ac:dyDescent="0.2">
      <c r="H1437" s="67"/>
      <c r="I1437" s="67"/>
    </row>
    <row r="1438" spans="8:9" x14ac:dyDescent="0.2">
      <c r="H1438" s="67"/>
      <c r="I1438" s="67"/>
    </row>
    <row r="1439" spans="8:9" x14ac:dyDescent="0.2">
      <c r="H1439" s="67"/>
      <c r="I1439" s="67"/>
    </row>
    <row r="1440" spans="8:9" x14ac:dyDescent="0.2">
      <c r="H1440" s="67"/>
      <c r="I1440" s="67"/>
    </row>
    <row r="1441" spans="8:9" x14ac:dyDescent="0.2">
      <c r="H1441" s="67"/>
      <c r="I1441" s="67"/>
    </row>
    <row r="1442" spans="8:9" x14ac:dyDescent="0.2">
      <c r="H1442" s="67"/>
      <c r="I1442" s="67"/>
    </row>
    <row r="1443" spans="8:9" x14ac:dyDescent="0.2">
      <c r="H1443" s="67"/>
      <c r="I1443" s="67"/>
    </row>
    <row r="1444" spans="8:9" x14ac:dyDescent="0.2">
      <c r="H1444" s="67"/>
      <c r="I1444" s="67"/>
    </row>
    <row r="1445" spans="8:9" x14ac:dyDescent="0.2">
      <c r="H1445" s="67"/>
      <c r="I1445" s="67"/>
    </row>
    <row r="1446" spans="8:9" x14ac:dyDescent="0.2">
      <c r="H1446" s="67"/>
      <c r="I1446" s="67"/>
    </row>
    <row r="1447" spans="8:9" x14ac:dyDescent="0.2">
      <c r="H1447" s="67"/>
      <c r="I1447" s="67"/>
    </row>
    <row r="1448" spans="8:9" x14ac:dyDescent="0.2">
      <c r="H1448" s="67"/>
      <c r="I1448" s="67"/>
    </row>
    <row r="1449" spans="8:9" x14ac:dyDescent="0.2">
      <c r="H1449" s="67"/>
      <c r="I1449" s="67"/>
    </row>
    <row r="1450" spans="8:9" x14ac:dyDescent="0.2">
      <c r="H1450" s="67"/>
      <c r="I1450" s="67"/>
    </row>
    <row r="1451" spans="8:9" x14ac:dyDescent="0.2">
      <c r="H1451" s="67"/>
      <c r="I1451" s="67"/>
    </row>
    <row r="1452" spans="8:9" x14ac:dyDescent="0.2">
      <c r="H1452" s="67"/>
      <c r="I1452" s="67"/>
    </row>
    <row r="1453" spans="8:9" x14ac:dyDescent="0.2">
      <c r="H1453" s="67"/>
      <c r="I1453" s="67"/>
    </row>
    <row r="1454" spans="8:9" x14ac:dyDescent="0.2">
      <c r="H1454" s="67"/>
      <c r="I1454" s="67"/>
    </row>
    <row r="1455" spans="8:9" x14ac:dyDescent="0.2">
      <c r="H1455" s="67"/>
      <c r="I1455" s="67"/>
    </row>
    <row r="1456" spans="8:9" x14ac:dyDescent="0.2">
      <c r="H1456" s="67"/>
      <c r="I1456" s="67"/>
    </row>
    <row r="1457" spans="8:9" x14ac:dyDescent="0.2">
      <c r="H1457" s="67"/>
      <c r="I1457" s="67"/>
    </row>
    <row r="1458" spans="8:9" x14ac:dyDescent="0.2">
      <c r="H1458" s="67"/>
      <c r="I1458" s="67"/>
    </row>
    <row r="1459" spans="8:9" x14ac:dyDescent="0.2">
      <c r="H1459" s="67"/>
      <c r="I1459" s="67"/>
    </row>
    <row r="1460" spans="8:9" x14ac:dyDescent="0.2">
      <c r="H1460" s="67"/>
      <c r="I1460" s="67"/>
    </row>
    <row r="1461" spans="8:9" x14ac:dyDescent="0.2">
      <c r="H1461" s="67"/>
      <c r="I1461" s="67"/>
    </row>
    <row r="1462" spans="8:9" x14ac:dyDescent="0.2">
      <c r="H1462" s="67"/>
      <c r="I1462" s="67"/>
    </row>
    <row r="1463" spans="8:9" x14ac:dyDescent="0.2">
      <c r="H1463" s="67"/>
      <c r="I1463" s="67"/>
    </row>
    <row r="1464" spans="8:9" x14ac:dyDescent="0.2">
      <c r="H1464" s="67"/>
      <c r="I1464" s="67"/>
    </row>
    <row r="1465" spans="8:9" x14ac:dyDescent="0.2">
      <c r="H1465" s="67"/>
      <c r="I1465" s="67"/>
    </row>
    <row r="1466" spans="8:9" x14ac:dyDescent="0.2">
      <c r="H1466" s="67"/>
      <c r="I1466" s="67"/>
    </row>
    <row r="1467" spans="8:9" x14ac:dyDescent="0.2">
      <c r="H1467" s="67"/>
      <c r="I1467" s="67"/>
    </row>
    <row r="1468" spans="8:9" x14ac:dyDescent="0.2">
      <c r="H1468" s="67"/>
      <c r="I1468" s="67"/>
    </row>
    <row r="1469" spans="8:9" x14ac:dyDescent="0.2">
      <c r="H1469" s="67"/>
      <c r="I1469" s="67"/>
    </row>
    <row r="1470" spans="8:9" x14ac:dyDescent="0.2">
      <c r="H1470" s="67"/>
      <c r="I1470" s="67"/>
    </row>
    <row r="1471" spans="8:9" x14ac:dyDescent="0.2">
      <c r="H1471" s="67"/>
      <c r="I1471" s="67"/>
    </row>
    <row r="1472" spans="8:9" x14ac:dyDescent="0.2">
      <c r="H1472" s="67"/>
      <c r="I1472" s="67"/>
    </row>
    <row r="1473" spans="8:9" x14ac:dyDescent="0.2">
      <c r="H1473" s="67"/>
      <c r="I1473" s="67"/>
    </row>
    <row r="1474" spans="8:9" x14ac:dyDescent="0.2">
      <c r="H1474" s="67"/>
      <c r="I1474" s="67"/>
    </row>
    <row r="1475" spans="8:9" x14ac:dyDescent="0.2">
      <c r="H1475" s="67"/>
      <c r="I1475" s="67"/>
    </row>
    <row r="1476" spans="8:9" x14ac:dyDescent="0.2">
      <c r="H1476" s="67"/>
      <c r="I1476" s="67"/>
    </row>
    <row r="1477" spans="8:9" x14ac:dyDescent="0.2">
      <c r="H1477" s="67"/>
      <c r="I1477" s="67"/>
    </row>
    <row r="1478" spans="8:9" x14ac:dyDescent="0.2">
      <c r="H1478" s="67"/>
      <c r="I1478" s="67"/>
    </row>
    <row r="1479" spans="8:9" x14ac:dyDescent="0.2">
      <c r="H1479" s="67"/>
      <c r="I1479" s="67"/>
    </row>
    <row r="1480" spans="8:9" x14ac:dyDescent="0.2">
      <c r="H1480" s="67"/>
      <c r="I1480" s="67"/>
    </row>
    <row r="1481" spans="8:9" x14ac:dyDescent="0.2">
      <c r="H1481" s="67"/>
      <c r="I1481" s="67"/>
    </row>
    <row r="1482" spans="8:9" x14ac:dyDescent="0.2">
      <c r="H1482" s="67"/>
      <c r="I1482" s="67"/>
    </row>
    <row r="1483" spans="8:9" x14ac:dyDescent="0.2">
      <c r="H1483" s="67"/>
      <c r="I1483" s="67"/>
    </row>
    <row r="1484" spans="8:9" x14ac:dyDescent="0.2">
      <c r="H1484" s="67"/>
      <c r="I1484" s="67"/>
    </row>
    <row r="1485" spans="8:9" x14ac:dyDescent="0.2">
      <c r="H1485" s="67"/>
      <c r="I1485" s="67"/>
    </row>
    <row r="1486" spans="8:9" x14ac:dyDescent="0.2">
      <c r="H1486" s="67"/>
      <c r="I1486" s="67"/>
    </row>
    <row r="1487" spans="8:9" x14ac:dyDescent="0.2">
      <c r="H1487" s="67"/>
      <c r="I1487" s="67"/>
    </row>
    <row r="1488" spans="8:9" x14ac:dyDescent="0.2">
      <c r="H1488" s="67"/>
      <c r="I1488" s="67"/>
    </row>
    <row r="1489" spans="8:9" x14ac:dyDescent="0.2">
      <c r="H1489" s="67"/>
      <c r="I1489" s="67"/>
    </row>
    <row r="1490" spans="8:9" x14ac:dyDescent="0.2">
      <c r="H1490" s="67"/>
      <c r="I1490" s="67"/>
    </row>
    <row r="1491" spans="8:9" x14ac:dyDescent="0.2">
      <c r="H1491" s="67"/>
      <c r="I1491" s="67"/>
    </row>
    <row r="1492" spans="8:9" x14ac:dyDescent="0.2">
      <c r="H1492" s="67"/>
      <c r="I1492" s="67"/>
    </row>
    <row r="1493" spans="8:9" x14ac:dyDescent="0.2">
      <c r="H1493" s="67"/>
      <c r="I1493" s="67"/>
    </row>
    <row r="1494" spans="8:9" x14ac:dyDescent="0.2">
      <c r="H1494" s="67"/>
      <c r="I1494" s="67"/>
    </row>
    <row r="1495" spans="8:9" x14ac:dyDescent="0.2">
      <c r="H1495" s="67"/>
      <c r="I1495" s="67"/>
    </row>
    <row r="1496" spans="8:9" x14ac:dyDescent="0.2">
      <c r="H1496" s="67"/>
      <c r="I1496" s="67"/>
    </row>
    <row r="1497" spans="8:9" x14ac:dyDescent="0.2">
      <c r="H1497" s="67"/>
      <c r="I1497" s="67"/>
    </row>
    <row r="1498" spans="8:9" x14ac:dyDescent="0.2">
      <c r="H1498" s="67"/>
      <c r="I1498" s="67"/>
    </row>
    <row r="1499" spans="8:9" x14ac:dyDescent="0.2">
      <c r="H1499" s="67"/>
      <c r="I1499" s="67"/>
    </row>
    <row r="1500" spans="8:9" x14ac:dyDescent="0.2">
      <c r="H1500" s="67"/>
      <c r="I1500" s="67"/>
    </row>
    <row r="1501" spans="8:9" x14ac:dyDescent="0.2">
      <c r="H1501" s="67"/>
      <c r="I1501" s="67"/>
    </row>
    <row r="1502" spans="8:9" x14ac:dyDescent="0.2">
      <c r="H1502" s="67"/>
      <c r="I1502" s="67"/>
    </row>
    <row r="1503" spans="8:9" x14ac:dyDescent="0.2">
      <c r="H1503" s="67"/>
      <c r="I1503" s="67"/>
    </row>
    <row r="1504" spans="8:9" x14ac:dyDescent="0.2">
      <c r="H1504" s="67"/>
      <c r="I1504" s="67"/>
    </row>
    <row r="1505" spans="8:9" x14ac:dyDescent="0.2">
      <c r="H1505" s="67"/>
      <c r="I1505" s="67"/>
    </row>
    <row r="1506" spans="8:9" x14ac:dyDescent="0.2">
      <c r="H1506" s="67"/>
      <c r="I1506" s="67"/>
    </row>
    <row r="1507" spans="8:9" x14ac:dyDescent="0.2">
      <c r="H1507" s="67"/>
      <c r="I1507" s="67"/>
    </row>
    <row r="1508" spans="8:9" x14ac:dyDescent="0.2">
      <c r="H1508" s="67"/>
      <c r="I1508" s="67"/>
    </row>
    <row r="1509" spans="8:9" x14ac:dyDescent="0.2">
      <c r="H1509" s="67"/>
      <c r="I1509" s="67"/>
    </row>
    <row r="1510" spans="8:9" x14ac:dyDescent="0.2">
      <c r="H1510" s="67"/>
      <c r="I1510" s="67"/>
    </row>
    <row r="1511" spans="8:9" x14ac:dyDescent="0.2">
      <c r="H1511" s="67"/>
      <c r="I1511" s="67"/>
    </row>
    <row r="1512" spans="8:9" x14ac:dyDescent="0.2">
      <c r="H1512" s="67"/>
      <c r="I1512" s="67"/>
    </row>
    <row r="1513" spans="8:9" x14ac:dyDescent="0.2">
      <c r="H1513" s="67"/>
      <c r="I1513" s="67"/>
    </row>
    <row r="1514" spans="8:9" x14ac:dyDescent="0.2">
      <c r="H1514" s="67"/>
      <c r="I1514" s="67"/>
    </row>
    <row r="1515" spans="8:9" x14ac:dyDescent="0.2">
      <c r="H1515" s="67"/>
      <c r="I1515" s="67"/>
    </row>
    <row r="1516" spans="8:9" x14ac:dyDescent="0.2">
      <c r="H1516" s="67"/>
      <c r="I1516" s="67"/>
    </row>
    <row r="1517" spans="8:9" x14ac:dyDescent="0.2">
      <c r="H1517" s="67"/>
      <c r="I1517" s="67"/>
    </row>
    <row r="1518" spans="8:9" x14ac:dyDescent="0.2">
      <c r="H1518" s="67"/>
      <c r="I1518" s="67"/>
    </row>
    <row r="1519" spans="8:9" x14ac:dyDescent="0.2">
      <c r="H1519" s="67"/>
      <c r="I1519" s="67"/>
    </row>
    <row r="1520" spans="8:9" x14ac:dyDescent="0.2">
      <c r="H1520" s="67"/>
      <c r="I1520" s="67"/>
    </row>
    <row r="1521" spans="8:9" x14ac:dyDescent="0.2">
      <c r="H1521" s="67"/>
      <c r="I1521" s="67"/>
    </row>
    <row r="1522" spans="8:9" x14ac:dyDescent="0.2">
      <c r="H1522" s="67"/>
      <c r="I1522" s="67"/>
    </row>
    <row r="1523" spans="8:9" x14ac:dyDescent="0.2">
      <c r="H1523" s="67"/>
      <c r="I1523" s="67"/>
    </row>
    <row r="1524" spans="8:9" x14ac:dyDescent="0.2">
      <c r="H1524" s="67"/>
      <c r="I1524" s="67"/>
    </row>
    <row r="1525" spans="8:9" x14ac:dyDescent="0.2">
      <c r="H1525" s="67"/>
      <c r="I1525" s="67"/>
    </row>
    <row r="1526" spans="8:9" x14ac:dyDescent="0.2">
      <c r="H1526" s="67"/>
      <c r="I1526" s="67"/>
    </row>
    <row r="1527" spans="8:9" x14ac:dyDescent="0.2">
      <c r="H1527" s="67"/>
      <c r="I1527" s="67"/>
    </row>
    <row r="1528" spans="8:9" x14ac:dyDescent="0.2">
      <c r="H1528" s="67"/>
      <c r="I1528" s="67"/>
    </row>
    <row r="1529" spans="8:9" x14ac:dyDescent="0.2">
      <c r="H1529" s="67"/>
      <c r="I1529" s="67"/>
    </row>
    <row r="1530" spans="8:9" x14ac:dyDescent="0.2">
      <c r="H1530" s="67"/>
      <c r="I1530" s="67"/>
    </row>
    <row r="1531" spans="8:9" x14ac:dyDescent="0.2">
      <c r="H1531" s="67"/>
      <c r="I1531" s="67"/>
    </row>
    <row r="1532" spans="8:9" x14ac:dyDescent="0.2">
      <c r="H1532" s="67"/>
      <c r="I1532" s="67"/>
    </row>
    <row r="1533" spans="8:9" x14ac:dyDescent="0.2">
      <c r="H1533" s="67"/>
      <c r="I1533" s="67"/>
    </row>
    <row r="1534" spans="8:9" x14ac:dyDescent="0.2">
      <c r="H1534" s="67"/>
      <c r="I1534" s="67"/>
    </row>
    <row r="1535" spans="8:9" x14ac:dyDescent="0.2">
      <c r="H1535" s="67"/>
      <c r="I1535" s="67"/>
    </row>
    <row r="1536" spans="8:9" x14ac:dyDescent="0.2">
      <c r="H1536" s="67"/>
      <c r="I1536" s="67"/>
    </row>
    <row r="1537" spans="8:9" x14ac:dyDescent="0.2">
      <c r="H1537" s="67"/>
      <c r="I1537" s="67"/>
    </row>
    <row r="1538" spans="8:9" x14ac:dyDescent="0.2">
      <c r="H1538" s="67"/>
      <c r="I1538" s="67"/>
    </row>
    <row r="1539" spans="8:9" x14ac:dyDescent="0.2">
      <c r="H1539" s="67"/>
      <c r="I1539" s="67"/>
    </row>
    <row r="1540" spans="8:9" x14ac:dyDescent="0.2">
      <c r="H1540" s="67"/>
      <c r="I1540" s="67"/>
    </row>
    <row r="1541" spans="8:9" x14ac:dyDescent="0.2">
      <c r="H1541" s="67"/>
      <c r="I1541" s="67"/>
    </row>
    <row r="1542" spans="8:9" x14ac:dyDescent="0.2">
      <c r="H1542" s="67"/>
      <c r="I1542" s="67"/>
    </row>
    <row r="1543" spans="8:9" x14ac:dyDescent="0.2">
      <c r="H1543" s="67"/>
      <c r="I1543" s="67"/>
    </row>
    <row r="1544" spans="8:9" x14ac:dyDescent="0.2">
      <c r="H1544" s="67"/>
      <c r="I1544" s="67"/>
    </row>
    <row r="1545" spans="8:9" x14ac:dyDescent="0.2">
      <c r="H1545" s="67"/>
      <c r="I1545" s="67"/>
    </row>
    <row r="1546" spans="8:9" x14ac:dyDescent="0.2">
      <c r="H1546" s="67"/>
      <c r="I1546" s="67"/>
    </row>
    <row r="1547" spans="8:9" x14ac:dyDescent="0.2">
      <c r="H1547" s="67"/>
      <c r="I1547" s="67"/>
    </row>
    <row r="1548" spans="8:9" x14ac:dyDescent="0.2">
      <c r="H1548" s="67"/>
      <c r="I1548" s="67"/>
    </row>
    <row r="1549" spans="8:9" x14ac:dyDescent="0.2">
      <c r="H1549" s="67"/>
      <c r="I1549" s="67"/>
    </row>
    <row r="1550" spans="8:9" x14ac:dyDescent="0.2">
      <c r="H1550" s="67"/>
      <c r="I1550" s="67"/>
    </row>
    <row r="1551" spans="8:9" x14ac:dyDescent="0.2">
      <c r="H1551" s="67"/>
      <c r="I1551" s="67"/>
    </row>
    <row r="1552" spans="8:9" x14ac:dyDescent="0.2">
      <c r="H1552" s="67"/>
      <c r="I1552" s="67"/>
    </row>
    <row r="1553" spans="8:9" x14ac:dyDescent="0.2">
      <c r="H1553" s="67"/>
      <c r="I1553" s="67"/>
    </row>
    <row r="1554" spans="8:9" x14ac:dyDescent="0.2">
      <c r="H1554" s="67"/>
      <c r="I1554" s="67"/>
    </row>
    <row r="1555" spans="8:9" x14ac:dyDescent="0.2">
      <c r="H1555" s="67"/>
      <c r="I1555" s="67"/>
    </row>
    <row r="1556" spans="8:9" x14ac:dyDescent="0.2">
      <c r="H1556" s="67"/>
      <c r="I1556" s="67"/>
    </row>
    <row r="1557" spans="8:9" x14ac:dyDescent="0.2">
      <c r="H1557" s="67"/>
      <c r="I1557" s="67"/>
    </row>
    <row r="1558" spans="8:9" x14ac:dyDescent="0.2">
      <c r="H1558" s="67"/>
      <c r="I1558" s="67"/>
    </row>
    <row r="1559" spans="8:9" x14ac:dyDescent="0.2">
      <c r="H1559" s="67"/>
      <c r="I1559" s="67"/>
    </row>
    <row r="1560" spans="8:9" x14ac:dyDescent="0.2">
      <c r="H1560" s="67"/>
      <c r="I1560" s="67"/>
    </row>
    <row r="1561" spans="8:9" x14ac:dyDescent="0.2">
      <c r="H1561" s="67"/>
      <c r="I1561" s="67"/>
    </row>
    <row r="1562" spans="8:9" x14ac:dyDescent="0.2">
      <c r="H1562" s="67"/>
      <c r="I1562" s="67"/>
    </row>
    <row r="1563" spans="8:9" x14ac:dyDescent="0.2">
      <c r="H1563" s="67"/>
      <c r="I1563" s="67"/>
    </row>
    <row r="1564" spans="8:9" x14ac:dyDescent="0.2">
      <c r="H1564" s="67"/>
      <c r="I1564" s="67"/>
    </row>
    <row r="1565" spans="8:9" x14ac:dyDescent="0.2">
      <c r="H1565" s="67"/>
      <c r="I1565" s="67"/>
    </row>
    <row r="1566" spans="8:9" x14ac:dyDescent="0.2">
      <c r="H1566" s="67"/>
      <c r="I1566" s="67"/>
    </row>
    <row r="1567" spans="8:9" x14ac:dyDescent="0.2">
      <c r="H1567" s="67"/>
      <c r="I1567" s="67"/>
    </row>
    <row r="1568" spans="8:9" x14ac:dyDescent="0.2">
      <c r="H1568" s="67"/>
      <c r="I1568" s="67"/>
    </row>
    <row r="1569" spans="8:9" x14ac:dyDescent="0.2">
      <c r="H1569" s="67"/>
      <c r="I1569" s="67"/>
    </row>
    <row r="1570" spans="8:9" x14ac:dyDescent="0.2">
      <c r="H1570" s="67"/>
      <c r="I1570" s="67"/>
    </row>
    <row r="1571" spans="8:9" x14ac:dyDescent="0.2">
      <c r="H1571" s="67"/>
      <c r="I1571" s="67"/>
    </row>
    <row r="1572" spans="8:9" x14ac:dyDescent="0.2">
      <c r="H1572" s="67"/>
      <c r="I1572" s="67"/>
    </row>
    <row r="1573" spans="8:9" x14ac:dyDescent="0.2">
      <c r="H1573" s="67"/>
      <c r="I1573" s="67"/>
    </row>
    <row r="1574" spans="8:9" x14ac:dyDescent="0.2">
      <c r="H1574" s="67"/>
      <c r="I1574" s="67"/>
    </row>
    <row r="1575" spans="8:9" x14ac:dyDescent="0.2">
      <c r="H1575" s="67"/>
      <c r="I1575" s="67"/>
    </row>
    <row r="1576" spans="8:9" x14ac:dyDescent="0.2">
      <c r="H1576" s="67"/>
      <c r="I1576" s="67"/>
    </row>
    <row r="1577" spans="8:9" x14ac:dyDescent="0.2">
      <c r="H1577" s="67"/>
      <c r="I1577" s="67"/>
    </row>
    <row r="1578" spans="8:9" x14ac:dyDescent="0.2">
      <c r="H1578" s="67"/>
      <c r="I1578" s="67"/>
    </row>
    <row r="1579" spans="8:9" x14ac:dyDescent="0.2">
      <c r="H1579" s="67"/>
      <c r="I1579" s="67"/>
    </row>
    <row r="1580" spans="8:9" x14ac:dyDescent="0.2">
      <c r="H1580" s="67"/>
      <c r="I1580" s="67"/>
    </row>
    <row r="1581" spans="8:9" x14ac:dyDescent="0.2">
      <c r="H1581" s="67"/>
      <c r="I1581" s="67"/>
    </row>
    <row r="1582" spans="8:9" x14ac:dyDescent="0.2">
      <c r="H1582" s="67"/>
      <c r="I1582" s="67"/>
    </row>
    <row r="1583" spans="8:9" x14ac:dyDescent="0.2">
      <c r="H1583" s="67"/>
      <c r="I1583" s="67"/>
    </row>
    <row r="1584" spans="8:9" x14ac:dyDescent="0.2">
      <c r="H1584" s="67"/>
      <c r="I1584" s="67"/>
    </row>
    <row r="1585" spans="8:9" x14ac:dyDescent="0.2">
      <c r="H1585" s="67"/>
      <c r="I1585" s="67"/>
    </row>
    <row r="1586" spans="8:9" x14ac:dyDescent="0.2">
      <c r="H1586" s="67"/>
      <c r="I1586" s="67"/>
    </row>
    <row r="1587" spans="8:9" x14ac:dyDescent="0.2">
      <c r="H1587" s="67"/>
      <c r="I1587" s="67"/>
    </row>
    <row r="1588" spans="8:9" x14ac:dyDescent="0.2">
      <c r="H1588" s="67"/>
      <c r="I1588" s="67"/>
    </row>
    <row r="1589" spans="8:9" x14ac:dyDescent="0.2">
      <c r="H1589" s="67"/>
      <c r="I1589" s="67"/>
    </row>
    <row r="1590" spans="8:9" x14ac:dyDescent="0.2">
      <c r="H1590" s="67"/>
      <c r="I1590" s="67"/>
    </row>
    <row r="1591" spans="8:9" x14ac:dyDescent="0.2">
      <c r="H1591" s="67"/>
      <c r="I1591" s="67"/>
    </row>
    <row r="1592" spans="8:9" x14ac:dyDescent="0.2">
      <c r="H1592" s="67"/>
      <c r="I1592" s="67"/>
    </row>
    <row r="1593" spans="8:9" x14ac:dyDescent="0.2">
      <c r="H1593" s="67"/>
      <c r="I1593" s="67"/>
    </row>
    <row r="1594" spans="8:9" x14ac:dyDescent="0.2">
      <c r="H1594" s="67"/>
      <c r="I1594" s="67"/>
    </row>
    <row r="1595" spans="8:9" x14ac:dyDescent="0.2">
      <c r="H1595" s="67"/>
      <c r="I1595" s="67"/>
    </row>
    <row r="1596" spans="8:9" x14ac:dyDescent="0.2">
      <c r="H1596" s="67"/>
      <c r="I1596" s="67"/>
    </row>
    <row r="1597" spans="8:9" x14ac:dyDescent="0.2">
      <c r="H1597" s="67"/>
      <c r="I1597" s="67"/>
    </row>
    <row r="1598" spans="8:9" x14ac:dyDescent="0.2">
      <c r="H1598" s="67"/>
      <c r="I1598" s="67"/>
    </row>
    <row r="1599" spans="8:9" x14ac:dyDescent="0.2">
      <c r="H1599" s="67"/>
      <c r="I1599" s="67"/>
    </row>
    <row r="1600" spans="8:9" x14ac:dyDescent="0.2">
      <c r="H1600" s="67"/>
      <c r="I1600" s="67"/>
    </row>
    <row r="1601" spans="8:9" x14ac:dyDescent="0.2">
      <c r="H1601" s="67"/>
      <c r="I1601" s="67"/>
    </row>
    <row r="1602" spans="8:9" x14ac:dyDescent="0.2">
      <c r="H1602" s="67"/>
      <c r="I1602" s="67"/>
    </row>
    <row r="1603" spans="8:9" x14ac:dyDescent="0.2">
      <c r="H1603" s="67"/>
      <c r="I1603" s="67"/>
    </row>
    <row r="1604" spans="8:9" x14ac:dyDescent="0.2">
      <c r="H1604" s="67"/>
      <c r="I1604" s="67"/>
    </row>
    <row r="1605" spans="8:9" x14ac:dyDescent="0.2">
      <c r="H1605" s="67"/>
      <c r="I1605" s="67"/>
    </row>
    <row r="1606" spans="8:9" x14ac:dyDescent="0.2">
      <c r="H1606" s="67"/>
      <c r="I1606" s="67"/>
    </row>
    <row r="1607" spans="8:9" x14ac:dyDescent="0.2">
      <c r="H1607" s="67"/>
      <c r="I1607" s="67"/>
    </row>
    <row r="1608" spans="8:9" x14ac:dyDescent="0.2">
      <c r="H1608" s="67"/>
      <c r="I1608" s="67"/>
    </row>
    <row r="1609" spans="8:9" x14ac:dyDescent="0.2">
      <c r="H1609" s="67"/>
      <c r="I1609" s="67"/>
    </row>
    <row r="1610" spans="8:9" x14ac:dyDescent="0.2">
      <c r="H1610" s="67"/>
      <c r="I1610" s="67"/>
    </row>
    <row r="1611" spans="8:9" x14ac:dyDescent="0.2">
      <c r="H1611" s="67"/>
      <c r="I1611" s="67"/>
    </row>
    <row r="1612" spans="8:9" x14ac:dyDescent="0.2">
      <c r="H1612" s="67"/>
      <c r="I1612" s="67"/>
    </row>
    <row r="1613" spans="8:9" x14ac:dyDescent="0.2">
      <c r="H1613" s="67"/>
      <c r="I1613" s="67"/>
    </row>
    <row r="1614" spans="8:9" x14ac:dyDescent="0.2">
      <c r="H1614" s="67"/>
      <c r="I1614" s="67"/>
    </row>
    <row r="1615" spans="8:9" x14ac:dyDescent="0.2">
      <c r="H1615" s="67"/>
      <c r="I1615" s="67"/>
    </row>
    <row r="1616" spans="8:9" x14ac:dyDescent="0.2">
      <c r="H1616" s="67"/>
      <c r="I1616" s="67"/>
    </row>
    <row r="1617" spans="8:9" x14ac:dyDescent="0.2">
      <c r="H1617" s="67"/>
      <c r="I1617" s="67"/>
    </row>
    <row r="1618" spans="8:9" x14ac:dyDescent="0.2">
      <c r="H1618" s="67"/>
      <c r="I1618" s="67"/>
    </row>
    <row r="1619" spans="8:9" x14ac:dyDescent="0.2">
      <c r="H1619" s="67"/>
      <c r="I1619" s="67"/>
    </row>
    <row r="1620" spans="8:9" x14ac:dyDescent="0.2">
      <c r="H1620" s="67"/>
      <c r="I1620" s="67"/>
    </row>
    <row r="1621" spans="8:9" x14ac:dyDescent="0.2">
      <c r="H1621" s="67"/>
      <c r="I1621" s="67"/>
    </row>
    <row r="1622" spans="8:9" x14ac:dyDescent="0.2">
      <c r="H1622" s="67"/>
      <c r="I1622" s="67"/>
    </row>
    <row r="1623" spans="8:9" x14ac:dyDescent="0.2">
      <c r="H1623" s="67"/>
      <c r="I1623" s="67"/>
    </row>
    <row r="1624" spans="8:9" x14ac:dyDescent="0.2">
      <c r="H1624" s="67"/>
      <c r="I1624" s="67"/>
    </row>
    <row r="1625" spans="8:9" x14ac:dyDescent="0.2">
      <c r="H1625" s="67"/>
      <c r="I1625" s="67"/>
    </row>
    <row r="1626" spans="8:9" x14ac:dyDescent="0.2">
      <c r="H1626" s="67"/>
      <c r="I1626" s="67"/>
    </row>
    <row r="1627" spans="8:9" x14ac:dyDescent="0.2">
      <c r="H1627" s="67"/>
      <c r="I1627" s="67"/>
    </row>
    <row r="1628" spans="8:9" x14ac:dyDescent="0.2">
      <c r="H1628" s="67"/>
      <c r="I1628" s="67"/>
    </row>
    <row r="1629" spans="8:9" x14ac:dyDescent="0.2">
      <c r="H1629" s="67"/>
      <c r="I1629" s="67"/>
    </row>
    <row r="1630" spans="8:9" x14ac:dyDescent="0.2">
      <c r="H1630" s="67"/>
      <c r="I1630" s="67"/>
    </row>
    <row r="1631" spans="8:9" x14ac:dyDescent="0.2">
      <c r="H1631" s="67"/>
      <c r="I1631" s="67"/>
    </row>
    <row r="1632" spans="8:9" x14ac:dyDescent="0.2">
      <c r="H1632" s="67"/>
      <c r="I1632" s="67"/>
    </row>
    <row r="1633" spans="8:9" x14ac:dyDescent="0.2">
      <c r="H1633" s="67"/>
      <c r="I1633" s="67"/>
    </row>
    <row r="1634" spans="8:9" x14ac:dyDescent="0.2">
      <c r="H1634" s="67"/>
      <c r="I1634" s="67"/>
    </row>
    <row r="1635" spans="8:9" x14ac:dyDescent="0.2">
      <c r="H1635" s="67"/>
      <c r="I1635" s="67"/>
    </row>
    <row r="1636" spans="8:9" x14ac:dyDescent="0.2">
      <c r="H1636" s="67"/>
      <c r="I1636" s="67"/>
    </row>
    <row r="1637" spans="8:9" x14ac:dyDescent="0.2">
      <c r="H1637" s="67"/>
      <c r="I1637" s="67"/>
    </row>
    <row r="1638" spans="8:9" x14ac:dyDescent="0.2">
      <c r="H1638" s="67"/>
      <c r="I1638" s="67"/>
    </row>
    <row r="1639" spans="8:9" x14ac:dyDescent="0.2">
      <c r="H1639" s="67"/>
      <c r="I1639" s="67"/>
    </row>
    <row r="1640" spans="8:9" x14ac:dyDescent="0.2">
      <c r="H1640" s="67"/>
      <c r="I1640" s="67"/>
    </row>
    <row r="1641" spans="8:9" x14ac:dyDescent="0.2">
      <c r="H1641" s="67"/>
      <c r="I1641" s="67"/>
    </row>
    <row r="1642" spans="8:9" x14ac:dyDescent="0.2">
      <c r="H1642" s="67"/>
      <c r="I1642" s="67"/>
    </row>
    <row r="1643" spans="8:9" x14ac:dyDescent="0.2">
      <c r="H1643" s="67"/>
      <c r="I1643" s="67"/>
    </row>
    <row r="1644" spans="8:9" x14ac:dyDescent="0.2">
      <c r="H1644" s="67"/>
      <c r="I1644" s="67"/>
    </row>
    <row r="1645" spans="8:9" x14ac:dyDescent="0.2">
      <c r="H1645" s="67"/>
      <c r="I1645" s="67"/>
    </row>
    <row r="1646" spans="8:9" x14ac:dyDescent="0.2">
      <c r="H1646" s="67"/>
      <c r="I1646" s="67"/>
    </row>
    <row r="1647" spans="8:9" x14ac:dyDescent="0.2">
      <c r="H1647" s="67"/>
      <c r="I1647" s="67"/>
    </row>
    <row r="1648" spans="8:9" x14ac:dyDescent="0.2">
      <c r="H1648" s="67"/>
      <c r="I1648" s="67"/>
    </row>
    <row r="1649" spans="8:9" x14ac:dyDescent="0.2">
      <c r="H1649" s="67"/>
      <c r="I1649" s="67"/>
    </row>
    <row r="1650" spans="8:9" x14ac:dyDescent="0.2">
      <c r="H1650" s="67"/>
      <c r="I1650" s="67"/>
    </row>
    <row r="1651" spans="8:9" x14ac:dyDescent="0.2">
      <c r="H1651" s="67"/>
      <c r="I1651" s="67"/>
    </row>
    <row r="1652" spans="8:9" x14ac:dyDescent="0.2">
      <c r="H1652" s="67"/>
      <c r="I1652" s="67"/>
    </row>
    <row r="1653" spans="8:9" x14ac:dyDescent="0.2">
      <c r="H1653" s="67"/>
      <c r="I1653" s="67"/>
    </row>
    <row r="1654" spans="8:9" x14ac:dyDescent="0.2">
      <c r="H1654" s="67"/>
      <c r="I1654" s="67"/>
    </row>
    <row r="1655" spans="8:9" x14ac:dyDescent="0.2">
      <c r="H1655" s="67"/>
      <c r="I1655" s="67"/>
    </row>
    <row r="1656" spans="8:9" x14ac:dyDescent="0.2">
      <c r="H1656" s="67"/>
      <c r="I1656" s="67"/>
    </row>
    <row r="1657" spans="8:9" x14ac:dyDescent="0.2">
      <c r="H1657" s="67"/>
      <c r="I1657" s="67"/>
    </row>
    <row r="1658" spans="8:9" x14ac:dyDescent="0.2">
      <c r="H1658" s="67"/>
      <c r="I1658" s="67"/>
    </row>
    <row r="1659" spans="8:9" x14ac:dyDescent="0.2">
      <c r="H1659" s="67"/>
      <c r="I1659" s="67"/>
    </row>
    <row r="1660" spans="8:9" x14ac:dyDescent="0.2">
      <c r="H1660" s="67"/>
      <c r="I1660" s="67"/>
    </row>
    <row r="1661" spans="8:9" x14ac:dyDescent="0.2">
      <c r="H1661" s="67"/>
      <c r="I1661" s="67"/>
    </row>
    <row r="1662" spans="8:9" x14ac:dyDescent="0.2">
      <c r="H1662" s="67"/>
      <c r="I1662" s="67"/>
    </row>
    <row r="1663" spans="8:9" x14ac:dyDescent="0.2">
      <c r="H1663" s="67"/>
      <c r="I1663" s="67"/>
    </row>
    <row r="1664" spans="8:9" x14ac:dyDescent="0.2">
      <c r="H1664" s="67"/>
      <c r="I1664" s="67"/>
    </row>
    <row r="1665" spans="8:9" x14ac:dyDescent="0.2">
      <c r="H1665" s="67"/>
      <c r="I1665" s="67"/>
    </row>
    <row r="1666" spans="8:9" x14ac:dyDescent="0.2">
      <c r="H1666" s="67"/>
      <c r="I1666" s="67"/>
    </row>
    <row r="1667" spans="8:9" x14ac:dyDescent="0.2">
      <c r="H1667" s="67"/>
      <c r="I1667" s="67"/>
    </row>
    <row r="1668" spans="8:9" x14ac:dyDescent="0.2">
      <c r="H1668" s="67"/>
      <c r="I1668" s="67"/>
    </row>
    <row r="1669" spans="8:9" x14ac:dyDescent="0.2">
      <c r="H1669" s="67"/>
      <c r="I1669" s="67"/>
    </row>
    <row r="1670" spans="8:9" x14ac:dyDescent="0.2">
      <c r="H1670" s="67"/>
      <c r="I1670" s="67"/>
    </row>
    <row r="1671" spans="8:9" x14ac:dyDescent="0.2">
      <c r="H1671" s="67"/>
      <c r="I1671" s="67"/>
    </row>
    <row r="1672" spans="8:9" x14ac:dyDescent="0.2">
      <c r="H1672" s="67"/>
      <c r="I1672" s="67"/>
    </row>
    <row r="1673" spans="8:9" x14ac:dyDescent="0.2">
      <c r="H1673" s="67"/>
      <c r="I1673" s="67"/>
    </row>
    <row r="1674" spans="8:9" x14ac:dyDescent="0.2">
      <c r="H1674" s="67"/>
      <c r="I1674" s="67"/>
    </row>
    <row r="1675" spans="8:9" x14ac:dyDescent="0.2">
      <c r="H1675" s="67"/>
      <c r="I1675" s="67"/>
    </row>
    <row r="1676" spans="8:9" x14ac:dyDescent="0.2">
      <c r="H1676" s="67"/>
      <c r="I1676" s="67"/>
    </row>
    <row r="1677" spans="8:9" x14ac:dyDescent="0.2">
      <c r="H1677" s="67"/>
      <c r="I1677" s="67"/>
    </row>
    <row r="1678" spans="8:9" x14ac:dyDescent="0.2">
      <c r="H1678" s="67"/>
      <c r="I1678" s="67"/>
    </row>
    <row r="1679" spans="8:9" x14ac:dyDescent="0.2">
      <c r="H1679" s="67"/>
      <c r="I1679" s="67"/>
    </row>
    <row r="1680" spans="8:9" x14ac:dyDescent="0.2">
      <c r="H1680" s="67"/>
      <c r="I1680" s="67"/>
    </row>
    <row r="1681" spans="8:9" x14ac:dyDescent="0.2">
      <c r="H1681" s="67"/>
      <c r="I1681" s="67"/>
    </row>
    <row r="1682" spans="8:9" x14ac:dyDescent="0.2">
      <c r="H1682" s="67"/>
      <c r="I1682" s="67"/>
    </row>
    <row r="1683" spans="8:9" x14ac:dyDescent="0.2">
      <c r="H1683" s="67"/>
      <c r="I1683" s="67"/>
    </row>
    <row r="1684" spans="8:9" x14ac:dyDescent="0.2">
      <c r="H1684" s="67"/>
      <c r="I1684" s="67"/>
    </row>
    <row r="1685" spans="8:9" x14ac:dyDescent="0.2">
      <c r="H1685" s="67"/>
      <c r="I1685" s="67"/>
    </row>
    <row r="1686" spans="8:9" x14ac:dyDescent="0.2">
      <c r="H1686" s="67"/>
      <c r="I1686" s="67"/>
    </row>
    <row r="1687" spans="8:9" x14ac:dyDescent="0.2">
      <c r="H1687" s="67"/>
      <c r="I1687" s="67"/>
    </row>
    <row r="1688" spans="8:9" x14ac:dyDescent="0.2">
      <c r="H1688" s="67"/>
      <c r="I1688" s="67"/>
    </row>
    <row r="1689" spans="8:9" x14ac:dyDescent="0.2">
      <c r="H1689" s="67"/>
      <c r="I1689" s="67"/>
    </row>
    <row r="1690" spans="8:9" x14ac:dyDescent="0.2">
      <c r="H1690" s="67"/>
      <c r="I1690" s="67"/>
    </row>
    <row r="1691" spans="8:9" x14ac:dyDescent="0.2">
      <c r="H1691" s="67"/>
      <c r="I1691" s="67"/>
    </row>
    <row r="1692" spans="8:9" x14ac:dyDescent="0.2">
      <c r="H1692" s="67"/>
      <c r="I1692" s="67"/>
    </row>
    <row r="1693" spans="8:9" x14ac:dyDescent="0.2">
      <c r="H1693" s="67"/>
      <c r="I1693" s="67"/>
    </row>
    <row r="1694" spans="8:9" x14ac:dyDescent="0.2">
      <c r="H1694" s="67"/>
      <c r="I1694" s="67"/>
    </row>
    <row r="1695" spans="8:9" x14ac:dyDescent="0.2">
      <c r="H1695" s="67"/>
      <c r="I1695" s="67"/>
    </row>
    <row r="1696" spans="8:9" x14ac:dyDescent="0.2">
      <c r="H1696" s="67"/>
      <c r="I1696" s="67"/>
    </row>
    <row r="1697" spans="8:9" x14ac:dyDescent="0.2">
      <c r="H1697" s="67"/>
      <c r="I1697" s="67"/>
    </row>
    <row r="1698" spans="8:9" x14ac:dyDescent="0.2">
      <c r="H1698" s="67"/>
      <c r="I1698" s="67"/>
    </row>
    <row r="1699" spans="8:9" x14ac:dyDescent="0.2">
      <c r="H1699" s="67"/>
      <c r="I1699" s="67"/>
    </row>
    <row r="1700" spans="8:9" x14ac:dyDescent="0.2">
      <c r="H1700" s="67"/>
      <c r="I1700" s="67"/>
    </row>
    <row r="1701" spans="8:9" x14ac:dyDescent="0.2">
      <c r="H1701" s="67"/>
      <c r="I1701" s="67"/>
    </row>
    <row r="1702" spans="8:9" x14ac:dyDescent="0.2">
      <c r="H1702" s="67"/>
      <c r="I1702" s="67"/>
    </row>
    <row r="1703" spans="8:9" x14ac:dyDescent="0.2">
      <c r="H1703" s="67"/>
      <c r="I1703" s="67"/>
    </row>
    <row r="1704" spans="8:9" x14ac:dyDescent="0.2">
      <c r="H1704" s="67"/>
      <c r="I1704" s="67"/>
    </row>
    <row r="1705" spans="8:9" x14ac:dyDescent="0.2">
      <c r="H1705" s="67"/>
      <c r="I1705" s="67"/>
    </row>
    <row r="1706" spans="8:9" x14ac:dyDescent="0.2">
      <c r="H1706" s="67"/>
      <c r="I1706" s="67"/>
    </row>
    <row r="1707" spans="8:9" x14ac:dyDescent="0.2">
      <c r="H1707" s="67"/>
      <c r="I1707" s="67"/>
    </row>
    <row r="1708" spans="8:9" x14ac:dyDescent="0.2">
      <c r="H1708" s="67"/>
      <c r="I1708" s="67"/>
    </row>
    <row r="1709" spans="8:9" x14ac:dyDescent="0.2">
      <c r="H1709" s="67"/>
      <c r="I1709" s="67"/>
    </row>
    <row r="1710" spans="8:9" x14ac:dyDescent="0.2">
      <c r="H1710" s="67"/>
      <c r="I1710" s="67"/>
    </row>
    <row r="1711" spans="8:9" x14ac:dyDescent="0.2">
      <c r="H1711" s="67"/>
      <c r="I1711" s="67"/>
    </row>
    <row r="1712" spans="8:9" x14ac:dyDescent="0.2">
      <c r="H1712" s="67"/>
      <c r="I1712" s="67"/>
    </row>
    <row r="1713" spans="8:9" x14ac:dyDescent="0.2">
      <c r="H1713" s="67"/>
      <c r="I1713" s="67"/>
    </row>
    <row r="1714" spans="8:9" x14ac:dyDescent="0.2">
      <c r="H1714" s="67"/>
      <c r="I1714" s="67"/>
    </row>
    <row r="1715" spans="8:9" x14ac:dyDescent="0.2">
      <c r="H1715" s="67"/>
      <c r="I1715" s="67"/>
    </row>
    <row r="1716" spans="8:9" x14ac:dyDescent="0.2">
      <c r="H1716" s="67"/>
      <c r="I1716" s="67"/>
    </row>
    <row r="1717" spans="8:9" x14ac:dyDescent="0.2">
      <c r="H1717" s="67"/>
      <c r="I1717" s="67"/>
    </row>
    <row r="1718" spans="8:9" x14ac:dyDescent="0.2">
      <c r="H1718" s="67"/>
      <c r="I1718" s="67"/>
    </row>
    <row r="1719" spans="8:9" x14ac:dyDescent="0.2">
      <c r="H1719" s="67"/>
      <c r="I1719" s="67"/>
    </row>
    <row r="1720" spans="8:9" x14ac:dyDescent="0.2">
      <c r="H1720" s="67"/>
      <c r="I1720" s="67"/>
    </row>
    <row r="1721" spans="8:9" x14ac:dyDescent="0.2">
      <c r="H1721" s="67"/>
      <c r="I1721" s="67"/>
    </row>
    <row r="1722" spans="8:9" x14ac:dyDescent="0.2">
      <c r="H1722" s="67"/>
      <c r="I1722" s="67"/>
    </row>
    <row r="1723" spans="8:9" x14ac:dyDescent="0.2">
      <c r="H1723" s="67"/>
      <c r="I1723" s="67"/>
    </row>
    <row r="1724" spans="8:9" x14ac:dyDescent="0.2">
      <c r="H1724" s="67"/>
      <c r="I1724" s="67"/>
    </row>
    <row r="1725" spans="8:9" x14ac:dyDescent="0.2">
      <c r="H1725" s="67"/>
      <c r="I1725" s="67"/>
    </row>
    <row r="1726" spans="8:9" x14ac:dyDescent="0.2">
      <c r="H1726" s="67"/>
      <c r="I1726" s="67"/>
    </row>
    <row r="1727" spans="8:9" x14ac:dyDescent="0.2">
      <c r="H1727" s="67"/>
      <c r="I1727" s="67"/>
    </row>
    <row r="1728" spans="8:9" x14ac:dyDescent="0.2">
      <c r="H1728" s="67"/>
      <c r="I1728" s="67"/>
    </row>
    <row r="1729" spans="8:9" x14ac:dyDescent="0.2">
      <c r="H1729" s="67"/>
      <c r="I1729" s="67"/>
    </row>
    <row r="1730" spans="8:9" x14ac:dyDescent="0.2">
      <c r="H1730" s="67"/>
      <c r="I1730" s="67"/>
    </row>
    <row r="1731" spans="8:9" x14ac:dyDescent="0.2">
      <c r="H1731" s="67"/>
      <c r="I1731" s="67"/>
    </row>
    <row r="1732" spans="8:9" x14ac:dyDescent="0.2">
      <c r="H1732" s="67"/>
      <c r="I1732" s="67"/>
    </row>
    <row r="1733" spans="8:9" x14ac:dyDescent="0.2">
      <c r="H1733" s="67"/>
      <c r="I1733" s="67"/>
    </row>
    <row r="1734" spans="8:9" x14ac:dyDescent="0.2">
      <c r="H1734" s="67"/>
      <c r="I1734" s="67"/>
    </row>
    <row r="1735" spans="8:9" x14ac:dyDescent="0.2">
      <c r="H1735" s="67"/>
      <c r="I1735" s="67"/>
    </row>
    <row r="1736" spans="8:9" x14ac:dyDescent="0.2">
      <c r="H1736" s="67"/>
      <c r="I1736" s="67"/>
    </row>
    <row r="1737" spans="8:9" x14ac:dyDescent="0.2">
      <c r="H1737" s="67"/>
      <c r="I1737" s="67"/>
    </row>
    <row r="1738" spans="8:9" x14ac:dyDescent="0.2">
      <c r="H1738" s="67"/>
      <c r="I1738" s="67"/>
    </row>
    <row r="1739" spans="8:9" x14ac:dyDescent="0.2">
      <c r="H1739" s="67"/>
      <c r="I1739" s="67"/>
    </row>
    <row r="1740" spans="8:9" x14ac:dyDescent="0.2">
      <c r="H1740" s="67"/>
      <c r="I1740" s="67"/>
    </row>
    <row r="1741" spans="8:9" x14ac:dyDescent="0.2">
      <c r="H1741" s="67"/>
      <c r="I1741" s="67"/>
    </row>
    <row r="1742" spans="8:9" x14ac:dyDescent="0.2">
      <c r="H1742" s="67"/>
      <c r="I1742" s="67"/>
    </row>
    <row r="1743" spans="8:9" x14ac:dyDescent="0.2">
      <c r="H1743" s="67"/>
      <c r="I1743" s="67"/>
    </row>
    <row r="1744" spans="8:9" x14ac:dyDescent="0.2">
      <c r="H1744" s="67"/>
      <c r="I1744" s="67"/>
    </row>
    <row r="1745" spans="8:9" x14ac:dyDescent="0.2">
      <c r="H1745" s="67"/>
      <c r="I1745" s="67"/>
    </row>
    <row r="1746" spans="8:9" x14ac:dyDescent="0.2">
      <c r="H1746" s="67"/>
      <c r="I1746" s="67"/>
    </row>
    <row r="1747" spans="8:9" x14ac:dyDescent="0.2">
      <c r="H1747" s="67"/>
      <c r="I1747" s="67"/>
    </row>
    <row r="1748" spans="8:9" x14ac:dyDescent="0.2">
      <c r="H1748" s="67"/>
      <c r="I1748" s="67"/>
    </row>
    <row r="1749" spans="8:9" x14ac:dyDescent="0.2">
      <c r="H1749" s="67"/>
      <c r="I1749" s="67"/>
    </row>
    <row r="1750" spans="8:9" x14ac:dyDescent="0.2">
      <c r="H1750" s="67"/>
      <c r="I1750" s="67"/>
    </row>
    <row r="1751" spans="8:9" x14ac:dyDescent="0.2">
      <c r="H1751" s="67"/>
      <c r="I1751" s="67"/>
    </row>
    <row r="1752" spans="8:9" x14ac:dyDescent="0.2">
      <c r="H1752" s="67"/>
      <c r="I1752" s="67"/>
    </row>
    <row r="1753" spans="8:9" x14ac:dyDescent="0.2">
      <c r="H1753" s="67"/>
      <c r="I1753" s="67"/>
    </row>
    <row r="1754" spans="8:9" x14ac:dyDescent="0.2">
      <c r="H1754" s="67"/>
      <c r="I1754" s="67"/>
    </row>
    <row r="1755" spans="8:9" x14ac:dyDescent="0.2">
      <c r="H1755" s="67"/>
      <c r="I1755" s="67"/>
    </row>
    <row r="1756" spans="8:9" x14ac:dyDescent="0.2">
      <c r="H1756" s="67"/>
      <c r="I1756" s="67"/>
    </row>
    <row r="1757" spans="8:9" x14ac:dyDescent="0.2">
      <c r="H1757" s="67"/>
      <c r="I1757" s="67"/>
    </row>
    <row r="1758" spans="8:9" x14ac:dyDescent="0.2">
      <c r="H1758" s="67"/>
      <c r="I1758" s="67"/>
    </row>
    <row r="1759" spans="8:9" x14ac:dyDescent="0.2">
      <c r="H1759" s="67"/>
      <c r="I1759" s="67"/>
    </row>
    <row r="1760" spans="8:9" x14ac:dyDescent="0.2">
      <c r="H1760" s="67"/>
      <c r="I1760" s="67"/>
    </row>
    <row r="1761" spans="8:9" x14ac:dyDescent="0.2">
      <c r="H1761" s="67"/>
      <c r="I1761" s="67"/>
    </row>
    <row r="1762" spans="8:9" x14ac:dyDescent="0.2">
      <c r="H1762" s="67"/>
      <c r="I1762" s="67"/>
    </row>
    <row r="1763" spans="8:9" x14ac:dyDescent="0.2">
      <c r="H1763" s="67"/>
      <c r="I1763" s="67"/>
    </row>
    <row r="1764" spans="8:9" x14ac:dyDescent="0.2">
      <c r="H1764" s="67"/>
      <c r="I1764" s="67"/>
    </row>
    <row r="1765" spans="8:9" x14ac:dyDescent="0.2">
      <c r="H1765" s="67"/>
      <c r="I1765" s="67"/>
    </row>
    <row r="1766" spans="8:9" x14ac:dyDescent="0.2">
      <c r="H1766" s="67"/>
      <c r="I1766" s="67"/>
    </row>
    <row r="1767" spans="8:9" x14ac:dyDescent="0.2">
      <c r="H1767" s="67"/>
      <c r="I1767" s="67"/>
    </row>
    <row r="1768" spans="8:9" x14ac:dyDescent="0.2">
      <c r="H1768" s="67"/>
      <c r="I1768" s="67"/>
    </row>
    <row r="1769" spans="8:9" x14ac:dyDescent="0.2">
      <c r="H1769" s="67"/>
      <c r="I1769" s="67"/>
    </row>
    <row r="1770" spans="8:9" x14ac:dyDescent="0.2">
      <c r="H1770" s="67"/>
      <c r="I1770" s="67"/>
    </row>
    <row r="1771" spans="8:9" x14ac:dyDescent="0.2">
      <c r="H1771" s="67"/>
      <c r="I1771" s="67"/>
    </row>
    <row r="1772" spans="8:9" x14ac:dyDescent="0.2">
      <c r="H1772" s="67"/>
      <c r="I1772" s="67"/>
    </row>
    <row r="1773" spans="8:9" x14ac:dyDescent="0.2">
      <c r="H1773" s="67"/>
      <c r="I1773" s="67"/>
    </row>
    <row r="1774" spans="8:9" x14ac:dyDescent="0.2">
      <c r="H1774" s="67"/>
      <c r="I1774" s="67"/>
    </row>
    <row r="1775" spans="8:9" x14ac:dyDescent="0.2">
      <c r="H1775" s="67"/>
      <c r="I1775" s="67"/>
    </row>
    <row r="1776" spans="8:9" x14ac:dyDescent="0.2">
      <c r="H1776" s="67"/>
      <c r="I1776" s="67"/>
    </row>
    <row r="1777" spans="8:9" x14ac:dyDescent="0.2">
      <c r="H1777" s="67"/>
      <c r="I1777" s="67"/>
    </row>
    <row r="1778" spans="8:9" x14ac:dyDescent="0.2">
      <c r="H1778" s="67"/>
      <c r="I1778" s="67"/>
    </row>
    <row r="1779" spans="8:9" x14ac:dyDescent="0.2">
      <c r="H1779" s="67"/>
      <c r="I1779" s="67"/>
    </row>
    <row r="1780" spans="8:9" x14ac:dyDescent="0.2">
      <c r="H1780" s="67"/>
      <c r="I1780" s="67"/>
    </row>
    <row r="1781" spans="8:9" x14ac:dyDescent="0.2">
      <c r="H1781" s="67"/>
      <c r="I1781" s="67"/>
    </row>
    <row r="1782" spans="8:9" x14ac:dyDescent="0.2">
      <c r="H1782" s="67"/>
      <c r="I1782" s="67"/>
    </row>
    <row r="1783" spans="8:9" x14ac:dyDescent="0.2">
      <c r="H1783" s="67"/>
      <c r="I1783" s="67"/>
    </row>
    <row r="1784" spans="8:9" x14ac:dyDescent="0.2">
      <c r="H1784" s="67"/>
      <c r="I1784" s="67"/>
    </row>
    <row r="1785" spans="8:9" x14ac:dyDescent="0.2">
      <c r="H1785" s="67"/>
      <c r="I1785" s="67"/>
    </row>
    <row r="1786" spans="8:9" x14ac:dyDescent="0.2">
      <c r="H1786" s="67"/>
      <c r="I1786" s="67"/>
    </row>
    <row r="1787" spans="8:9" x14ac:dyDescent="0.2">
      <c r="H1787" s="67"/>
      <c r="I1787" s="67"/>
    </row>
    <row r="1788" spans="8:9" x14ac:dyDescent="0.2">
      <c r="H1788" s="67"/>
      <c r="I1788" s="67"/>
    </row>
    <row r="1789" spans="8:9" x14ac:dyDescent="0.2">
      <c r="H1789" s="67"/>
      <c r="I1789" s="67"/>
    </row>
    <row r="1790" spans="8:9" x14ac:dyDescent="0.2">
      <c r="H1790" s="67"/>
      <c r="I1790" s="67"/>
    </row>
    <row r="1791" spans="8:9" x14ac:dyDescent="0.2">
      <c r="H1791" s="67"/>
      <c r="I1791" s="67"/>
    </row>
    <row r="1792" spans="8:9" x14ac:dyDescent="0.2">
      <c r="H1792" s="67"/>
      <c r="I1792" s="67"/>
    </row>
    <row r="1793" spans="8:9" x14ac:dyDescent="0.2">
      <c r="H1793" s="67"/>
      <c r="I1793" s="67"/>
    </row>
    <row r="1794" spans="8:9" x14ac:dyDescent="0.2">
      <c r="H1794" s="67"/>
      <c r="I1794" s="67"/>
    </row>
    <row r="1795" spans="8:9" x14ac:dyDescent="0.2">
      <c r="H1795" s="67"/>
      <c r="I1795" s="67"/>
    </row>
    <row r="1796" spans="8:9" x14ac:dyDescent="0.2">
      <c r="H1796" s="67"/>
      <c r="I1796" s="67"/>
    </row>
    <row r="1797" spans="8:9" x14ac:dyDescent="0.2">
      <c r="H1797" s="67"/>
      <c r="I1797" s="67"/>
    </row>
    <row r="1798" spans="8:9" x14ac:dyDescent="0.2">
      <c r="H1798" s="67"/>
      <c r="I1798" s="67"/>
    </row>
    <row r="1799" spans="8:9" x14ac:dyDescent="0.2">
      <c r="H1799" s="67"/>
      <c r="I1799" s="67"/>
    </row>
    <row r="1800" spans="8:9" x14ac:dyDescent="0.2">
      <c r="H1800" s="67"/>
      <c r="I1800" s="67"/>
    </row>
    <row r="1801" spans="8:9" x14ac:dyDescent="0.2">
      <c r="H1801" s="67"/>
      <c r="I1801" s="67"/>
    </row>
    <row r="1802" spans="8:9" x14ac:dyDescent="0.2">
      <c r="H1802" s="67"/>
      <c r="I1802" s="67"/>
    </row>
    <row r="1803" spans="8:9" x14ac:dyDescent="0.2">
      <c r="H1803" s="67"/>
      <c r="I1803" s="67"/>
    </row>
    <row r="1804" spans="8:9" x14ac:dyDescent="0.2">
      <c r="H1804" s="67"/>
      <c r="I1804" s="67"/>
    </row>
    <row r="1805" spans="8:9" x14ac:dyDescent="0.2">
      <c r="H1805" s="67"/>
      <c r="I1805" s="67"/>
    </row>
    <row r="1806" spans="8:9" x14ac:dyDescent="0.2">
      <c r="H1806" s="67"/>
      <c r="I1806" s="67"/>
    </row>
    <row r="1807" spans="8:9" x14ac:dyDescent="0.2">
      <c r="H1807" s="67"/>
      <c r="I1807" s="67"/>
    </row>
    <row r="1808" spans="8:9" x14ac:dyDescent="0.2">
      <c r="H1808" s="67"/>
      <c r="I1808" s="67"/>
    </row>
    <row r="1809" spans="8:9" x14ac:dyDescent="0.2">
      <c r="H1809" s="67"/>
      <c r="I1809" s="67"/>
    </row>
    <row r="1810" spans="8:9" x14ac:dyDescent="0.2">
      <c r="H1810" s="67"/>
      <c r="I1810" s="67"/>
    </row>
    <row r="1811" spans="8:9" x14ac:dyDescent="0.2">
      <c r="H1811" s="67"/>
      <c r="I1811" s="67"/>
    </row>
    <row r="1812" spans="8:9" x14ac:dyDescent="0.2">
      <c r="H1812" s="67"/>
      <c r="I1812" s="67"/>
    </row>
    <row r="1813" spans="8:9" x14ac:dyDescent="0.2">
      <c r="H1813" s="67"/>
      <c r="I1813" s="67"/>
    </row>
    <row r="1814" spans="8:9" x14ac:dyDescent="0.2">
      <c r="H1814" s="67"/>
      <c r="I1814" s="67"/>
    </row>
    <row r="1815" spans="8:9" x14ac:dyDescent="0.2">
      <c r="H1815" s="67"/>
      <c r="I1815" s="67"/>
    </row>
    <row r="1816" spans="8:9" x14ac:dyDescent="0.2">
      <c r="H1816" s="67"/>
      <c r="I1816" s="67"/>
    </row>
    <row r="1817" spans="8:9" x14ac:dyDescent="0.2">
      <c r="H1817" s="67"/>
      <c r="I1817" s="67"/>
    </row>
    <row r="1818" spans="8:9" x14ac:dyDescent="0.2">
      <c r="H1818" s="67"/>
      <c r="I1818" s="67"/>
    </row>
    <row r="1819" spans="8:9" x14ac:dyDescent="0.2">
      <c r="H1819" s="67"/>
      <c r="I1819" s="67"/>
    </row>
    <row r="1820" spans="8:9" x14ac:dyDescent="0.2">
      <c r="H1820" s="67"/>
      <c r="I1820" s="67"/>
    </row>
    <row r="1821" spans="8:9" x14ac:dyDescent="0.2">
      <c r="H1821" s="67"/>
      <c r="I1821" s="67"/>
    </row>
    <row r="1822" spans="8:9" x14ac:dyDescent="0.2">
      <c r="H1822" s="67"/>
      <c r="I1822" s="67"/>
    </row>
    <row r="1823" spans="8:9" x14ac:dyDescent="0.2">
      <c r="H1823" s="67"/>
      <c r="I1823" s="67"/>
    </row>
    <row r="1824" spans="8:9" x14ac:dyDescent="0.2">
      <c r="H1824" s="67"/>
      <c r="I1824" s="67"/>
    </row>
    <row r="1825" spans="8:9" x14ac:dyDescent="0.2">
      <c r="H1825" s="67"/>
      <c r="I1825" s="67"/>
    </row>
    <row r="1826" spans="8:9" x14ac:dyDescent="0.2">
      <c r="H1826" s="67"/>
      <c r="I1826" s="67"/>
    </row>
    <row r="1827" spans="8:9" x14ac:dyDescent="0.2">
      <c r="H1827" s="67"/>
      <c r="I1827" s="67"/>
    </row>
    <row r="1828" spans="8:9" x14ac:dyDescent="0.2">
      <c r="H1828" s="67"/>
      <c r="I1828" s="67"/>
    </row>
    <row r="1829" spans="8:9" x14ac:dyDescent="0.2">
      <c r="H1829" s="67"/>
      <c r="I1829" s="67"/>
    </row>
    <row r="1830" spans="8:9" x14ac:dyDescent="0.2">
      <c r="H1830" s="67"/>
      <c r="I1830" s="67"/>
    </row>
    <row r="1831" spans="8:9" x14ac:dyDescent="0.2">
      <c r="H1831" s="67"/>
      <c r="I1831" s="67"/>
    </row>
    <row r="1832" spans="8:9" x14ac:dyDescent="0.2">
      <c r="H1832" s="67"/>
      <c r="I1832" s="67"/>
    </row>
    <row r="1833" spans="8:9" x14ac:dyDescent="0.2">
      <c r="H1833" s="67"/>
      <c r="I1833" s="67"/>
    </row>
    <row r="1834" spans="8:9" x14ac:dyDescent="0.2">
      <c r="H1834" s="67"/>
      <c r="I1834" s="67"/>
    </row>
    <row r="1835" spans="8:9" x14ac:dyDescent="0.2">
      <c r="H1835" s="67"/>
      <c r="I1835" s="67"/>
    </row>
    <row r="1836" spans="8:9" x14ac:dyDescent="0.2">
      <c r="H1836" s="67"/>
      <c r="I1836" s="67"/>
    </row>
    <row r="1837" spans="8:9" x14ac:dyDescent="0.2">
      <c r="H1837" s="67"/>
      <c r="I1837" s="67"/>
    </row>
    <row r="1838" spans="8:9" x14ac:dyDescent="0.2">
      <c r="H1838" s="67"/>
      <c r="I1838" s="67"/>
    </row>
    <row r="1839" spans="8:9" x14ac:dyDescent="0.2">
      <c r="H1839" s="67"/>
      <c r="I1839" s="67"/>
    </row>
    <row r="1840" spans="8:9" x14ac:dyDescent="0.2">
      <c r="H1840" s="67"/>
      <c r="I1840" s="67"/>
    </row>
    <row r="1841" spans="8:9" x14ac:dyDescent="0.2">
      <c r="H1841" s="67"/>
      <c r="I1841" s="67"/>
    </row>
    <row r="1842" spans="8:9" x14ac:dyDescent="0.2">
      <c r="H1842" s="67"/>
      <c r="I1842" s="67"/>
    </row>
    <row r="1843" spans="8:9" x14ac:dyDescent="0.2">
      <c r="H1843" s="67"/>
      <c r="I1843" s="67"/>
    </row>
    <row r="1844" spans="8:9" x14ac:dyDescent="0.2">
      <c r="H1844" s="67"/>
      <c r="I1844" s="67"/>
    </row>
    <row r="1845" spans="8:9" x14ac:dyDescent="0.2">
      <c r="H1845" s="67"/>
      <c r="I1845" s="67"/>
    </row>
    <row r="1846" spans="8:9" x14ac:dyDescent="0.2">
      <c r="H1846" s="67"/>
      <c r="I1846" s="67"/>
    </row>
    <row r="1847" spans="8:9" x14ac:dyDescent="0.2">
      <c r="H1847" s="67"/>
      <c r="I1847" s="67"/>
    </row>
    <row r="1848" spans="8:9" x14ac:dyDescent="0.2">
      <c r="H1848" s="67"/>
      <c r="I1848" s="67"/>
    </row>
    <row r="1849" spans="8:9" x14ac:dyDescent="0.2">
      <c r="H1849" s="67"/>
      <c r="I1849" s="67"/>
    </row>
    <row r="1850" spans="8:9" x14ac:dyDescent="0.2">
      <c r="H1850" s="67"/>
      <c r="I1850" s="67"/>
    </row>
    <row r="1851" spans="8:9" x14ac:dyDescent="0.2">
      <c r="H1851" s="67"/>
      <c r="I1851" s="67"/>
    </row>
    <row r="1852" spans="8:9" x14ac:dyDescent="0.2">
      <c r="H1852" s="67"/>
      <c r="I1852" s="67"/>
    </row>
    <row r="1853" spans="8:9" x14ac:dyDescent="0.2">
      <c r="H1853" s="67"/>
      <c r="I1853" s="67"/>
    </row>
    <row r="1854" spans="8:9" x14ac:dyDescent="0.2">
      <c r="H1854" s="67"/>
      <c r="I1854" s="67"/>
    </row>
    <row r="1855" spans="8:9" x14ac:dyDescent="0.2">
      <c r="H1855" s="67"/>
      <c r="I1855" s="67"/>
    </row>
    <row r="1856" spans="8:9" x14ac:dyDescent="0.2">
      <c r="H1856" s="67"/>
      <c r="I1856" s="67"/>
    </row>
    <row r="1857" spans="8:9" x14ac:dyDescent="0.2">
      <c r="H1857" s="67"/>
      <c r="I1857" s="67"/>
    </row>
    <row r="1858" spans="8:9" x14ac:dyDescent="0.2">
      <c r="H1858" s="67"/>
      <c r="I1858" s="67"/>
    </row>
    <row r="1859" spans="8:9" x14ac:dyDescent="0.2">
      <c r="H1859" s="67"/>
      <c r="I1859" s="67"/>
    </row>
    <row r="1860" spans="8:9" x14ac:dyDescent="0.2">
      <c r="H1860" s="67"/>
      <c r="I1860" s="67"/>
    </row>
    <row r="1861" spans="8:9" x14ac:dyDescent="0.2">
      <c r="H1861" s="67"/>
      <c r="I1861" s="67"/>
    </row>
    <row r="1862" spans="8:9" x14ac:dyDescent="0.2">
      <c r="H1862" s="67"/>
      <c r="I1862" s="67"/>
    </row>
    <row r="1863" spans="8:9" x14ac:dyDescent="0.2">
      <c r="H1863" s="67"/>
      <c r="I1863" s="67"/>
    </row>
    <row r="1864" spans="8:9" x14ac:dyDescent="0.2">
      <c r="H1864" s="67"/>
      <c r="I1864" s="67"/>
    </row>
    <row r="1865" spans="8:9" x14ac:dyDescent="0.2">
      <c r="H1865" s="67"/>
      <c r="I1865" s="67"/>
    </row>
    <row r="1866" spans="8:9" x14ac:dyDescent="0.2">
      <c r="H1866" s="67"/>
      <c r="I1866" s="67"/>
    </row>
    <row r="1867" spans="8:9" x14ac:dyDescent="0.2">
      <c r="H1867" s="67"/>
      <c r="I1867" s="67"/>
    </row>
    <row r="1868" spans="8:9" x14ac:dyDescent="0.2">
      <c r="H1868" s="67"/>
      <c r="I1868" s="67"/>
    </row>
    <row r="1869" spans="8:9" x14ac:dyDescent="0.2">
      <c r="H1869" s="67"/>
      <c r="I1869" s="67"/>
    </row>
    <row r="1870" spans="8:9" x14ac:dyDescent="0.2">
      <c r="H1870" s="67"/>
      <c r="I1870" s="67"/>
    </row>
    <row r="1871" spans="8:9" x14ac:dyDescent="0.2">
      <c r="H1871" s="67"/>
      <c r="I1871" s="67"/>
    </row>
    <row r="1872" spans="8:9" x14ac:dyDescent="0.2">
      <c r="H1872" s="67"/>
      <c r="I1872" s="67"/>
    </row>
    <row r="1873" spans="8:9" x14ac:dyDescent="0.2">
      <c r="H1873" s="67"/>
      <c r="I1873" s="67"/>
    </row>
    <row r="1874" spans="8:9" x14ac:dyDescent="0.2">
      <c r="H1874" s="67"/>
      <c r="I1874" s="67"/>
    </row>
    <row r="1875" spans="8:9" x14ac:dyDescent="0.2">
      <c r="H1875" s="67"/>
      <c r="I1875" s="67"/>
    </row>
    <row r="1876" spans="8:9" x14ac:dyDescent="0.2">
      <c r="H1876" s="67"/>
      <c r="I1876" s="67"/>
    </row>
    <row r="1877" spans="8:9" x14ac:dyDescent="0.2">
      <c r="H1877" s="67"/>
      <c r="I1877" s="67"/>
    </row>
    <row r="1878" spans="8:9" x14ac:dyDescent="0.2">
      <c r="H1878" s="67"/>
      <c r="I1878" s="67"/>
    </row>
    <row r="1879" spans="8:9" x14ac:dyDescent="0.2">
      <c r="H1879" s="67"/>
      <c r="I1879" s="67"/>
    </row>
    <row r="1880" spans="8:9" x14ac:dyDescent="0.2">
      <c r="H1880" s="67"/>
      <c r="I1880" s="67"/>
    </row>
    <row r="1881" spans="8:9" x14ac:dyDescent="0.2">
      <c r="H1881" s="67"/>
      <c r="I1881" s="67"/>
    </row>
    <row r="1882" spans="8:9" x14ac:dyDescent="0.2">
      <c r="H1882" s="67"/>
      <c r="I1882" s="67"/>
    </row>
    <row r="1883" spans="8:9" x14ac:dyDescent="0.2">
      <c r="H1883" s="67"/>
      <c r="I1883" s="67"/>
    </row>
    <row r="1884" spans="8:9" x14ac:dyDescent="0.2">
      <c r="H1884" s="67"/>
      <c r="I1884" s="67"/>
    </row>
    <row r="1885" spans="8:9" x14ac:dyDescent="0.2">
      <c r="H1885" s="67"/>
      <c r="I1885" s="67"/>
    </row>
    <row r="1886" spans="8:9" x14ac:dyDescent="0.2">
      <c r="H1886" s="67"/>
      <c r="I1886" s="67"/>
    </row>
    <row r="1887" spans="8:9" x14ac:dyDescent="0.2">
      <c r="H1887" s="67"/>
      <c r="I1887" s="67"/>
    </row>
    <row r="1888" spans="8:9" x14ac:dyDescent="0.2">
      <c r="H1888" s="67"/>
      <c r="I1888" s="67"/>
    </row>
    <row r="1889" spans="8:9" x14ac:dyDescent="0.2">
      <c r="H1889" s="67"/>
      <c r="I1889" s="67"/>
    </row>
    <row r="1890" spans="8:9" x14ac:dyDescent="0.2">
      <c r="H1890" s="67"/>
      <c r="I1890" s="67"/>
    </row>
    <row r="1891" spans="8:9" x14ac:dyDescent="0.2">
      <c r="H1891" s="67"/>
      <c r="I1891" s="67"/>
    </row>
    <row r="1892" spans="8:9" x14ac:dyDescent="0.2">
      <c r="H1892" s="67"/>
      <c r="I1892" s="67"/>
    </row>
    <row r="1893" spans="8:9" x14ac:dyDescent="0.2">
      <c r="H1893" s="67"/>
      <c r="I1893" s="67"/>
    </row>
    <row r="1894" spans="8:9" x14ac:dyDescent="0.2">
      <c r="H1894" s="67"/>
      <c r="I1894" s="67"/>
    </row>
    <row r="1895" spans="8:9" x14ac:dyDescent="0.2">
      <c r="H1895" s="67"/>
      <c r="I1895" s="67"/>
    </row>
    <row r="1896" spans="8:9" x14ac:dyDescent="0.2">
      <c r="H1896" s="67"/>
      <c r="I1896" s="67"/>
    </row>
    <row r="1897" spans="8:9" x14ac:dyDescent="0.2">
      <c r="H1897" s="67"/>
      <c r="I1897" s="67"/>
    </row>
    <row r="1898" spans="8:9" x14ac:dyDescent="0.2">
      <c r="H1898" s="67"/>
      <c r="I1898" s="67"/>
    </row>
    <row r="1899" spans="8:9" x14ac:dyDescent="0.2">
      <c r="H1899" s="67"/>
      <c r="I1899" s="67"/>
    </row>
    <row r="1900" spans="8:9" x14ac:dyDescent="0.2">
      <c r="H1900" s="67"/>
      <c r="I1900" s="67"/>
    </row>
    <row r="1901" spans="8:9" x14ac:dyDescent="0.2">
      <c r="H1901" s="67"/>
      <c r="I1901" s="67"/>
    </row>
    <row r="1902" spans="8:9" x14ac:dyDescent="0.2">
      <c r="H1902" s="67"/>
      <c r="I1902" s="67"/>
    </row>
    <row r="1903" spans="8:9" x14ac:dyDescent="0.2">
      <c r="H1903" s="67"/>
      <c r="I1903" s="67"/>
    </row>
    <row r="1904" spans="8:9" x14ac:dyDescent="0.2">
      <c r="H1904" s="67"/>
      <c r="I1904" s="67"/>
    </row>
    <row r="1905" spans="8:9" x14ac:dyDescent="0.2">
      <c r="H1905" s="67"/>
      <c r="I1905" s="67"/>
    </row>
    <row r="1906" spans="8:9" x14ac:dyDescent="0.2">
      <c r="H1906" s="67"/>
      <c r="I1906" s="67"/>
    </row>
    <row r="1907" spans="8:9" x14ac:dyDescent="0.2">
      <c r="H1907" s="67"/>
      <c r="I1907" s="67"/>
    </row>
    <row r="1908" spans="8:9" x14ac:dyDescent="0.2">
      <c r="H1908" s="67"/>
      <c r="I1908" s="67"/>
    </row>
    <row r="1909" spans="8:9" x14ac:dyDescent="0.2">
      <c r="H1909" s="67"/>
      <c r="I1909" s="67"/>
    </row>
    <row r="1910" spans="8:9" x14ac:dyDescent="0.2">
      <c r="H1910" s="67"/>
      <c r="I1910" s="67"/>
    </row>
    <row r="1911" spans="8:9" x14ac:dyDescent="0.2">
      <c r="H1911" s="67"/>
      <c r="I1911" s="67"/>
    </row>
    <row r="1912" spans="8:9" x14ac:dyDescent="0.2">
      <c r="H1912" s="67"/>
      <c r="I1912" s="67"/>
    </row>
    <row r="1913" spans="8:9" x14ac:dyDescent="0.2">
      <c r="H1913" s="67"/>
      <c r="I1913" s="67"/>
    </row>
    <row r="1914" spans="8:9" x14ac:dyDescent="0.2">
      <c r="H1914" s="67"/>
      <c r="I1914" s="67"/>
    </row>
    <row r="1915" spans="8:9" x14ac:dyDescent="0.2">
      <c r="H1915" s="67"/>
      <c r="I1915" s="67"/>
    </row>
    <row r="1916" spans="8:9" x14ac:dyDescent="0.2">
      <c r="H1916" s="67"/>
      <c r="I1916" s="67"/>
    </row>
    <row r="1917" spans="8:9" x14ac:dyDescent="0.2">
      <c r="H1917" s="67"/>
      <c r="I1917" s="67"/>
    </row>
    <row r="1918" spans="8:9" x14ac:dyDescent="0.2">
      <c r="H1918" s="67"/>
      <c r="I1918" s="67"/>
    </row>
    <row r="1919" spans="8:9" x14ac:dyDescent="0.2">
      <c r="H1919" s="67"/>
      <c r="I1919" s="67"/>
    </row>
    <row r="1920" spans="8:9" x14ac:dyDescent="0.2">
      <c r="H1920" s="67"/>
      <c r="I1920" s="67"/>
    </row>
    <row r="1921" spans="8:9" x14ac:dyDescent="0.2">
      <c r="H1921" s="67"/>
      <c r="I1921" s="67"/>
    </row>
    <row r="1922" spans="8:9" x14ac:dyDescent="0.2">
      <c r="H1922" s="67"/>
      <c r="I1922" s="67"/>
    </row>
    <row r="1923" spans="8:9" x14ac:dyDescent="0.2">
      <c r="H1923" s="67"/>
      <c r="I1923" s="67"/>
    </row>
    <row r="1924" spans="8:9" x14ac:dyDescent="0.2">
      <c r="H1924" s="67"/>
      <c r="I1924" s="67"/>
    </row>
    <row r="1925" spans="8:9" x14ac:dyDescent="0.2">
      <c r="H1925" s="67"/>
      <c r="I1925" s="67"/>
    </row>
    <row r="1926" spans="8:9" x14ac:dyDescent="0.2">
      <c r="H1926" s="67"/>
      <c r="I1926" s="67"/>
    </row>
    <row r="1927" spans="8:9" x14ac:dyDescent="0.2">
      <c r="H1927" s="67"/>
      <c r="I1927" s="67"/>
    </row>
    <row r="1928" spans="8:9" x14ac:dyDescent="0.2">
      <c r="H1928" s="67"/>
      <c r="I1928" s="67"/>
    </row>
    <row r="1929" spans="8:9" x14ac:dyDescent="0.2">
      <c r="H1929" s="67"/>
      <c r="I1929" s="67"/>
    </row>
    <row r="1930" spans="8:9" x14ac:dyDescent="0.2">
      <c r="H1930" s="67"/>
      <c r="I1930" s="67"/>
    </row>
    <row r="1931" spans="8:9" x14ac:dyDescent="0.2">
      <c r="H1931" s="67"/>
      <c r="I1931" s="67"/>
    </row>
    <row r="1932" spans="8:9" x14ac:dyDescent="0.2">
      <c r="H1932" s="67"/>
      <c r="I1932" s="67"/>
    </row>
    <row r="1933" spans="8:9" x14ac:dyDescent="0.2">
      <c r="H1933" s="67"/>
      <c r="I1933" s="67"/>
    </row>
    <row r="1934" spans="8:9" x14ac:dyDescent="0.2">
      <c r="H1934" s="67"/>
      <c r="I1934" s="67"/>
    </row>
    <row r="1935" spans="8:9" x14ac:dyDescent="0.2">
      <c r="H1935" s="67"/>
      <c r="I1935" s="67"/>
    </row>
    <row r="1936" spans="8:9" x14ac:dyDescent="0.2">
      <c r="H1936" s="67"/>
      <c r="I1936" s="67"/>
    </row>
    <row r="1937" spans="8:9" x14ac:dyDescent="0.2">
      <c r="H1937" s="67"/>
      <c r="I1937" s="67"/>
    </row>
    <row r="1938" spans="8:9" x14ac:dyDescent="0.2">
      <c r="H1938" s="67"/>
      <c r="I1938" s="67"/>
    </row>
    <row r="1939" spans="8:9" x14ac:dyDescent="0.2">
      <c r="H1939" s="67"/>
      <c r="I1939" s="67"/>
    </row>
    <row r="1940" spans="8:9" x14ac:dyDescent="0.2">
      <c r="H1940" s="67"/>
      <c r="I1940" s="67"/>
    </row>
    <row r="1941" spans="8:9" x14ac:dyDescent="0.2">
      <c r="H1941" s="67"/>
      <c r="I1941" s="67"/>
    </row>
    <row r="1942" spans="8:9" x14ac:dyDescent="0.2">
      <c r="H1942" s="67"/>
      <c r="I1942" s="67"/>
    </row>
    <row r="1943" spans="8:9" x14ac:dyDescent="0.2">
      <c r="H1943" s="67"/>
      <c r="I1943" s="67"/>
    </row>
    <row r="1944" spans="8:9" x14ac:dyDescent="0.2">
      <c r="H1944" s="67"/>
      <c r="I1944" s="67"/>
    </row>
    <row r="1945" spans="8:9" x14ac:dyDescent="0.2">
      <c r="H1945" s="67"/>
      <c r="I1945" s="67"/>
    </row>
    <row r="1946" spans="8:9" x14ac:dyDescent="0.2">
      <c r="H1946" s="67"/>
      <c r="I1946" s="67"/>
    </row>
    <row r="1947" spans="8:9" x14ac:dyDescent="0.2">
      <c r="H1947" s="67"/>
      <c r="I1947" s="67"/>
    </row>
    <row r="1948" spans="8:9" x14ac:dyDescent="0.2">
      <c r="H1948" s="67"/>
      <c r="I1948" s="67"/>
    </row>
    <row r="1949" spans="8:9" x14ac:dyDescent="0.2">
      <c r="H1949" s="67"/>
      <c r="I1949" s="67"/>
    </row>
    <row r="1950" spans="8:9" x14ac:dyDescent="0.2">
      <c r="H1950" s="67"/>
      <c r="I1950" s="67"/>
    </row>
    <row r="1951" spans="8:9" x14ac:dyDescent="0.2">
      <c r="H1951" s="67"/>
      <c r="I1951" s="67"/>
    </row>
    <row r="1952" spans="8:9" x14ac:dyDescent="0.2">
      <c r="H1952" s="67"/>
      <c r="I1952" s="67"/>
    </row>
    <row r="1953" spans="8:9" x14ac:dyDescent="0.2">
      <c r="H1953" s="67"/>
      <c r="I1953" s="67"/>
    </row>
    <row r="1954" spans="8:9" x14ac:dyDescent="0.2">
      <c r="H1954" s="67"/>
      <c r="I1954" s="67"/>
    </row>
    <row r="1955" spans="8:9" x14ac:dyDescent="0.2">
      <c r="H1955" s="67"/>
      <c r="I1955" s="67"/>
    </row>
    <row r="1956" spans="8:9" x14ac:dyDescent="0.2">
      <c r="H1956" s="67"/>
      <c r="I1956" s="67"/>
    </row>
    <row r="1957" spans="8:9" x14ac:dyDescent="0.2">
      <c r="H1957" s="67"/>
      <c r="I1957" s="67"/>
    </row>
    <row r="1958" spans="8:9" x14ac:dyDescent="0.2">
      <c r="H1958" s="67"/>
      <c r="I1958" s="67"/>
    </row>
    <row r="1959" spans="8:9" x14ac:dyDescent="0.2">
      <c r="H1959" s="67"/>
      <c r="I1959" s="67"/>
    </row>
    <row r="1960" spans="8:9" x14ac:dyDescent="0.2">
      <c r="H1960" s="67"/>
      <c r="I1960" s="67"/>
    </row>
    <row r="1961" spans="8:9" x14ac:dyDescent="0.2">
      <c r="H1961" s="67"/>
      <c r="I1961" s="67"/>
    </row>
    <row r="1962" spans="8:9" x14ac:dyDescent="0.2">
      <c r="H1962" s="67"/>
      <c r="I1962" s="67"/>
    </row>
    <row r="1963" spans="8:9" x14ac:dyDescent="0.2">
      <c r="H1963" s="67"/>
      <c r="I1963" s="67"/>
    </row>
    <row r="1964" spans="8:9" x14ac:dyDescent="0.2">
      <c r="H1964" s="67"/>
      <c r="I1964" s="67"/>
    </row>
    <row r="1965" spans="8:9" x14ac:dyDescent="0.2">
      <c r="H1965" s="67"/>
      <c r="I1965" s="67"/>
    </row>
    <row r="1966" spans="8:9" x14ac:dyDescent="0.2">
      <c r="H1966" s="67"/>
      <c r="I1966" s="67"/>
    </row>
    <row r="1967" spans="8:9" x14ac:dyDescent="0.2">
      <c r="H1967" s="67"/>
      <c r="I1967" s="67"/>
    </row>
    <row r="1968" spans="8:9" x14ac:dyDescent="0.2">
      <c r="H1968" s="67"/>
      <c r="I1968" s="67"/>
    </row>
    <row r="1969" spans="8:9" x14ac:dyDescent="0.2">
      <c r="H1969" s="67"/>
      <c r="I1969" s="67"/>
    </row>
    <row r="1970" spans="8:9" x14ac:dyDescent="0.2">
      <c r="H1970" s="67"/>
      <c r="I1970" s="67"/>
    </row>
    <row r="1971" spans="8:9" x14ac:dyDescent="0.2">
      <c r="H1971" s="67"/>
      <c r="I1971" s="67"/>
    </row>
    <row r="1972" spans="8:9" x14ac:dyDescent="0.2">
      <c r="H1972" s="67"/>
      <c r="I1972" s="67"/>
    </row>
    <row r="1973" spans="8:9" x14ac:dyDescent="0.2">
      <c r="H1973" s="67"/>
      <c r="I1973" s="67"/>
    </row>
    <row r="1974" spans="8:9" x14ac:dyDescent="0.2">
      <c r="H1974" s="67"/>
      <c r="I1974" s="67"/>
    </row>
    <row r="1975" spans="8:9" x14ac:dyDescent="0.2">
      <c r="H1975" s="67"/>
      <c r="I1975" s="67"/>
    </row>
    <row r="1976" spans="8:9" x14ac:dyDescent="0.2">
      <c r="H1976" s="67"/>
      <c r="I1976" s="67"/>
    </row>
    <row r="1977" spans="8:9" x14ac:dyDescent="0.2">
      <c r="H1977" s="67"/>
      <c r="I1977" s="67"/>
    </row>
    <row r="1978" spans="8:9" x14ac:dyDescent="0.2">
      <c r="H1978" s="67"/>
      <c r="I1978" s="67"/>
    </row>
    <row r="1979" spans="8:9" x14ac:dyDescent="0.2">
      <c r="H1979" s="67"/>
      <c r="I1979" s="67"/>
    </row>
    <row r="1980" spans="8:9" x14ac:dyDescent="0.2">
      <c r="H1980" s="67"/>
      <c r="I1980" s="67"/>
    </row>
    <row r="1981" spans="8:9" x14ac:dyDescent="0.2">
      <c r="H1981" s="67"/>
      <c r="I1981" s="67"/>
    </row>
    <row r="1982" spans="8:9" x14ac:dyDescent="0.2">
      <c r="H1982" s="67"/>
      <c r="I1982" s="67"/>
    </row>
    <row r="1983" spans="8:9" x14ac:dyDescent="0.2">
      <c r="H1983" s="67"/>
      <c r="I1983" s="67"/>
    </row>
    <row r="1984" spans="8:9" x14ac:dyDescent="0.2">
      <c r="H1984" s="67"/>
      <c r="I1984" s="67"/>
    </row>
    <row r="1985" spans="8:9" x14ac:dyDescent="0.2">
      <c r="H1985" s="67"/>
      <c r="I1985" s="67"/>
    </row>
    <row r="1986" spans="8:9" x14ac:dyDescent="0.2">
      <c r="H1986" s="67"/>
      <c r="I1986" s="67"/>
    </row>
    <row r="1987" spans="8:9" x14ac:dyDescent="0.2">
      <c r="H1987" s="67"/>
      <c r="I1987" s="67"/>
    </row>
    <row r="1988" spans="8:9" x14ac:dyDescent="0.2">
      <c r="H1988" s="67"/>
      <c r="I1988" s="67"/>
    </row>
    <row r="1989" spans="8:9" x14ac:dyDescent="0.2">
      <c r="H1989" s="67"/>
      <c r="I1989" s="67"/>
    </row>
    <row r="1990" spans="8:9" x14ac:dyDescent="0.2">
      <c r="H1990" s="67"/>
      <c r="I1990" s="67"/>
    </row>
    <row r="1991" spans="8:9" x14ac:dyDescent="0.2">
      <c r="H1991" s="67"/>
      <c r="I1991" s="67"/>
    </row>
    <row r="1992" spans="8:9" x14ac:dyDescent="0.2">
      <c r="H1992" s="67"/>
      <c r="I1992" s="67"/>
    </row>
    <row r="1993" spans="8:9" x14ac:dyDescent="0.2">
      <c r="H1993" s="67"/>
      <c r="I1993" s="67"/>
    </row>
    <row r="1994" spans="8:9" x14ac:dyDescent="0.2">
      <c r="H1994" s="67"/>
      <c r="I1994" s="67"/>
    </row>
    <row r="1995" spans="8:9" x14ac:dyDescent="0.2">
      <c r="H1995" s="67"/>
      <c r="I1995" s="67"/>
    </row>
    <row r="1996" spans="8:9" x14ac:dyDescent="0.2">
      <c r="H1996" s="67"/>
      <c r="I1996" s="67"/>
    </row>
    <row r="1997" spans="8:9" x14ac:dyDescent="0.2">
      <c r="H1997" s="67"/>
      <c r="I1997" s="67"/>
    </row>
    <row r="1998" spans="8:9" x14ac:dyDescent="0.2">
      <c r="H1998" s="67"/>
      <c r="I1998" s="67"/>
    </row>
    <row r="1999" spans="8:9" x14ac:dyDescent="0.2">
      <c r="H1999" s="67"/>
      <c r="I1999" s="67"/>
    </row>
    <row r="2000" spans="8:9" x14ac:dyDescent="0.2">
      <c r="H2000" s="67"/>
      <c r="I2000" s="67"/>
    </row>
    <row r="2001" spans="8:9" x14ac:dyDescent="0.2">
      <c r="H2001" s="67"/>
      <c r="I2001" s="67"/>
    </row>
    <row r="2002" spans="8:9" x14ac:dyDescent="0.2">
      <c r="H2002" s="67"/>
      <c r="I2002" s="67"/>
    </row>
    <row r="2003" spans="8:9" x14ac:dyDescent="0.2">
      <c r="H2003" s="67"/>
      <c r="I2003" s="67"/>
    </row>
    <row r="2004" spans="8:9" x14ac:dyDescent="0.2">
      <c r="H2004" s="67"/>
      <c r="I2004" s="67"/>
    </row>
    <row r="2005" spans="8:9" x14ac:dyDescent="0.2">
      <c r="H2005" s="67"/>
      <c r="I2005" s="67"/>
    </row>
    <row r="2006" spans="8:9" x14ac:dyDescent="0.2">
      <c r="H2006" s="67"/>
      <c r="I2006" s="67"/>
    </row>
    <row r="2007" spans="8:9" x14ac:dyDescent="0.2">
      <c r="H2007" s="67"/>
      <c r="I2007" s="67"/>
    </row>
    <row r="2008" spans="8:9" x14ac:dyDescent="0.2">
      <c r="H2008" s="67"/>
      <c r="I2008" s="67"/>
    </row>
    <row r="2009" spans="8:9" x14ac:dyDescent="0.2">
      <c r="H2009" s="67"/>
      <c r="I2009" s="67"/>
    </row>
    <row r="2010" spans="8:9" x14ac:dyDescent="0.2">
      <c r="H2010" s="67"/>
      <c r="I2010" s="67"/>
    </row>
    <row r="2011" spans="8:9" x14ac:dyDescent="0.2">
      <c r="H2011" s="67"/>
      <c r="I2011" s="67"/>
    </row>
    <row r="2012" spans="8:9" x14ac:dyDescent="0.2">
      <c r="H2012" s="67"/>
      <c r="I2012" s="67"/>
    </row>
    <row r="2013" spans="8:9" x14ac:dyDescent="0.2">
      <c r="H2013" s="67"/>
      <c r="I2013" s="67"/>
    </row>
    <row r="2014" spans="8:9" x14ac:dyDescent="0.2">
      <c r="H2014" s="67"/>
      <c r="I2014" s="67"/>
    </row>
    <row r="2015" spans="8:9" x14ac:dyDescent="0.2">
      <c r="H2015" s="67"/>
      <c r="I2015" s="67"/>
    </row>
    <row r="2016" spans="8:9" x14ac:dyDescent="0.2">
      <c r="H2016" s="67"/>
      <c r="I2016" s="67"/>
    </row>
    <row r="2017" spans="8:9" x14ac:dyDescent="0.2">
      <c r="H2017" s="67"/>
      <c r="I2017" s="67"/>
    </row>
    <row r="2018" spans="8:9" x14ac:dyDescent="0.2">
      <c r="H2018" s="67"/>
      <c r="I2018" s="67"/>
    </row>
    <row r="2019" spans="8:9" x14ac:dyDescent="0.2">
      <c r="H2019" s="67"/>
      <c r="I2019" s="67"/>
    </row>
    <row r="2020" spans="8:9" x14ac:dyDescent="0.2">
      <c r="H2020" s="67"/>
      <c r="I2020" s="67"/>
    </row>
    <row r="2021" spans="8:9" x14ac:dyDescent="0.2">
      <c r="H2021" s="67"/>
      <c r="I2021" s="67"/>
    </row>
    <row r="2022" spans="8:9" x14ac:dyDescent="0.2">
      <c r="H2022" s="67"/>
      <c r="I2022" s="67"/>
    </row>
    <row r="2023" spans="8:9" x14ac:dyDescent="0.2">
      <c r="H2023" s="67"/>
      <c r="I2023" s="67"/>
    </row>
    <row r="2024" spans="8:9" x14ac:dyDescent="0.2">
      <c r="H2024" s="67"/>
      <c r="I2024" s="67"/>
    </row>
    <row r="2025" spans="8:9" x14ac:dyDescent="0.2">
      <c r="H2025" s="67"/>
      <c r="I2025" s="67"/>
    </row>
    <row r="2026" spans="8:9" x14ac:dyDescent="0.2">
      <c r="H2026" s="67"/>
      <c r="I2026" s="67"/>
    </row>
    <row r="2027" spans="8:9" x14ac:dyDescent="0.2">
      <c r="H2027" s="67"/>
      <c r="I2027" s="67"/>
    </row>
    <row r="2028" spans="8:9" x14ac:dyDescent="0.2">
      <c r="H2028" s="67"/>
      <c r="I2028" s="67"/>
    </row>
    <row r="2029" spans="8:9" x14ac:dyDescent="0.2">
      <c r="H2029" s="67"/>
      <c r="I2029" s="67"/>
    </row>
    <row r="2030" spans="8:9" x14ac:dyDescent="0.2">
      <c r="H2030" s="67"/>
      <c r="I2030" s="67"/>
    </row>
    <row r="2031" spans="8:9" x14ac:dyDescent="0.2">
      <c r="H2031" s="67"/>
      <c r="I2031" s="67"/>
    </row>
    <row r="2032" spans="8:9" x14ac:dyDescent="0.2">
      <c r="H2032" s="67"/>
      <c r="I2032" s="67"/>
    </row>
    <row r="2033" spans="8:9" x14ac:dyDescent="0.2">
      <c r="H2033" s="67"/>
      <c r="I2033" s="67"/>
    </row>
    <row r="2034" spans="8:9" x14ac:dyDescent="0.2">
      <c r="H2034" s="67"/>
      <c r="I2034" s="67"/>
    </row>
    <row r="2035" spans="8:9" x14ac:dyDescent="0.2">
      <c r="H2035" s="67"/>
      <c r="I2035" s="67"/>
    </row>
    <row r="2036" spans="8:9" x14ac:dyDescent="0.2">
      <c r="H2036" s="67"/>
      <c r="I2036" s="67"/>
    </row>
    <row r="2037" spans="8:9" x14ac:dyDescent="0.2">
      <c r="H2037" s="67"/>
      <c r="I2037" s="67"/>
    </row>
    <row r="2038" spans="8:9" x14ac:dyDescent="0.2">
      <c r="H2038" s="67"/>
      <c r="I2038" s="67"/>
    </row>
    <row r="2039" spans="8:9" x14ac:dyDescent="0.2">
      <c r="H2039" s="67"/>
      <c r="I2039" s="67"/>
    </row>
    <row r="2040" spans="8:9" x14ac:dyDescent="0.2">
      <c r="H2040" s="67"/>
      <c r="I2040" s="67"/>
    </row>
    <row r="2041" spans="8:9" x14ac:dyDescent="0.2">
      <c r="H2041" s="67"/>
      <c r="I2041" s="67"/>
    </row>
    <row r="2042" spans="8:9" x14ac:dyDescent="0.2">
      <c r="H2042" s="67"/>
      <c r="I2042" s="67"/>
    </row>
    <row r="2043" spans="8:9" x14ac:dyDescent="0.2">
      <c r="H2043" s="67"/>
      <c r="I2043" s="67"/>
    </row>
    <row r="2044" spans="8:9" x14ac:dyDescent="0.2">
      <c r="H2044" s="67"/>
      <c r="I2044" s="67"/>
    </row>
    <row r="2045" spans="8:9" x14ac:dyDescent="0.2">
      <c r="H2045" s="67"/>
      <c r="I2045" s="67"/>
    </row>
    <row r="2046" spans="8:9" x14ac:dyDescent="0.2">
      <c r="H2046" s="67"/>
      <c r="I2046" s="67"/>
    </row>
    <row r="2047" spans="8:9" x14ac:dyDescent="0.2">
      <c r="H2047" s="67"/>
      <c r="I2047" s="67"/>
    </row>
    <row r="2048" spans="8:9" x14ac:dyDescent="0.2">
      <c r="H2048" s="67"/>
      <c r="I2048" s="67"/>
    </row>
    <row r="2049" spans="8:9" x14ac:dyDescent="0.2">
      <c r="H2049" s="67"/>
      <c r="I2049" s="67"/>
    </row>
    <row r="2050" spans="8:9" x14ac:dyDescent="0.2">
      <c r="H2050" s="67"/>
      <c r="I2050" s="67"/>
    </row>
    <row r="2051" spans="8:9" x14ac:dyDescent="0.2">
      <c r="H2051" s="67"/>
      <c r="I2051" s="67"/>
    </row>
    <row r="2052" spans="8:9" x14ac:dyDescent="0.2">
      <c r="H2052" s="67"/>
      <c r="I2052" s="67"/>
    </row>
    <row r="2053" spans="8:9" x14ac:dyDescent="0.2">
      <c r="H2053" s="67"/>
      <c r="I2053" s="67"/>
    </row>
    <row r="2054" spans="8:9" x14ac:dyDescent="0.2">
      <c r="H2054" s="67"/>
      <c r="I2054" s="67"/>
    </row>
    <row r="2055" spans="8:9" x14ac:dyDescent="0.2">
      <c r="H2055" s="67"/>
      <c r="I2055" s="67"/>
    </row>
    <row r="2056" spans="8:9" x14ac:dyDescent="0.2">
      <c r="H2056" s="67"/>
      <c r="I2056" s="67"/>
    </row>
    <row r="2057" spans="8:9" x14ac:dyDescent="0.2">
      <c r="H2057" s="67"/>
      <c r="I2057" s="67"/>
    </row>
    <row r="2058" spans="8:9" x14ac:dyDescent="0.2">
      <c r="H2058" s="67"/>
      <c r="I2058" s="67"/>
    </row>
    <row r="2059" spans="8:9" x14ac:dyDescent="0.2">
      <c r="H2059" s="67"/>
      <c r="I2059" s="67"/>
    </row>
    <row r="2060" spans="8:9" x14ac:dyDescent="0.2">
      <c r="H2060" s="67"/>
      <c r="I2060" s="67"/>
    </row>
    <row r="2061" spans="8:9" x14ac:dyDescent="0.2">
      <c r="H2061" s="67"/>
      <c r="I2061" s="67"/>
    </row>
    <row r="2062" spans="8:9" x14ac:dyDescent="0.2">
      <c r="H2062" s="67"/>
      <c r="I2062" s="67"/>
    </row>
    <row r="2063" spans="8:9" x14ac:dyDescent="0.2">
      <c r="H2063" s="67"/>
      <c r="I2063" s="67"/>
    </row>
    <row r="2064" spans="8:9" x14ac:dyDescent="0.2">
      <c r="H2064" s="67"/>
      <c r="I2064" s="67"/>
    </row>
    <row r="2065" spans="8:9" x14ac:dyDescent="0.2">
      <c r="H2065" s="67"/>
      <c r="I2065" s="67"/>
    </row>
    <row r="2066" spans="8:9" x14ac:dyDescent="0.2">
      <c r="H2066" s="67"/>
      <c r="I2066" s="67"/>
    </row>
    <row r="2067" spans="8:9" x14ac:dyDescent="0.2">
      <c r="H2067" s="67"/>
      <c r="I2067" s="67"/>
    </row>
    <row r="2068" spans="8:9" x14ac:dyDescent="0.2">
      <c r="H2068" s="67"/>
      <c r="I2068" s="67"/>
    </row>
    <row r="2069" spans="8:9" x14ac:dyDescent="0.2">
      <c r="H2069" s="67"/>
      <c r="I2069" s="67"/>
    </row>
    <row r="2070" spans="8:9" x14ac:dyDescent="0.2">
      <c r="H2070" s="67"/>
      <c r="I2070" s="67"/>
    </row>
    <row r="2071" spans="8:9" x14ac:dyDescent="0.2">
      <c r="H2071" s="67"/>
      <c r="I2071" s="67"/>
    </row>
    <row r="2072" spans="8:9" x14ac:dyDescent="0.2">
      <c r="H2072" s="67"/>
      <c r="I2072" s="67"/>
    </row>
    <row r="2073" spans="8:9" x14ac:dyDescent="0.2">
      <c r="H2073" s="67"/>
      <c r="I2073" s="67"/>
    </row>
    <row r="2074" spans="8:9" x14ac:dyDescent="0.2">
      <c r="H2074" s="67"/>
      <c r="I2074" s="67"/>
    </row>
    <row r="2075" spans="8:9" x14ac:dyDescent="0.2">
      <c r="H2075" s="67"/>
      <c r="I2075" s="67"/>
    </row>
    <row r="2076" spans="8:9" x14ac:dyDescent="0.2">
      <c r="H2076" s="67"/>
      <c r="I2076" s="67"/>
    </row>
    <row r="2077" spans="8:9" x14ac:dyDescent="0.2">
      <c r="H2077" s="67"/>
      <c r="I2077" s="67"/>
    </row>
    <row r="2078" spans="8:9" x14ac:dyDescent="0.2">
      <c r="H2078" s="67"/>
      <c r="I2078" s="67"/>
    </row>
    <row r="2079" spans="8:9" x14ac:dyDescent="0.2">
      <c r="H2079" s="67"/>
      <c r="I2079" s="67"/>
    </row>
    <row r="2080" spans="8:9" x14ac:dyDescent="0.2">
      <c r="H2080" s="67"/>
      <c r="I2080" s="67"/>
    </row>
    <row r="2081" spans="8:9" x14ac:dyDescent="0.2">
      <c r="H2081" s="67"/>
      <c r="I2081" s="67"/>
    </row>
    <row r="2082" spans="8:9" x14ac:dyDescent="0.2">
      <c r="H2082" s="67"/>
      <c r="I2082" s="67"/>
    </row>
    <row r="2083" spans="8:9" x14ac:dyDescent="0.2">
      <c r="H2083" s="67"/>
      <c r="I2083" s="67"/>
    </row>
    <row r="2084" spans="8:9" x14ac:dyDescent="0.2">
      <c r="H2084" s="67"/>
      <c r="I2084" s="67"/>
    </row>
    <row r="2085" spans="8:9" x14ac:dyDescent="0.2">
      <c r="H2085" s="67"/>
      <c r="I2085" s="67"/>
    </row>
    <row r="2086" spans="8:9" x14ac:dyDescent="0.2">
      <c r="H2086" s="67"/>
      <c r="I2086" s="67"/>
    </row>
    <row r="2087" spans="8:9" x14ac:dyDescent="0.2">
      <c r="H2087" s="67"/>
      <c r="I2087" s="67"/>
    </row>
    <row r="2088" spans="8:9" x14ac:dyDescent="0.2">
      <c r="H2088" s="67"/>
      <c r="I2088" s="67"/>
    </row>
    <row r="2089" spans="8:9" x14ac:dyDescent="0.2">
      <c r="H2089" s="67"/>
      <c r="I2089" s="67"/>
    </row>
    <row r="2090" spans="8:9" x14ac:dyDescent="0.2">
      <c r="H2090" s="67"/>
      <c r="I2090" s="67"/>
    </row>
    <row r="2091" spans="8:9" x14ac:dyDescent="0.2">
      <c r="H2091" s="67"/>
      <c r="I2091" s="67"/>
    </row>
    <row r="2092" spans="8:9" x14ac:dyDescent="0.2">
      <c r="H2092" s="67"/>
      <c r="I2092" s="67"/>
    </row>
    <row r="2093" spans="8:9" x14ac:dyDescent="0.2">
      <c r="H2093" s="67"/>
      <c r="I2093" s="67"/>
    </row>
    <row r="2094" spans="8:9" x14ac:dyDescent="0.2">
      <c r="H2094" s="67"/>
      <c r="I2094" s="67"/>
    </row>
    <row r="2095" spans="8:9" x14ac:dyDescent="0.2">
      <c r="H2095" s="67"/>
      <c r="I2095" s="67"/>
    </row>
    <row r="2096" spans="8:9" x14ac:dyDescent="0.2">
      <c r="H2096" s="67"/>
      <c r="I2096" s="67"/>
    </row>
    <row r="2097" spans="8:9" x14ac:dyDescent="0.2">
      <c r="H2097" s="67"/>
      <c r="I2097" s="67"/>
    </row>
    <row r="2098" spans="8:9" x14ac:dyDescent="0.2">
      <c r="H2098" s="67"/>
      <c r="I2098" s="67"/>
    </row>
    <row r="2099" spans="8:9" x14ac:dyDescent="0.2">
      <c r="H2099" s="67"/>
      <c r="I2099" s="67"/>
    </row>
    <row r="2100" spans="8:9" x14ac:dyDescent="0.2">
      <c r="H2100" s="67"/>
      <c r="I2100" s="67"/>
    </row>
    <row r="2101" spans="8:9" x14ac:dyDescent="0.2">
      <c r="H2101" s="67"/>
      <c r="I2101" s="67"/>
    </row>
    <row r="2102" spans="8:9" x14ac:dyDescent="0.2">
      <c r="H2102" s="67"/>
      <c r="I2102" s="67"/>
    </row>
    <row r="2103" spans="8:9" x14ac:dyDescent="0.2">
      <c r="H2103" s="67"/>
      <c r="I2103" s="67"/>
    </row>
    <row r="2104" spans="8:9" x14ac:dyDescent="0.2">
      <c r="H2104" s="67"/>
      <c r="I2104" s="67"/>
    </row>
    <row r="2105" spans="8:9" x14ac:dyDescent="0.2">
      <c r="H2105" s="67"/>
      <c r="I2105" s="67"/>
    </row>
    <row r="2106" spans="8:9" x14ac:dyDescent="0.2">
      <c r="H2106" s="67"/>
      <c r="I2106" s="67"/>
    </row>
    <row r="2107" spans="8:9" x14ac:dyDescent="0.2">
      <c r="H2107" s="67"/>
      <c r="I2107" s="67"/>
    </row>
    <row r="2108" spans="8:9" x14ac:dyDescent="0.2">
      <c r="H2108" s="67"/>
      <c r="I2108" s="67"/>
    </row>
    <row r="2109" spans="8:9" x14ac:dyDescent="0.2">
      <c r="H2109" s="67"/>
      <c r="I2109" s="67"/>
    </row>
    <row r="2110" spans="8:9" x14ac:dyDescent="0.2">
      <c r="H2110" s="67"/>
      <c r="I2110" s="67"/>
    </row>
    <row r="2111" spans="8:9" x14ac:dyDescent="0.2">
      <c r="H2111" s="67"/>
      <c r="I2111" s="67"/>
    </row>
    <row r="2112" spans="8:9" x14ac:dyDescent="0.2">
      <c r="H2112" s="67"/>
      <c r="I2112" s="67"/>
    </row>
    <row r="2113" spans="8:9" x14ac:dyDescent="0.2">
      <c r="H2113" s="67"/>
      <c r="I2113" s="67"/>
    </row>
    <row r="2114" spans="8:9" x14ac:dyDescent="0.2">
      <c r="H2114" s="67"/>
      <c r="I2114" s="67"/>
    </row>
    <row r="2115" spans="8:9" x14ac:dyDescent="0.2">
      <c r="H2115" s="67"/>
      <c r="I2115" s="67"/>
    </row>
    <row r="2116" spans="8:9" x14ac:dyDescent="0.2">
      <c r="H2116" s="67"/>
      <c r="I2116" s="67"/>
    </row>
    <row r="2117" spans="8:9" x14ac:dyDescent="0.2">
      <c r="H2117" s="67"/>
      <c r="I2117" s="67"/>
    </row>
    <row r="2118" spans="8:9" x14ac:dyDescent="0.2">
      <c r="H2118" s="67"/>
      <c r="I2118" s="67"/>
    </row>
    <row r="2119" spans="8:9" x14ac:dyDescent="0.2">
      <c r="H2119" s="67"/>
      <c r="I2119" s="67"/>
    </row>
    <row r="2120" spans="8:9" x14ac:dyDescent="0.2">
      <c r="H2120" s="67"/>
      <c r="I2120" s="67"/>
    </row>
    <row r="2121" spans="8:9" x14ac:dyDescent="0.2">
      <c r="H2121" s="67"/>
      <c r="I2121" s="67"/>
    </row>
    <row r="2122" spans="8:9" x14ac:dyDescent="0.2">
      <c r="H2122" s="67"/>
      <c r="I2122" s="67"/>
    </row>
    <row r="2123" spans="8:9" x14ac:dyDescent="0.2">
      <c r="H2123" s="67"/>
      <c r="I2123" s="67"/>
    </row>
    <row r="2124" spans="8:9" x14ac:dyDescent="0.2">
      <c r="H2124" s="67"/>
      <c r="I2124" s="67"/>
    </row>
    <row r="2125" spans="8:9" x14ac:dyDescent="0.2">
      <c r="H2125" s="67"/>
      <c r="I2125" s="67"/>
    </row>
    <row r="2126" spans="8:9" x14ac:dyDescent="0.2">
      <c r="H2126" s="67"/>
      <c r="I2126" s="67"/>
    </row>
    <row r="2127" spans="8:9" x14ac:dyDescent="0.2">
      <c r="H2127" s="67"/>
      <c r="I2127" s="67"/>
    </row>
    <row r="2128" spans="8:9" x14ac:dyDescent="0.2">
      <c r="H2128" s="67"/>
      <c r="I2128" s="67"/>
    </row>
    <row r="2129" spans="8:9" x14ac:dyDescent="0.2">
      <c r="H2129" s="67"/>
      <c r="I2129" s="67"/>
    </row>
    <row r="2130" spans="8:9" x14ac:dyDescent="0.2">
      <c r="H2130" s="67"/>
      <c r="I2130" s="67"/>
    </row>
    <row r="2131" spans="8:9" x14ac:dyDescent="0.2">
      <c r="H2131" s="67"/>
      <c r="I2131" s="67"/>
    </row>
    <row r="2132" spans="8:9" x14ac:dyDescent="0.2">
      <c r="H2132" s="67"/>
      <c r="I2132" s="67"/>
    </row>
    <row r="2133" spans="8:9" x14ac:dyDescent="0.2">
      <c r="H2133" s="67"/>
      <c r="I2133" s="67"/>
    </row>
    <row r="2134" spans="8:9" x14ac:dyDescent="0.2">
      <c r="H2134" s="67"/>
      <c r="I2134" s="67"/>
    </row>
    <row r="2135" spans="8:9" x14ac:dyDescent="0.2">
      <c r="H2135" s="67"/>
      <c r="I2135" s="67"/>
    </row>
    <row r="2136" spans="8:9" x14ac:dyDescent="0.2">
      <c r="H2136" s="67"/>
      <c r="I2136" s="67"/>
    </row>
    <row r="2137" spans="8:9" x14ac:dyDescent="0.2">
      <c r="H2137" s="67"/>
      <c r="I2137" s="67"/>
    </row>
    <row r="2138" spans="8:9" x14ac:dyDescent="0.2">
      <c r="H2138" s="67"/>
      <c r="I2138" s="67"/>
    </row>
    <row r="2139" spans="8:9" x14ac:dyDescent="0.2">
      <c r="H2139" s="67"/>
      <c r="I2139" s="67"/>
    </row>
    <row r="2140" spans="8:9" x14ac:dyDescent="0.2">
      <c r="H2140" s="67"/>
      <c r="I2140" s="67"/>
    </row>
    <row r="2141" spans="8:9" x14ac:dyDescent="0.2">
      <c r="H2141" s="67"/>
      <c r="I2141" s="67"/>
    </row>
    <row r="2142" spans="8:9" x14ac:dyDescent="0.2">
      <c r="H2142" s="67"/>
      <c r="I2142" s="67"/>
    </row>
    <row r="2143" spans="8:9" x14ac:dyDescent="0.2">
      <c r="H2143" s="67"/>
      <c r="I2143" s="67"/>
    </row>
    <row r="2144" spans="8:9" x14ac:dyDescent="0.2">
      <c r="H2144" s="67"/>
      <c r="I2144" s="67"/>
    </row>
    <row r="2145" spans="8:9" x14ac:dyDescent="0.2">
      <c r="H2145" s="67"/>
      <c r="I2145" s="67"/>
    </row>
    <row r="2146" spans="8:9" x14ac:dyDescent="0.2">
      <c r="H2146" s="67"/>
      <c r="I2146" s="67"/>
    </row>
    <row r="2147" spans="8:9" x14ac:dyDescent="0.2">
      <c r="H2147" s="67"/>
      <c r="I2147" s="67"/>
    </row>
    <row r="2148" spans="8:9" x14ac:dyDescent="0.2">
      <c r="H2148" s="67"/>
      <c r="I2148" s="67"/>
    </row>
    <row r="2149" spans="8:9" x14ac:dyDescent="0.2">
      <c r="H2149" s="67"/>
      <c r="I2149" s="67"/>
    </row>
    <row r="2150" spans="8:9" x14ac:dyDescent="0.2">
      <c r="H2150" s="67"/>
      <c r="I2150" s="67"/>
    </row>
    <row r="2151" spans="8:9" x14ac:dyDescent="0.2">
      <c r="H2151" s="67"/>
      <c r="I2151" s="67"/>
    </row>
    <row r="2152" spans="8:9" x14ac:dyDescent="0.2">
      <c r="H2152" s="67"/>
      <c r="I2152" s="67"/>
    </row>
    <row r="2153" spans="8:9" x14ac:dyDescent="0.2">
      <c r="H2153" s="67"/>
      <c r="I2153" s="67"/>
    </row>
    <row r="2154" spans="8:9" x14ac:dyDescent="0.2">
      <c r="H2154" s="67"/>
      <c r="I2154" s="67"/>
    </row>
    <row r="2155" spans="8:9" x14ac:dyDescent="0.2">
      <c r="H2155" s="67"/>
      <c r="I2155" s="67"/>
    </row>
    <row r="2156" spans="8:9" x14ac:dyDescent="0.2">
      <c r="H2156" s="67"/>
      <c r="I2156" s="67"/>
    </row>
    <row r="2157" spans="8:9" x14ac:dyDescent="0.2">
      <c r="H2157" s="67"/>
      <c r="I2157" s="67"/>
    </row>
    <row r="2158" spans="8:9" x14ac:dyDescent="0.2">
      <c r="H2158" s="67"/>
      <c r="I2158" s="67"/>
    </row>
    <row r="2159" spans="8:9" x14ac:dyDescent="0.2">
      <c r="H2159" s="67"/>
      <c r="I2159" s="67"/>
    </row>
    <row r="2160" spans="8:9" x14ac:dyDescent="0.2">
      <c r="H2160" s="67"/>
      <c r="I2160" s="67"/>
    </row>
    <row r="2161" spans="8:9" x14ac:dyDescent="0.2">
      <c r="H2161" s="67"/>
      <c r="I2161" s="67"/>
    </row>
    <row r="2162" spans="8:9" x14ac:dyDescent="0.2">
      <c r="H2162" s="67"/>
      <c r="I2162" s="67"/>
    </row>
    <row r="2163" spans="8:9" x14ac:dyDescent="0.2">
      <c r="H2163" s="67"/>
      <c r="I2163" s="67"/>
    </row>
    <row r="2164" spans="8:9" x14ac:dyDescent="0.2">
      <c r="H2164" s="67"/>
      <c r="I2164" s="67"/>
    </row>
    <row r="2165" spans="8:9" x14ac:dyDescent="0.2">
      <c r="H2165" s="67"/>
      <c r="I2165" s="67"/>
    </row>
    <row r="2166" spans="8:9" x14ac:dyDescent="0.2">
      <c r="H2166" s="67"/>
      <c r="I2166" s="67"/>
    </row>
    <row r="2167" spans="8:9" x14ac:dyDescent="0.2">
      <c r="H2167" s="67"/>
      <c r="I2167" s="67"/>
    </row>
    <row r="2168" spans="8:9" x14ac:dyDescent="0.2">
      <c r="H2168" s="67"/>
      <c r="I2168" s="67"/>
    </row>
    <row r="2169" spans="8:9" x14ac:dyDescent="0.2">
      <c r="H2169" s="67"/>
      <c r="I2169" s="67"/>
    </row>
    <row r="2170" spans="8:9" x14ac:dyDescent="0.2">
      <c r="H2170" s="67"/>
      <c r="I2170" s="67"/>
    </row>
    <row r="2171" spans="8:9" x14ac:dyDescent="0.2">
      <c r="H2171" s="67"/>
      <c r="I2171" s="67"/>
    </row>
    <row r="2172" spans="8:9" x14ac:dyDescent="0.2">
      <c r="H2172" s="67"/>
      <c r="I2172" s="67"/>
    </row>
    <row r="2173" spans="8:9" x14ac:dyDescent="0.2">
      <c r="H2173" s="67"/>
      <c r="I2173" s="67"/>
    </row>
    <row r="2174" spans="8:9" x14ac:dyDescent="0.2">
      <c r="H2174" s="67"/>
      <c r="I2174" s="67"/>
    </row>
    <row r="2175" spans="8:9" x14ac:dyDescent="0.2">
      <c r="H2175" s="67"/>
      <c r="I2175" s="67"/>
    </row>
    <row r="2176" spans="8:9" x14ac:dyDescent="0.2">
      <c r="H2176" s="67"/>
      <c r="I2176" s="67"/>
    </row>
    <row r="2177" spans="8:9" x14ac:dyDescent="0.2">
      <c r="H2177" s="67"/>
      <c r="I2177" s="67"/>
    </row>
    <row r="2178" spans="8:9" x14ac:dyDescent="0.2">
      <c r="H2178" s="67"/>
      <c r="I2178" s="67"/>
    </row>
    <row r="2179" spans="8:9" x14ac:dyDescent="0.2">
      <c r="H2179" s="67"/>
      <c r="I2179" s="67"/>
    </row>
    <row r="2180" spans="8:9" x14ac:dyDescent="0.2">
      <c r="H2180" s="67"/>
      <c r="I2180" s="67"/>
    </row>
    <row r="2181" spans="8:9" x14ac:dyDescent="0.2">
      <c r="H2181" s="67"/>
      <c r="I2181" s="67"/>
    </row>
    <row r="2182" spans="8:9" x14ac:dyDescent="0.2">
      <c r="H2182" s="67"/>
      <c r="I2182" s="67"/>
    </row>
    <row r="2183" spans="8:9" x14ac:dyDescent="0.2">
      <c r="H2183" s="67"/>
      <c r="I2183" s="67"/>
    </row>
    <row r="2184" spans="8:9" x14ac:dyDescent="0.2">
      <c r="H2184" s="67"/>
      <c r="I2184" s="67"/>
    </row>
    <row r="2185" spans="8:9" x14ac:dyDescent="0.2">
      <c r="H2185" s="67"/>
      <c r="I2185" s="67"/>
    </row>
    <row r="2186" spans="8:9" x14ac:dyDescent="0.2">
      <c r="H2186" s="67"/>
      <c r="I2186" s="67"/>
    </row>
    <row r="2187" spans="8:9" x14ac:dyDescent="0.2">
      <c r="H2187" s="67"/>
      <c r="I2187" s="67"/>
    </row>
    <row r="2188" spans="8:9" x14ac:dyDescent="0.2">
      <c r="H2188" s="67"/>
      <c r="I2188" s="67"/>
    </row>
    <row r="2189" spans="8:9" x14ac:dyDescent="0.2">
      <c r="H2189" s="67"/>
      <c r="I2189" s="67"/>
    </row>
    <row r="2190" spans="8:9" x14ac:dyDescent="0.2">
      <c r="H2190" s="67"/>
      <c r="I2190" s="67"/>
    </row>
    <row r="2191" spans="8:9" x14ac:dyDescent="0.2">
      <c r="H2191" s="67"/>
      <c r="I2191" s="67"/>
    </row>
    <row r="2192" spans="8:9" x14ac:dyDescent="0.2">
      <c r="H2192" s="67"/>
      <c r="I2192" s="67"/>
    </row>
    <row r="2193" spans="8:9" x14ac:dyDescent="0.2">
      <c r="H2193" s="67"/>
      <c r="I2193" s="67"/>
    </row>
    <row r="2194" spans="8:9" x14ac:dyDescent="0.2">
      <c r="H2194" s="67"/>
      <c r="I2194" s="67"/>
    </row>
    <row r="2195" spans="8:9" x14ac:dyDescent="0.2">
      <c r="H2195" s="67"/>
      <c r="I2195" s="67"/>
    </row>
    <row r="2196" spans="8:9" x14ac:dyDescent="0.2">
      <c r="H2196" s="67"/>
      <c r="I2196" s="67"/>
    </row>
    <row r="2197" spans="8:9" x14ac:dyDescent="0.2">
      <c r="H2197" s="67"/>
      <c r="I2197" s="67"/>
    </row>
    <row r="2198" spans="8:9" x14ac:dyDescent="0.2">
      <c r="H2198" s="67"/>
      <c r="I2198" s="67"/>
    </row>
    <row r="2199" spans="8:9" x14ac:dyDescent="0.2">
      <c r="H2199" s="67"/>
      <c r="I2199" s="67"/>
    </row>
    <row r="2200" spans="8:9" x14ac:dyDescent="0.2">
      <c r="H2200" s="67"/>
      <c r="I2200" s="67"/>
    </row>
    <row r="2201" spans="8:9" x14ac:dyDescent="0.2">
      <c r="H2201" s="67"/>
      <c r="I2201" s="67"/>
    </row>
    <row r="2202" spans="8:9" x14ac:dyDescent="0.2">
      <c r="H2202" s="67"/>
      <c r="I2202" s="67"/>
    </row>
    <row r="2203" spans="8:9" x14ac:dyDescent="0.2">
      <c r="H2203" s="67"/>
      <c r="I2203" s="67"/>
    </row>
    <row r="2204" spans="8:9" x14ac:dyDescent="0.2">
      <c r="H2204" s="67"/>
      <c r="I2204" s="67"/>
    </row>
    <row r="2205" spans="8:9" x14ac:dyDescent="0.2">
      <c r="H2205" s="67"/>
      <c r="I2205" s="67"/>
    </row>
    <row r="2206" spans="8:9" x14ac:dyDescent="0.2">
      <c r="H2206" s="67"/>
      <c r="I2206" s="67"/>
    </row>
    <row r="2207" spans="8:9" x14ac:dyDescent="0.2">
      <c r="H2207" s="67"/>
      <c r="I2207" s="67"/>
    </row>
    <row r="2208" spans="8:9" x14ac:dyDescent="0.2">
      <c r="H2208" s="67"/>
      <c r="I2208" s="67"/>
    </row>
    <row r="2209" spans="8:9" x14ac:dyDescent="0.2">
      <c r="H2209" s="67"/>
      <c r="I2209" s="67"/>
    </row>
    <row r="2210" spans="8:9" x14ac:dyDescent="0.2">
      <c r="H2210" s="67"/>
      <c r="I2210" s="67"/>
    </row>
    <row r="2211" spans="8:9" x14ac:dyDescent="0.2">
      <c r="H2211" s="67"/>
      <c r="I2211" s="67"/>
    </row>
    <row r="2212" spans="8:9" x14ac:dyDescent="0.2">
      <c r="H2212" s="67"/>
      <c r="I2212" s="67"/>
    </row>
    <row r="2213" spans="8:9" x14ac:dyDescent="0.2">
      <c r="H2213" s="67"/>
      <c r="I2213" s="67"/>
    </row>
    <row r="2214" spans="8:9" x14ac:dyDescent="0.2">
      <c r="H2214" s="67"/>
      <c r="I2214" s="67"/>
    </row>
    <row r="2215" spans="8:9" x14ac:dyDescent="0.2">
      <c r="H2215" s="67"/>
      <c r="I2215" s="67"/>
    </row>
    <row r="2216" spans="8:9" x14ac:dyDescent="0.2">
      <c r="H2216" s="67"/>
      <c r="I2216" s="67"/>
    </row>
    <row r="2217" spans="8:9" x14ac:dyDescent="0.2">
      <c r="H2217" s="67"/>
      <c r="I2217" s="67"/>
    </row>
    <row r="2218" spans="8:9" x14ac:dyDescent="0.2">
      <c r="H2218" s="67"/>
      <c r="I2218" s="67"/>
    </row>
    <row r="2219" spans="8:9" x14ac:dyDescent="0.2">
      <c r="H2219" s="67"/>
      <c r="I2219" s="67"/>
    </row>
    <row r="2220" spans="8:9" x14ac:dyDescent="0.2">
      <c r="H2220" s="67"/>
      <c r="I2220" s="67"/>
    </row>
    <row r="2221" spans="8:9" x14ac:dyDescent="0.2">
      <c r="H2221" s="67"/>
      <c r="I2221" s="67"/>
    </row>
    <row r="2222" spans="8:9" x14ac:dyDescent="0.2">
      <c r="H2222" s="67"/>
      <c r="I2222" s="67"/>
    </row>
    <row r="2223" spans="8:9" x14ac:dyDescent="0.2">
      <c r="H2223" s="67"/>
      <c r="I2223" s="67"/>
    </row>
    <row r="2224" spans="8:9" x14ac:dyDescent="0.2">
      <c r="H2224" s="67"/>
      <c r="I2224" s="67"/>
    </row>
    <row r="2225" spans="8:9" x14ac:dyDescent="0.2">
      <c r="H2225" s="67"/>
      <c r="I2225" s="67"/>
    </row>
    <row r="2226" spans="8:9" x14ac:dyDescent="0.2">
      <c r="H2226" s="67"/>
      <c r="I2226" s="67"/>
    </row>
    <row r="2227" spans="8:9" x14ac:dyDescent="0.2">
      <c r="H2227" s="67"/>
      <c r="I2227" s="67"/>
    </row>
    <row r="2228" spans="8:9" x14ac:dyDescent="0.2">
      <c r="H2228" s="67"/>
      <c r="I2228" s="67"/>
    </row>
    <row r="2229" spans="8:9" x14ac:dyDescent="0.2">
      <c r="H2229" s="67"/>
      <c r="I2229" s="67"/>
    </row>
    <row r="2230" spans="8:9" x14ac:dyDescent="0.2">
      <c r="H2230" s="67"/>
      <c r="I2230" s="67"/>
    </row>
    <row r="2231" spans="8:9" x14ac:dyDescent="0.2">
      <c r="H2231" s="67"/>
      <c r="I2231" s="67"/>
    </row>
    <row r="2232" spans="8:9" x14ac:dyDescent="0.2">
      <c r="H2232" s="67"/>
      <c r="I2232" s="67"/>
    </row>
    <row r="2233" spans="8:9" x14ac:dyDescent="0.2">
      <c r="H2233" s="67"/>
      <c r="I2233" s="67"/>
    </row>
    <row r="2234" spans="8:9" x14ac:dyDescent="0.2">
      <c r="H2234" s="67"/>
      <c r="I2234" s="67"/>
    </row>
    <row r="2235" spans="8:9" x14ac:dyDescent="0.2">
      <c r="H2235" s="67"/>
      <c r="I2235" s="67"/>
    </row>
    <row r="2236" spans="8:9" x14ac:dyDescent="0.2">
      <c r="H2236" s="67"/>
      <c r="I2236" s="67"/>
    </row>
    <row r="2237" spans="8:9" x14ac:dyDescent="0.2">
      <c r="H2237" s="67"/>
      <c r="I2237" s="67"/>
    </row>
    <row r="2238" spans="8:9" x14ac:dyDescent="0.2">
      <c r="H2238" s="67"/>
      <c r="I2238" s="67"/>
    </row>
    <row r="2239" spans="8:9" x14ac:dyDescent="0.2">
      <c r="H2239" s="67"/>
      <c r="I2239" s="67"/>
    </row>
    <row r="2240" spans="8:9" x14ac:dyDescent="0.2">
      <c r="H2240" s="67"/>
      <c r="I2240" s="67"/>
    </row>
    <row r="2241" spans="8:9" x14ac:dyDescent="0.2">
      <c r="H2241" s="67"/>
      <c r="I2241" s="67"/>
    </row>
    <row r="2242" spans="8:9" x14ac:dyDescent="0.2">
      <c r="H2242" s="67"/>
      <c r="I2242" s="67"/>
    </row>
    <row r="2243" spans="8:9" x14ac:dyDescent="0.2">
      <c r="H2243" s="67"/>
      <c r="I2243" s="67"/>
    </row>
    <row r="2244" spans="8:9" x14ac:dyDescent="0.2">
      <c r="H2244" s="67"/>
      <c r="I2244" s="67"/>
    </row>
    <row r="2245" spans="8:9" x14ac:dyDescent="0.2">
      <c r="H2245" s="67"/>
      <c r="I2245" s="67"/>
    </row>
    <row r="2246" spans="8:9" x14ac:dyDescent="0.2">
      <c r="H2246" s="67"/>
      <c r="I2246" s="67"/>
    </row>
    <row r="2247" spans="8:9" x14ac:dyDescent="0.2">
      <c r="H2247" s="67"/>
      <c r="I2247" s="67"/>
    </row>
    <row r="2248" spans="8:9" x14ac:dyDescent="0.2">
      <c r="H2248" s="67"/>
      <c r="I2248" s="67"/>
    </row>
    <row r="2249" spans="8:9" x14ac:dyDescent="0.2">
      <c r="H2249" s="67"/>
      <c r="I2249" s="67"/>
    </row>
    <row r="2250" spans="8:9" x14ac:dyDescent="0.2">
      <c r="H2250" s="67"/>
      <c r="I2250" s="67"/>
    </row>
    <row r="2251" spans="8:9" x14ac:dyDescent="0.2">
      <c r="H2251" s="67"/>
      <c r="I2251" s="67"/>
    </row>
    <row r="2252" spans="8:9" x14ac:dyDescent="0.2">
      <c r="H2252" s="67"/>
      <c r="I2252" s="67"/>
    </row>
    <row r="2253" spans="8:9" x14ac:dyDescent="0.2">
      <c r="H2253" s="67"/>
      <c r="I2253" s="67"/>
    </row>
    <row r="2254" spans="8:9" x14ac:dyDescent="0.2">
      <c r="H2254" s="67"/>
      <c r="I2254" s="67"/>
    </row>
    <row r="2255" spans="8:9" x14ac:dyDescent="0.2">
      <c r="H2255" s="67"/>
      <c r="I2255" s="67"/>
    </row>
    <row r="2256" spans="8:9" x14ac:dyDescent="0.2">
      <c r="H2256" s="67"/>
      <c r="I2256" s="67"/>
    </row>
    <row r="2257" spans="8:9" x14ac:dyDescent="0.2">
      <c r="H2257" s="67"/>
      <c r="I2257" s="67"/>
    </row>
    <row r="2258" spans="8:9" x14ac:dyDescent="0.2">
      <c r="H2258" s="67"/>
      <c r="I2258" s="67"/>
    </row>
    <row r="2259" spans="8:9" x14ac:dyDescent="0.2">
      <c r="H2259" s="67"/>
      <c r="I2259" s="67"/>
    </row>
    <row r="2260" spans="8:9" x14ac:dyDescent="0.2">
      <c r="H2260" s="67"/>
      <c r="I2260" s="67"/>
    </row>
    <row r="2261" spans="8:9" x14ac:dyDescent="0.2">
      <c r="H2261" s="67"/>
      <c r="I2261" s="67"/>
    </row>
    <row r="2262" spans="8:9" x14ac:dyDescent="0.2">
      <c r="H2262" s="67"/>
      <c r="I2262" s="67"/>
    </row>
    <row r="2263" spans="8:9" x14ac:dyDescent="0.2">
      <c r="H2263" s="67"/>
      <c r="I2263" s="67"/>
    </row>
    <row r="2264" spans="8:9" x14ac:dyDescent="0.2">
      <c r="H2264" s="67"/>
      <c r="I2264" s="67"/>
    </row>
    <row r="2265" spans="8:9" x14ac:dyDescent="0.2">
      <c r="H2265" s="67"/>
      <c r="I2265" s="67"/>
    </row>
    <row r="2266" spans="8:9" x14ac:dyDescent="0.2">
      <c r="H2266" s="67"/>
      <c r="I2266" s="67"/>
    </row>
    <row r="2267" spans="8:9" x14ac:dyDescent="0.2">
      <c r="H2267" s="67"/>
      <c r="I2267" s="67"/>
    </row>
    <row r="2268" spans="8:9" x14ac:dyDescent="0.2">
      <c r="H2268" s="67"/>
      <c r="I2268" s="67"/>
    </row>
    <row r="2269" spans="8:9" x14ac:dyDescent="0.2">
      <c r="H2269" s="67"/>
      <c r="I2269" s="67"/>
    </row>
    <row r="2270" spans="8:9" x14ac:dyDescent="0.2">
      <c r="H2270" s="67"/>
      <c r="I2270" s="67"/>
    </row>
    <row r="2271" spans="8:9" x14ac:dyDescent="0.2">
      <c r="H2271" s="67"/>
      <c r="I2271" s="67"/>
    </row>
    <row r="2272" spans="8:9" x14ac:dyDescent="0.2">
      <c r="H2272" s="67"/>
      <c r="I2272" s="67"/>
    </row>
    <row r="2273" spans="8:9" x14ac:dyDescent="0.2">
      <c r="H2273" s="67"/>
      <c r="I2273" s="67"/>
    </row>
    <row r="2274" spans="8:9" x14ac:dyDescent="0.2">
      <c r="H2274" s="67"/>
      <c r="I2274" s="67"/>
    </row>
    <row r="2275" spans="8:9" x14ac:dyDescent="0.2">
      <c r="H2275" s="67"/>
      <c r="I2275" s="67"/>
    </row>
    <row r="2276" spans="8:9" x14ac:dyDescent="0.2">
      <c r="H2276" s="67"/>
      <c r="I2276" s="67"/>
    </row>
    <row r="2277" spans="8:9" x14ac:dyDescent="0.2">
      <c r="H2277" s="67"/>
      <c r="I2277" s="67"/>
    </row>
    <row r="2278" spans="8:9" x14ac:dyDescent="0.2">
      <c r="H2278" s="67"/>
      <c r="I2278" s="67"/>
    </row>
    <row r="2279" spans="8:9" x14ac:dyDescent="0.2">
      <c r="H2279" s="67"/>
      <c r="I2279" s="67"/>
    </row>
    <row r="2280" spans="8:9" x14ac:dyDescent="0.2">
      <c r="H2280" s="67"/>
      <c r="I2280" s="67"/>
    </row>
    <row r="2281" spans="8:9" x14ac:dyDescent="0.2">
      <c r="H2281" s="67"/>
      <c r="I2281" s="67"/>
    </row>
    <row r="2282" spans="8:9" x14ac:dyDescent="0.2">
      <c r="H2282" s="67"/>
      <c r="I2282" s="67"/>
    </row>
    <row r="2283" spans="8:9" x14ac:dyDescent="0.2">
      <c r="H2283" s="67"/>
      <c r="I2283" s="67"/>
    </row>
    <row r="2284" spans="8:9" x14ac:dyDescent="0.2">
      <c r="H2284" s="67"/>
      <c r="I2284" s="67"/>
    </row>
    <row r="2285" spans="8:9" x14ac:dyDescent="0.2">
      <c r="H2285" s="67"/>
      <c r="I2285" s="67"/>
    </row>
    <row r="2286" spans="8:9" x14ac:dyDescent="0.2">
      <c r="H2286" s="67"/>
      <c r="I2286" s="67"/>
    </row>
    <row r="2287" spans="8:9" x14ac:dyDescent="0.2">
      <c r="H2287" s="67"/>
      <c r="I2287" s="67"/>
    </row>
    <row r="2288" spans="8:9" x14ac:dyDescent="0.2">
      <c r="H2288" s="67"/>
      <c r="I2288" s="67"/>
    </row>
    <row r="2289" spans="8:9" x14ac:dyDescent="0.2">
      <c r="H2289" s="67"/>
      <c r="I2289" s="67"/>
    </row>
    <row r="2290" spans="8:9" x14ac:dyDescent="0.2">
      <c r="H2290" s="67"/>
      <c r="I2290" s="67"/>
    </row>
    <row r="2291" spans="8:9" x14ac:dyDescent="0.2">
      <c r="H2291" s="67"/>
      <c r="I2291" s="67"/>
    </row>
    <row r="2292" spans="8:9" x14ac:dyDescent="0.2">
      <c r="H2292" s="67"/>
      <c r="I2292" s="67"/>
    </row>
    <row r="2293" spans="8:9" x14ac:dyDescent="0.2">
      <c r="H2293" s="67"/>
      <c r="I2293" s="67"/>
    </row>
    <row r="2294" spans="8:9" x14ac:dyDescent="0.2">
      <c r="H2294" s="67"/>
      <c r="I2294" s="67"/>
    </row>
    <row r="2295" spans="8:9" x14ac:dyDescent="0.2">
      <c r="H2295" s="67"/>
      <c r="I2295" s="67"/>
    </row>
    <row r="2296" spans="8:9" x14ac:dyDescent="0.2">
      <c r="H2296" s="67"/>
      <c r="I2296" s="67"/>
    </row>
    <row r="2297" spans="8:9" x14ac:dyDescent="0.2">
      <c r="H2297" s="67"/>
      <c r="I2297" s="67"/>
    </row>
    <row r="2298" spans="8:9" x14ac:dyDescent="0.2">
      <c r="H2298" s="67"/>
      <c r="I2298" s="67"/>
    </row>
    <row r="2299" spans="8:9" x14ac:dyDescent="0.2">
      <c r="H2299" s="67"/>
      <c r="I2299" s="67"/>
    </row>
    <row r="2300" spans="8:9" x14ac:dyDescent="0.2">
      <c r="H2300" s="67"/>
      <c r="I2300" s="67"/>
    </row>
    <row r="2301" spans="8:9" x14ac:dyDescent="0.2">
      <c r="H2301" s="67"/>
      <c r="I2301" s="67"/>
    </row>
    <row r="2302" spans="8:9" x14ac:dyDescent="0.2">
      <c r="H2302" s="67"/>
      <c r="I2302" s="67"/>
    </row>
    <row r="2303" spans="8:9" x14ac:dyDescent="0.2">
      <c r="H2303" s="67"/>
      <c r="I2303" s="67"/>
    </row>
    <row r="2304" spans="8:9" x14ac:dyDescent="0.2">
      <c r="H2304" s="67"/>
      <c r="I2304" s="67"/>
    </row>
    <row r="2305" spans="8:9" x14ac:dyDescent="0.2">
      <c r="H2305" s="67"/>
      <c r="I2305" s="67"/>
    </row>
    <row r="2306" spans="8:9" x14ac:dyDescent="0.2">
      <c r="H2306" s="67"/>
      <c r="I2306" s="67"/>
    </row>
    <row r="2307" spans="8:9" x14ac:dyDescent="0.2">
      <c r="H2307" s="67"/>
      <c r="I2307" s="67"/>
    </row>
    <row r="2308" spans="8:9" x14ac:dyDescent="0.2">
      <c r="H2308" s="67"/>
      <c r="I2308" s="67"/>
    </row>
    <row r="2309" spans="8:9" x14ac:dyDescent="0.2">
      <c r="H2309" s="67"/>
      <c r="I2309" s="67"/>
    </row>
    <row r="2310" spans="8:9" x14ac:dyDescent="0.2">
      <c r="H2310" s="67"/>
      <c r="I2310" s="67"/>
    </row>
    <row r="2311" spans="8:9" x14ac:dyDescent="0.2">
      <c r="H2311" s="67"/>
      <c r="I2311" s="67"/>
    </row>
    <row r="2312" spans="8:9" x14ac:dyDescent="0.2">
      <c r="H2312" s="67"/>
      <c r="I2312" s="67"/>
    </row>
    <row r="2313" spans="8:9" x14ac:dyDescent="0.2">
      <c r="H2313" s="67"/>
      <c r="I2313" s="67"/>
    </row>
    <row r="2314" spans="8:9" x14ac:dyDescent="0.2">
      <c r="H2314" s="67"/>
      <c r="I2314" s="67"/>
    </row>
    <row r="2315" spans="8:9" x14ac:dyDescent="0.2">
      <c r="H2315" s="67"/>
      <c r="I2315" s="67"/>
    </row>
    <row r="2316" spans="8:9" x14ac:dyDescent="0.2">
      <c r="H2316" s="67"/>
      <c r="I2316" s="67"/>
    </row>
    <row r="2317" spans="8:9" x14ac:dyDescent="0.2">
      <c r="H2317" s="67"/>
      <c r="I2317" s="67"/>
    </row>
    <row r="2318" spans="8:9" x14ac:dyDescent="0.2">
      <c r="H2318" s="67"/>
      <c r="I2318" s="67"/>
    </row>
    <row r="2319" spans="8:9" x14ac:dyDescent="0.2">
      <c r="H2319" s="67"/>
      <c r="I2319" s="67"/>
    </row>
    <row r="2320" spans="8:9" x14ac:dyDescent="0.2">
      <c r="H2320" s="67"/>
      <c r="I2320" s="67"/>
    </row>
    <row r="2321" spans="8:9" x14ac:dyDescent="0.2">
      <c r="H2321" s="67"/>
      <c r="I2321" s="67"/>
    </row>
    <row r="2322" spans="8:9" x14ac:dyDescent="0.2">
      <c r="H2322" s="67"/>
      <c r="I2322" s="67"/>
    </row>
    <row r="2323" spans="8:9" x14ac:dyDescent="0.2">
      <c r="H2323" s="67"/>
      <c r="I2323" s="67"/>
    </row>
    <row r="2324" spans="8:9" x14ac:dyDescent="0.2">
      <c r="H2324" s="67"/>
      <c r="I2324" s="67"/>
    </row>
    <row r="2325" spans="8:9" x14ac:dyDescent="0.2">
      <c r="H2325" s="67"/>
      <c r="I2325" s="67"/>
    </row>
    <row r="2326" spans="8:9" x14ac:dyDescent="0.2">
      <c r="H2326" s="67"/>
      <c r="I2326" s="67"/>
    </row>
    <row r="2327" spans="8:9" x14ac:dyDescent="0.2">
      <c r="H2327" s="67"/>
      <c r="I2327" s="67"/>
    </row>
    <row r="2328" spans="8:9" x14ac:dyDescent="0.2">
      <c r="H2328" s="67"/>
      <c r="I2328" s="67"/>
    </row>
    <row r="2329" spans="8:9" x14ac:dyDescent="0.2">
      <c r="H2329" s="67"/>
      <c r="I2329" s="67"/>
    </row>
    <row r="2330" spans="8:9" x14ac:dyDescent="0.2">
      <c r="H2330" s="67"/>
      <c r="I2330" s="67"/>
    </row>
    <row r="2331" spans="8:9" x14ac:dyDescent="0.2">
      <c r="H2331" s="67"/>
      <c r="I2331" s="67"/>
    </row>
    <row r="2332" spans="8:9" x14ac:dyDescent="0.2">
      <c r="H2332" s="67"/>
      <c r="I2332" s="67"/>
    </row>
    <row r="2333" spans="8:9" x14ac:dyDescent="0.2">
      <c r="H2333" s="67"/>
      <c r="I2333" s="67"/>
    </row>
    <row r="2334" spans="8:9" x14ac:dyDescent="0.2">
      <c r="H2334" s="67"/>
      <c r="I2334" s="67"/>
    </row>
    <row r="2335" spans="8:9" x14ac:dyDescent="0.2">
      <c r="H2335" s="67"/>
      <c r="I2335" s="67"/>
    </row>
    <row r="2336" spans="8:9" x14ac:dyDescent="0.2">
      <c r="H2336" s="67"/>
      <c r="I2336" s="67"/>
    </row>
    <row r="2337" spans="8:9" x14ac:dyDescent="0.2">
      <c r="H2337" s="67"/>
      <c r="I2337" s="67"/>
    </row>
    <row r="2338" spans="8:9" x14ac:dyDescent="0.2">
      <c r="H2338" s="67"/>
      <c r="I2338" s="67"/>
    </row>
    <row r="2339" spans="8:9" x14ac:dyDescent="0.2">
      <c r="H2339" s="67"/>
      <c r="I2339" s="67"/>
    </row>
    <row r="2340" spans="8:9" x14ac:dyDescent="0.2">
      <c r="H2340" s="67"/>
      <c r="I2340" s="67"/>
    </row>
    <row r="2341" spans="8:9" x14ac:dyDescent="0.2">
      <c r="H2341" s="67"/>
      <c r="I2341" s="67"/>
    </row>
    <row r="2342" spans="8:9" x14ac:dyDescent="0.2">
      <c r="H2342" s="67"/>
      <c r="I2342" s="67"/>
    </row>
    <row r="2343" spans="8:9" x14ac:dyDescent="0.2">
      <c r="H2343" s="67"/>
      <c r="I2343" s="67"/>
    </row>
    <row r="2344" spans="8:9" x14ac:dyDescent="0.2">
      <c r="H2344" s="67"/>
      <c r="I2344" s="67"/>
    </row>
    <row r="2345" spans="8:9" x14ac:dyDescent="0.2">
      <c r="H2345" s="67"/>
      <c r="I2345" s="67"/>
    </row>
    <row r="2346" spans="8:9" x14ac:dyDescent="0.2">
      <c r="H2346" s="67"/>
      <c r="I2346" s="67"/>
    </row>
    <row r="2347" spans="8:9" x14ac:dyDescent="0.2">
      <c r="H2347" s="67"/>
      <c r="I2347" s="67"/>
    </row>
    <row r="2348" spans="8:9" x14ac:dyDescent="0.2">
      <c r="H2348" s="67"/>
      <c r="I2348" s="67"/>
    </row>
    <row r="2349" spans="8:9" x14ac:dyDescent="0.2">
      <c r="H2349" s="67"/>
      <c r="I2349" s="67"/>
    </row>
    <row r="2350" spans="8:9" x14ac:dyDescent="0.2">
      <c r="H2350" s="67"/>
      <c r="I2350" s="67"/>
    </row>
    <row r="2351" spans="8:9" x14ac:dyDescent="0.2">
      <c r="H2351" s="67"/>
      <c r="I2351" s="67"/>
    </row>
    <row r="2352" spans="8:9" x14ac:dyDescent="0.2">
      <c r="H2352" s="67"/>
      <c r="I2352" s="67"/>
    </row>
    <row r="2353" spans="8:9" x14ac:dyDescent="0.2">
      <c r="H2353" s="67"/>
      <c r="I2353" s="67"/>
    </row>
    <row r="2354" spans="8:9" x14ac:dyDescent="0.2">
      <c r="H2354" s="67"/>
      <c r="I2354" s="67"/>
    </row>
    <row r="2355" spans="8:9" x14ac:dyDescent="0.2">
      <c r="H2355" s="67"/>
      <c r="I2355" s="67"/>
    </row>
    <row r="2356" spans="8:9" x14ac:dyDescent="0.2">
      <c r="H2356" s="67"/>
      <c r="I2356" s="67"/>
    </row>
    <row r="2357" spans="8:9" x14ac:dyDescent="0.2">
      <c r="H2357" s="67"/>
      <c r="I2357" s="67"/>
    </row>
    <row r="2358" spans="8:9" x14ac:dyDescent="0.2">
      <c r="H2358" s="67"/>
      <c r="I2358" s="67"/>
    </row>
    <row r="2359" spans="8:9" x14ac:dyDescent="0.2">
      <c r="H2359" s="67"/>
      <c r="I2359" s="67"/>
    </row>
    <row r="2360" spans="8:9" x14ac:dyDescent="0.2">
      <c r="H2360" s="67"/>
      <c r="I2360" s="67"/>
    </row>
    <row r="2361" spans="8:9" x14ac:dyDescent="0.2">
      <c r="H2361" s="67"/>
      <c r="I2361" s="67"/>
    </row>
    <row r="2362" spans="8:9" x14ac:dyDescent="0.2">
      <c r="H2362" s="67"/>
      <c r="I2362" s="67"/>
    </row>
    <row r="2363" spans="8:9" x14ac:dyDescent="0.2">
      <c r="H2363" s="67"/>
      <c r="I2363" s="67"/>
    </row>
    <row r="2364" spans="8:9" x14ac:dyDescent="0.2">
      <c r="H2364" s="67"/>
      <c r="I2364" s="67"/>
    </row>
    <row r="2365" spans="8:9" x14ac:dyDescent="0.2">
      <c r="H2365" s="67"/>
      <c r="I2365" s="67"/>
    </row>
    <row r="2366" spans="8:9" x14ac:dyDescent="0.2">
      <c r="H2366" s="67"/>
      <c r="I2366" s="67"/>
    </row>
    <row r="2367" spans="8:9" x14ac:dyDescent="0.2">
      <c r="H2367" s="67"/>
      <c r="I2367" s="67"/>
    </row>
    <row r="2368" spans="8:9" x14ac:dyDescent="0.2">
      <c r="H2368" s="67"/>
      <c r="I2368" s="67"/>
    </row>
    <row r="2369" spans="8:9" x14ac:dyDescent="0.2">
      <c r="H2369" s="67"/>
      <c r="I2369" s="67"/>
    </row>
    <row r="2370" spans="8:9" x14ac:dyDescent="0.2">
      <c r="H2370" s="67"/>
      <c r="I2370" s="67"/>
    </row>
    <row r="2371" spans="8:9" x14ac:dyDescent="0.2">
      <c r="H2371" s="67"/>
      <c r="I2371" s="67"/>
    </row>
    <row r="2372" spans="8:9" x14ac:dyDescent="0.2">
      <c r="H2372" s="67"/>
      <c r="I2372" s="67"/>
    </row>
    <row r="2373" spans="8:9" x14ac:dyDescent="0.2">
      <c r="H2373" s="67"/>
      <c r="I2373" s="67"/>
    </row>
    <row r="2374" spans="8:9" x14ac:dyDescent="0.2">
      <c r="H2374" s="67"/>
      <c r="I2374" s="67"/>
    </row>
    <row r="2375" spans="8:9" x14ac:dyDescent="0.2">
      <c r="H2375" s="67"/>
      <c r="I2375" s="67"/>
    </row>
    <row r="2376" spans="8:9" x14ac:dyDescent="0.2">
      <c r="H2376" s="67"/>
      <c r="I2376" s="67"/>
    </row>
    <row r="2377" spans="8:9" x14ac:dyDescent="0.2">
      <c r="H2377" s="67"/>
      <c r="I2377" s="67"/>
    </row>
    <row r="2378" spans="8:9" x14ac:dyDescent="0.2">
      <c r="H2378" s="67"/>
      <c r="I2378" s="67"/>
    </row>
    <row r="2379" spans="8:9" x14ac:dyDescent="0.2">
      <c r="H2379" s="67"/>
      <c r="I2379" s="67"/>
    </row>
    <row r="2380" spans="8:9" x14ac:dyDescent="0.2">
      <c r="H2380" s="67"/>
      <c r="I2380" s="67"/>
    </row>
    <row r="2381" spans="8:9" x14ac:dyDescent="0.2">
      <c r="H2381" s="67"/>
      <c r="I2381" s="67"/>
    </row>
    <row r="2382" spans="8:9" x14ac:dyDescent="0.2">
      <c r="H2382" s="67"/>
      <c r="I2382" s="67"/>
    </row>
    <row r="2383" spans="8:9" x14ac:dyDescent="0.2">
      <c r="H2383" s="67"/>
      <c r="I2383" s="67"/>
    </row>
    <row r="2384" spans="8:9" x14ac:dyDescent="0.2">
      <c r="H2384" s="67"/>
      <c r="I2384" s="67"/>
    </row>
    <row r="2385" spans="8:9" x14ac:dyDescent="0.2">
      <c r="H2385" s="67"/>
      <c r="I2385" s="67"/>
    </row>
    <row r="2386" spans="8:9" x14ac:dyDescent="0.2">
      <c r="H2386" s="67"/>
      <c r="I2386" s="67"/>
    </row>
    <row r="2387" spans="8:9" x14ac:dyDescent="0.2">
      <c r="H2387" s="67"/>
      <c r="I2387" s="67"/>
    </row>
    <row r="2388" spans="8:9" x14ac:dyDescent="0.2">
      <c r="H2388" s="67"/>
      <c r="I2388" s="67"/>
    </row>
    <row r="2389" spans="8:9" x14ac:dyDescent="0.2">
      <c r="H2389" s="67"/>
      <c r="I2389" s="67"/>
    </row>
    <row r="2390" spans="8:9" x14ac:dyDescent="0.2">
      <c r="H2390" s="67"/>
      <c r="I2390" s="67"/>
    </row>
    <row r="2391" spans="8:9" x14ac:dyDescent="0.2">
      <c r="H2391" s="67"/>
      <c r="I2391" s="67"/>
    </row>
    <row r="2392" spans="8:9" x14ac:dyDescent="0.2">
      <c r="H2392" s="67"/>
      <c r="I2392" s="67"/>
    </row>
    <row r="2393" spans="8:9" x14ac:dyDescent="0.2">
      <c r="H2393" s="67"/>
      <c r="I2393" s="67"/>
    </row>
    <row r="2394" spans="8:9" x14ac:dyDescent="0.2">
      <c r="H2394" s="67"/>
      <c r="I2394" s="67"/>
    </row>
    <row r="2395" spans="8:9" x14ac:dyDescent="0.2">
      <c r="H2395" s="67"/>
      <c r="I2395" s="67"/>
    </row>
    <row r="2396" spans="8:9" x14ac:dyDescent="0.2">
      <c r="H2396" s="67"/>
      <c r="I2396" s="67"/>
    </row>
    <row r="2397" spans="8:9" x14ac:dyDescent="0.2">
      <c r="H2397" s="67"/>
      <c r="I2397" s="67"/>
    </row>
    <row r="2398" spans="8:9" x14ac:dyDescent="0.2">
      <c r="H2398" s="67"/>
      <c r="I2398" s="67"/>
    </row>
    <row r="2399" spans="8:9" x14ac:dyDescent="0.2">
      <c r="H2399" s="67"/>
      <c r="I2399" s="67"/>
    </row>
    <row r="2400" spans="8:9" x14ac:dyDescent="0.2">
      <c r="H2400" s="67"/>
      <c r="I2400" s="67"/>
    </row>
    <row r="2401" spans="8:9" x14ac:dyDescent="0.2">
      <c r="H2401" s="67"/>
      <c r="I2401" s="67"/>
    </row>
    <row r="2402" spans="8:9" x14ac:dyDescent="0.2">
      <c r="H2402" s="67"/>
      <c r="I2402" s="67"/>
    </row>
    <row r="2403" spans="8:9" x14ac:dyDescent="0.2">
      <c r="H2403" s="67"/>
      <c r="I2403" s="67"/>
    </row>
    <row r="2404" spans="8:9" x14ac:dyDescent="0.2">
      <c r="H2404" s="67"/>
      <c r="I2404" s="67"/>
    </row>
    <row r="2405" spans="8:9" x14ac:dyDescent="0.2">
      <c r="H2405" s="67"/>
      <c r="I2405" s="67"/>
    </row>
    <row r="2406" spans="8:9" x14ac:dyDescent="0.2">
      <c r="H2406" s="67"/>
      <c r="I2406" s="67"/>
    </row>
    <row r="2407" spans="8:9" x14ac:dyDescent="0.2">
      <c r="H2407" s="67"/>
      <c r="I2407" s="67"/>
    </row>
    <row r="2408" spans="8:9" x14ac:dyDescent="0.2">
      <c r="H2408" s="67"/>
      <c r="I2408" s="67"/>
    </row>
    <row r="2409" spans="8:9" x14ac:dyDescent="0.2">
      <c r="H2409" s="67"/>
      <c r="I2409" s="67"/>
    </row>
    <row r="2410" spans="8:9" x14ac:dyDescent="0.2">
      <c r="H2410" s="67"/>
      <c r="I2410" s="67"/>
    </row>
    <row r="2411" spans="8:9" x14ac:dyDescent="0.2">
      <c r="H2411" s="67"/>
      <c r="I2411" s="67"/>
    </row>
    <row r="2412" spans="8:9" x14ac:dyDescent="0.2">
      <c r="H2412" s="67"/>
      <c r="I2412" s="67"/>
    </row>
    <row r="2413" spans="8:9" x14ac:dyDescent="0.2">
      <c r="H2413" s="67"/>
      <c r="I2413" s="67"/>
    </row>
    <row r="2414" spans="8:9" x14ac:dyDescent="0.2">
      <c r="H2414" s="67"/>
      <c r="I2414" s="67"/>
    </row>
    <row r="2415" spans="8:9" x14ac:dyDescent="0.2">
      <c r="H2415" s="67"/>
      <c r="I2415" s="67"/>
    </row>
    <row r="2416" spans="8:9" x14ac:dyDescent="0.2">
      <c r="H2416" s="67"/>
      <c r="I2416" s="67"/>
    </row>
    <row r="2417" spans="8:9" x14ac:dyDescent="0.2">
      <c r="H2417" s="67"/>
      <c r="I2417" s="67"/>
    </row>
    <row r="2418" spans="8:9" x14ac:dyDescent="0.2">
      <c r="H2418" s="67"/>
      <c r="I2418" s="67"/>
    </row>
    <row r="2419" spans="8:9" x14ac:dyDescent="0.2">
      <c r="H2419" s="67"/>
      <c r="I2419" s="67"/>
    </row>
    <row r="2420" spans="8:9" x14ac:dyDescent="0.2">
      <c r="H2420" s="67"/>
      <c r="I2420" s="67"/>
    </row>
    <row r="2421" spans="8:9" x14ac:dyDescent="0.2">
      <c r="H2421" s="67"/>
      <c r="I2421" s="67"/>
    </row>
    <row r="2422" spans="8:9" x14ac:dyDescent="0.2">
      <c r="H2422" s="67"/>
      <c r="I2422" s="67"/>
    </row>
    <row r="2423" spans="8:9" x14ac:dyDescent="0.2">
      <c r="H2423" s="67"/>
      <c r="I2423" s="67"/>
    </row>
    <row r="2424" spans="8:9" x14ac:dyDescent="0.2">
      <c r="H2424" s="67"/>
      <c r="I2424" s="67"/>
    </row>
    <row r="2425" spans="8:9" x14ac:dyDescent="0.2">
      <c r="H2425" s="67"/>
      <c r="I2425" s="67"/>
    </row>
    <row r="2426" spans="8:9" x14ac:dyDescent="0.2">
      <c r="H2426" s="67"/>
      <c r="I2426" s="67"/>
    </row>
    <row r="2427" spans="8:9" x14ac:dyDescent="0.2">
      <c r="H2427" s="67"/>
      <c r="I2427" s="67"/>
    </row>
    <row r="2428" spans="8:9" x14ac:dyDescent="0.2">
      <c r="H2428" s="67"/>
      <c r="I2428" s="67"/>
    </row>
    <row r="2429" spans="8:9" x14ac:dyDescent="0.2">
      <c r="H2429" s="67"/>
      <c r="I2429" s="67"/>
    </row>
    <row r="2430" spans="8:9" x14ac:dyDescent="0.2">
      <c r="H2430" s="67"/>
      <c r="I2430" s="67"/>
    </row>
    <row r="2431" spans="8:9" x14ac:dyDescent="0.2">
      <c r="H2431" s="67"/>
      <c r="I2431" s="67"/>
    </row>
    <row r="2432" spans="8:9" x14ac:dyDescent="0.2">
      <c r="H2432" s="67"/>
      <c r="I2432" s="67"/>
    </row>
    <row r="2433" spans="8:9" x14ac:dyDescent="0.2">
      <c r="H2433" s="67"/>
      <c r="I2433" s="67"/>
    </row>
    <row r="2434" spans="8:9" x14ac:dyDescent="0.2">
      <c r="H2434" s="67"/>
      <c r="I2434" s="67"/>
    </row>
    <row r="2435" spans="8:9" x14ac:dyDescent="0.2">
      <c r="H2435" s="67"/>
      <c r="I2435" s="67"/>
    </row>
    <row r="2436" spans="8:9" x14ac:dyDescent="0.2">
      <c r="H2436" s="67"/>
      <c r="I2436" s="67"/>
    </row>
    <row r="2437" spans="8:9" x14ac:dyDescent="0.2">
      <c r="H2437" s="67"/>
      <c r="I2437" s="67"/>
    </row>
    <row r="2438" spans="8:9" x14ac:dyDescent="0.2">
      <c r="H2438" s="67"/>
      <c r="I2438" s="67"/>
    </row>
    <row r="2439" spans="8:9" x14ac:dyDescent="0.2">
      <c r="H2439" s="67"/>
      <c r="I2439" s="67"/>
    </row>
    <row r="2440" spans="8:9" x14ac:dyDescent="0.2">
      <c r="H2440" s="67"/>
      <c r="I2440" s="67"/>
    </row>
    <row r="2441" spans="8:9" x14ac:dyDescent="0.2">
      <c r="H2441" s="67"/>
      <c r="I2441" s="67"/>
    </row>
    <row r="2442" spans="8:9" x14ac:dyDescent="0.2">
      <c r="H2442" s="67"/>
      <c r="I2442" s="67"/>
    </row>
    <row r="2443" spans="8:9" x14ac:dyDescent="0.2">
      <c r="H2443" s="67"/>
      <c r="I2443" s="67"/>
    </row>
    <row r="2444" spans="8:9" x14ac:dyDescent="0.2">
      <c r="H2444" s="67"/>
      <c r="I2444" s="67"/>
    </row>
    <row r="2445" spans="8:9" x14ac:dyDescent="0.2">
      <c r="H2445" s="67"/>
      <c r="I2445" s="67"/>
    </row>
    <row r="2446" spans="8:9" x14ac:dyDescent="0.2">
      <c r="H2446" s="67"/>
      <c r="I2446" s="67"/>
    </row>
    <row r="2447" spans="8:9" x14ac:dyDescent="0.2">
      <c r="H2447" s="67"/>
      <c r="I2447" s="67"/>
    </row>
    <row r="2448" spans="8:9" x14ac:dyDescent="0.2">
      <c r="H2448" s="67"/>
      <c r="I2448" s="67"/>
    </row>
    <row r="2449" spans="8:9" x14ac:dyDescent="0.2">
      <c r="H2449" s="67"/>
      <c r="I2449" s="67"/>
    </row>
    <row r="2450" spans="8:9" x14ac:dyDescent="0.2">
      <c r="H2450" s="67"/>
      <c r="I2450" s="67"/>
    </row>
    <row r="2451" spans="8:9" x14ac:dyDescent="0.2">
      <c r="H2451" s="67"/>
      <c r="I2451" s="67"/>
    </row>
    <row r="2452" spans="8:9" x14ac:dyDescent="0.2">
      <c r="H2452" s="67"/>
      <c r="I2452" s="67"/>
    </row>
    <row r="2453" spans="8:9" x14ac:dyDescent="0.2">
      <c r="H2453" s="67"/>
      <c r="I2453" s="67"/>
    </row>
    <row r="2454" spans="8:9" x14ac:dyDescent="0.2">
      <c r="H2454" s="67"/>
      <c r="I2454" s="67"/>
    </row>
    <row r="2455" spans="8:9" x14ac:dyDescent="0.2">
      <c r="H2455" s="67"/>
      <c r="I2455" s="67"/>
    </row>
    <row r="2456" spans="8:9" x14ac:dyDescent="0.2">
      <c r="H2456" s="67"/>
      <c r="I2456" s="67"/>
    </row>
    <row r="2457" spans="8:9" x14ac:dyDescent="0.2">
      <c r="H2457" s="67"/>
      <c r="I2457" s="67"/>
    </row>
    <row r="2458" spans="8:9" x14ac:dyDescent="0.2">
      <c r="H2458" s="67"/>
      <c r="I2458" s="67"/>
    </row>
    <row r="2459" spans="8:9" x14ac:dyDescent="0.2">
      <c r="H2459" s="67"/>
      <c r="I2459" s="67"/>
    </row>
    <row r="2460" spans="8:9" x14ac:dyDescent="0.2">
      <c r="H2460" s="67"/>
      <c r="I2460" s="67"/>
    </row>
    <row r="2461" spans="8:9" x14ac:dyDescent="0.2">
      <c r="H2461" s="67"/>
      <c r="I2461" s="67"/>
    </row>
    <row r="2462" spans="8:9" x14ac:dyDescent="0.2">
      <c r="H2462" s="67"/>
      <c r="I2462" s="67"/>
    </row>
    <row r="2463" spans="8:9" x14ac:dyDescent="0.2">
      <c r="H2463" s="67"/>
      <c r="I2463" s="67"/>
    </row>
    <row r="2464" spans="8:9" x14ac:dyDescent="0.2">
      <c r="H2464" s="67"/>
      <c r="I2464" s="67"/>
    </row>
    <row r="2465" spans="8:9" x14ac:dyDescent="0.2">
      <c r="H2465" s="67"/>
      <c r="I2465" s="67"/>
    </row>
    <row r="2466" spans="8:9" x14ac:dyDescent="0.2">
      <c r="H2466" s="67"/>
      <c r="I2466" s="67"/>
    </row>
    <row r="2467" spans="8:9" x14ac:dyDescent="0.2">
      <c r="H2467" s="67"/>
      <c r="I2467" s="67"/>
    </row>
    <row r="2468" spans="8:9" x14ac:dyDescent="0.2">
      <c r="H2468" s="67"/>
      <c r="I2468" s="67"/>
    </row>
    <row r="2469" spans="8:9" x14ac:dyDescent="0.2">
      <c r="H2469" s="67"/>
      <c r="I2469" s="67"/>
    </row>
    <row r="2470" spans="8:9" x14ac:dyDescent="0.2">
      <c r="H2470" s="67"/>
      <c r="I2470" s="67"/>
    </row>
    <row r="2471" spans="8:9" x14ac:dyDescent="0.2">
      <c r="H2471" s="67"/>
      <c r="I2471" s="67"/>
    </row>
    <row r="2472" spans="8:9" x14ac:dyDescent="0.2">
      <c r="H2472" s="67"/>
      <c r="I2472" s="67"/>
    </row>
    <row r="2473" spans="8:9" x14ac:dyDescent="0.2">
      <c r="H2473" s="67"/>
      <c r="I2473" s="67"/>
    </row>
    <row r="2474" spans="8:9" x14ac:dyDescent="0.2">
      <c r="H2474" s="67"/>
      <c r="I2474" s="67"/>
    </row>
    <row r="2475" spans="8:9" x14ac:dyDescent="0.2">
      <c r="H2475" s="67"/>
      <c r="I2475" s="67"/>
    </row>
    <row r="2476" spans="8:9" x14ac:dyDescent="0.2">
      <c r="H2476" s="67"/>
      <c r="I2476" s="67"/>
    </row>
    <row r="2477" spans="8:9" x14ac:dyDescent="0.2">
      <c r="H2477" s="67"/>
      <c r="I2477" s="67"/>
    </row>
    <row r="2478" spans="8:9" x14ac:dyDescent="0.2">
      <c r="H2478" s="67"/>
      <c r="I2478" s="67"/>
    </row>
    <row r="2479" spans="8:9" x14ac:dyDescent="0.2">
      <c r="H2479" s="67"/>
      <c r="I2479" s="67"/>
    </row>
    <row r="2480" spans="8:9" x14ac:dyDescent="0.2">
      <c r="H2480" s="67"/>
      <c r="I2480" s="67"/>
    </row>
    <row r="2481" spans="8:9" x14ac:dyDescent="0.2">
      <c r="H2481" s="67"/>
      <c r="I2481" s="67"/>
    </row>
    <row r="2482" spans="8:9" x14ac:dyDescent="0.2">
      <c r="H2482" s="67"/>
      <c r="I2482" s="67"/>
    </row>
    <row r="2483" spans="8:9" x14ac:dyDescent="0.2">
      <c r="H2483" s="67"/>
      <c r="I2483" s="67"/>
    </row>
    <row r="2484" spans="8:9" x14ac:dyDescent="0.2">
      <c r="H2484" s="67"/>
      <c r="I2484" s="67"/>
    </row>
    <row r="2485" spans="8:9" x14ac:dyDescent="0.2">
      <c r="H2485" s="67"/>
      <c r="I2485" s="67"/>
    </row>
    <row r="2486" spans="8:9" x14ac:dyDescent="0.2">
      <c r="H2486" s="67"/>
      <c r="I2486" s="67"/>
    </row>
    <row r="2487" spans="8:9" x14ac:dyDescent="0.2">
      <c r="H2487" s="67"/>
      <c r="I2487" s="67"/>
    </row>
    <row r="2488" spans="8:9" x14ac:dyDescent="0.2">
      <c r="H2488" s="67"/>
      <c r="I2488" s="67"/>
    </row>
    <row r="2489" spans="8:9" x14ac:dyDescent="0.2">
      <c r="H2489" s="67"/>
      <c r="I2489" s="67"/>
    </row>
    <row r="2490" spans="8:9" x14ac:dyDescent="0.2">
      <c r="H2490" s="67"/>
      <c r="I2490" s="67"/>
    </row>
    <row r="2491" spans="8:9" x14ac:dyDescent="0.2">
      <c r="H2491" s="67"/>
      <c r="I2491" s="67"/>
    </row>
    <row r="2492" spans="8:9" x14ac:dyDescent="0.2">
      <c r="H2492" s="67"/>
      <c r="I2492" s="67"/>
    </row>
    <row r="2493" spans="8:9" x14ac:dyDescent="0.2">
      <c r="H2493" s="67"/>
      <c r="I2493" s="67"/>
    </row>
    <row r="2494" spans="8:9" x14ac:dyDescent="0.2">
      <c r="H2494" s="67"/>
      <c r="I2494" s="67"/>
    </row>
    <row r="2495" spans="8:9" x14ac:dyDescent="0.2">
      <c r="H2495" s="67"/>
      <c r="I2495" s="67"/>
    </row>
    <row r="2496" spans="8:9" x14ac:dyDescent="0.2">
      <c r="H2496" s="67"/>
      <c r="I2496" s="67"/>
    </row>
    <row r="2497" spans="8:9" x14ac:dyDescent="0.2">
      <c r="H2497" s="67"/>
      <c r="I2497" s="67"/>
    </row>
    <row r="2498" spans="8:9" x14ac:dyDescent="0.2">
      <c r="H2498" s="67"/>
      <c r="I2498" s="67"/>
    </row>
    <row r="2499" spans="8:9" x14ac:dyDescent="0.2">
      <c r="H2499" s="67"/>
      <c r="I2499" s="67"/>
    </row>
    <row r="2500" spans="8:9" x14ac:dyDescent="0.2">
      <c r="H2500" s="67"/>
      <c r="I2500" s="67"/>
    </row>
    <row r="2501" spans="8:9" x14ac:dyDescent="0.2">
      <c r="H2501" s="67"/>
      <c r="I2501" s="67"/>
    </row>
    <row r="2502" spans="8:9" x14ac:dyDescent="0.2">
      <c r="H2502" s="67"/>
      <c r="I2502" s="67"/>
    </row>
    <row r="2503" spans="8:9" x14ac:dyDescent="0.2">
      <c r="H2503" s="67"/>
      <c r="I2503" s="67"/>
    </row>
    <row r="2504" spans="8:9" x14ac:dyDescent="0.2">
      <c r="H2504" s="67"/>
      <c r="I2504" s="67"/>
    </row>
    <row r="2505" spans="8:9" x14ac:dyDescent="0.2">
      <c r="H2505" s="67"/>
      <c r="I2505" s="67"/>
    </row>
    <row r="2506" spans="8:9" x14ac:dyDescent="0.2">
      <c r="H2506" s="67"/>
      <c r="I2506" s="67"/>
    </row>
    <row r="2507" spans="8:9" x14ac:dyDescent="0.2">
      <c r="H2507" s="67"/>
      <c r="I2507" s="67"/>
    </row>
    <row r="2508" spans="8:9" x14ac:dyDescent="0.2">
      <c r="H2508" s="67"/>
      <c r="I2508" s="67"/>
    </row>
    <row r="2509" spans="8:9" x14ac:dyDescent="0.2">
      <c r="H2509" s="67"/>
      <c r="I2509" s="67"/>
    </row>
    <row r="2510" spans="8:9" x14ac:dyDescent="0.2">
      <c r="H2510" s="67"/>
      <c r="I2510" s="67"/>
    </row>
    <row r="2511" spans="8:9" x14ac:dyDescent="0.2">
      <c r="H2511" s="67"/>
      <c r="I2511" s="67"/>
    </row>
    <row r="2512" spans="8:9" x14ac:dyDescent="0.2">
      <c r="H2512" s="67"/>
      <c r="I2512" s="67"/>
    </row>
    <row r="2513" spans="8:9" x14ac:dyDescent="0.2">
      <c r="H2513" s="67"/>
      <c r="I2513" s="67"/>
    </row>
    <row r="2514" spans="8:9" x14ac:dyDescent="0.2">
      <c r="H2514" s="67"/>
      <c r="I2514" s="67"/>
    </row>
    <row r="2515" spans="8:9" x14ac:dyDescent="0.2">
      <c r="H2515" s="67"/>
      <c r="I2515" s="67"/>
    </row>
    <row r="2516" spans="8:9" x14ac:dyDescent="0.2">
      <c r="H2516" s="67"/>
      <c r="I2516" s="67"/>
    </row>
    <row r="2517" spans="8:9" x14ac:dyDescent="0.2">
      <c r="H2517" s="67"/>
      <c r="I2517" s="67"/>
    </row>
    <row r="2518" spans="8:9" x14ac:dyDescent="0.2">
      <c r="H2518" s="67"/>
      <c r="I2518" s="67"/>
    </row>
    <row r="2519" spans="8:9" x14ac:dyDescent="0.2">
      <c r="H2519" s="67"/>
      <c r="I2519" s="67"/>
    </row>
    <row r="2520" spans="8:9" x14ac:dyDescent="0.2">
      <c r="H2520" s="67"/>
      <c r="I2520" s="67"/>
    </row>
    <row r="2521" spans="8:9" x14ac:dyDescent="0.2">
      <c r="H2521" s="67"/>
      <c r="I2521" s="67"/>
    </row>
    <row r="2522" spans="8:9" x14ac:dyDescent="0.2">
      <c r="H2522" s="67"/>
      <c r="I2522" s="67"/>
    </row>
    <row r="2523" spans="8:9" x14ac:dyDescent="0.2">
      <c r="H2523" s="67"/>
      <c r="I2523" s="67"/>
    </row>
    <row r="2524" spans="8:9" x14ac:dyDescent="0.2">
      <c r="H2524" s="67"/>
      <c r="I2524" s="67"/>
    </row>
    <row r="2525" spans="8:9" x14ac:dyDescent="0.2">
      <c r="H2525" s="67"/>
      <c r="I2525" s="67"/>
    </row>
    <row r="2526" spans="8:9" x14ac:dyDescent="0.2">
      <c r="H2526" s="67"/>
      <c r="I2526" s="67"/>
    </row>
    <row r="2527" spans="8:9" x14ac:dyDescent="0.2">
      <c r="H2527" s="67"/>
      <c r="I2527" s="67"/>
    </row>
    <row r="2528" spans="8:9" x14ac:dyDescent="0.2">
      <c r="H2528" s="67"/>
      <c r="I2528" s="67"/>
    </row>
    <row r="2529" spans="8:9" x14ac:dyDescent="0.2">
      <c r="H2529" s="67"/>
      <c r="I2529" s="67"/>
    </row>
    <row r="2530" spans="8:9" x14ac:dyDescent="0.2">
      <c r="H2530" s="67"/>
      <c r="I2530" s="67"/>
    </row>
    <row r="2531" spans="8:9" x14ac:dyDescent="0.2">
      <c r="H2531" s="67"/>
      <c r="I2531" s="67"/>
    </row>
    <row r="2532" spans="8:9" x14ac:dyDescent="0.2">
      <c r="H2532" s="67"/>
      <c r="I2532" s="67"/>
    </row>
    <row r="2533" spans="8:9" x14ac:dyDescent="0.2">
      <c r="H2533" s="67"/>
      <c r="I2533" s="67"/>
    </row>
    <row r="2534" spans="8:9" x14ac:dyDescent="0.2">
      <c r="H2534" s="67"/>
      <c r="I2534" s="67"/>
    </row>
    <row r="2535" spans="8:9" x14ac:dyDescent="0.2">
      <c r="H2535" s="67"/>
      <c r="I2535" s="67"/>
    </row>
    <row r="2536" spans="8:9" x14ac:dyDescent="0.2">
      <c r="H2536" s="67"/>
      <c r="I2536" s="67"/>
    </row>
    <row r="2537" spans="8:9" x14ac:dyDescent="0.2">
      <c r="H2537" s="67"/>
      <c r="I2537" s="67"/>
    </row>
    <row r="2538" spans="8:9" x14ac:dyDescent="0.2">
      <c r="H2538" s="67"/>
      <c r="I2538" s="67"/>
    </row>
    <row r="2539" spans="8:9" x14ac:dyDescent="0.2">
      <c r="H2539" s="67"/>
      <c r="I2539" s="67"/>
    </row>
    <row r="2540" spans="8:9" x14ac:dyDescent="0.2">
      <c r="H2540" s="67"/>
      <c r="I2540" s="67"/>
    </row>
    <row r="2541" spans="8:9" x14ac:dyDescent="0.2">
      <c r="H2541" s="67"/>
      <c r="I2541" s="67"/>
    </row>
    <row r="2542" spans="8:9" x14ac:dyDescent="0.2">
      <c r="H2542" s="67"/>
      <c r="I2542" s="67"/>
    </row>
    <row r="2543" spans="8:9" x14ac:dyDescent="0.2">
      <c r="H2543" s="67"/>
      <c r="I2543" s="67"/>
    </row>
    <row r="2544" spans="8:9" x14ac:dyDescent="0.2">
      <c r="H2544" s="67"/>
      <c r="I2544" s="67"/>
    </row>
    <row r="2545" spans="8:9" x14ac:dyDescent="0.2">
      <c r="H2545" s="67"/>
      <c r="I2545" s="67"/>
    </row>
    <row r="2546" spans="8:9" x14ac:dyDescent="0.2">
      <c r="H2546" s="67"/>
      <c r="I2546" s="67"/>
    </row>
    <row r="2547" spans="8:9" x14ac:dyDescent="0.2">
      <c r="H2547" s="67"/>
      <c r="I2547" s="67"/>
    </row>
    <row r="2548" spans="8:9" x14ac:dyDescent="0.2">
      <c r="H2548" s="67"/>
      <c r="I2548" s="67"/>
    </row>
    <row r="2549" spans="8:9" x14ac:dyDescent="0.2">
      <c r="H2549" s="67"/>
      <c r="I2549" s="67"/>
    </row>
    <row r="2550" spans="8:9" x14ac:dyDescent="0.2">
      <c r="H2550" s="67"/>
      <c r="I2550" s="67"/>
    </row>
    <row r="2551" spans="8:9" x14ac:dyDescent="0.2">
      <c r="H2551" s="67"/>
      <c r="I2551" s="67"/>
    </row>
    <row r="2552" spans="8:9" x14ac:dyDescent="0.2">
      <c r="H2552" s="67"/>
      <c r="I2552" s="67"/>
    </row>
    <row r="2553" spans="8:9" x14ac:dyDescent="0.2">
      <c r="H2553" s="67"/>
      <c r="I2553" s="67"/>
    </row>
    <row r="2554" spans="8:9" x14ac:dyDescent="0.2">
      <c r="H2554" s="67"/>
      <c r="I2554" s="67"/>
    </row>
    <row r="2555" spans="8:9" x14ac:dyDescent="0.2">
      <c r="H2555" s="67"/>
      <c r="I2555" s="67"/>
    </row>
    <row r="2556" spans="8:9" x14ac:dyDescent="0.2">
      <c r="H2556" s="67"/>
      <c r="I2556" s="67"/>
    </row>
    <row r="2557" spans="8:9" x14ac:dyDescent="0.2">
      <c r="H2557" s="67"/>
      <c r="I2557" s="67"/>
    </row>
    <row r="2558" spans="8:9" x14ac:dyDescent="0.2">
      <c r="H2558" s="67"/>
      <c r="I2558" s="67"/>
    </row>
    <row r="2559" spans="8:9" x14ac:dyDescent="0.2">
      <c r="H2559" s="67"/>
      <c r="I2559" s="67"/>
    </row>
    <row r="2560" spans="8:9" x14ac:dyDescent="0.2">
      <c r="H2560" s="67"/>
      <c r="I2560" s="67"/>
    </row>
    <row r="2561" spans="8:9" x14ac:dyDescent="0.2">
      <c r="H2561" s="67"/>
      <c r="I2561" s="67"/>
    </row>
    <row r="2562" spans="8:9" x14ac:dyDescent="0.2">
      <c r="H2562" s="67"/>
      <c r="I2562" s="67"/>
    </row>
    <row r="2563" spans="8:9" x14ac:dyDescent="0.2">
      <c r="H2563" s="67"/>
      <c r="I2563" s="67"/>
    </row>
    <row r="2564" spans="8:9" x14ac:dyDescent="0.2">
      <c r="H2564" s="67"/>
      <c r="I2564" s="67"/>
    </row>
    <row r="2565" spans="8:9" x14ac:dyDescent="0.2">
      <c r="H2565" s="67"/>
      <c r="I2565" s="67"/>
    </row>
    <row r="2566" spans="8:9" x14ac:dyDescent="0.2">
      <c r="H2566" s="67"/>
      <c r="I2566" s="67"/>
    </row>
    <row r="2567" spans="8:9" x14ac:dyDescent="0.2">
      <c r="H2567" s="67"/>
      <c r="I2567" s="67"/>
    </row>
    <row r="2568" spans="8:9" x14ac:dyDescent="0.2">
      <c r="H2568" s="67"/>
      <c r="I2568" s="67"/>
    </row>
    <row r="2569" spans="8:9" x14ac:dyDescent="0.2">
      <c r="H2569" s="67"/>
      <c r="I2569" s="67"/>
    </row>
    <row r="2570" spans="8:9" x14ac:dyDescent="0.2">
      <c r="H2570" s="67"/>
      <c r="I2570" s="67"/>
    </row>
    <row r="2571" spans="8:9" x14ac:dyDescent="0.2">
      <c r="H2571" s="67"/>
      <c r="I2571" s="67"/>
    </row>
    <row r="2572" spans="8:9" x14ac:dyDescent="0.2">
      <c r="H2572" s="67"/>
      <c r="I2572" s="67"/>
    </row>
    <row r="2573" spans="8:9" x14ac:dyDescent="0.2">
      <c r="H2573" s="67"/>
      <c r="I2573" s="67"/>
    </row>
    <row r="2574" spans="8:9" x14ac:dyDescent="0.2">
      <c r="H2574" s="67"/>
      <c r="I2574" s="67"/>
    </row>
    <row r="2575" spans="8:9" x14ac:dyDescent="0.2">
      <c r="H2575" s="67"/>
      <c r="I2575" s="67"/>
    </row>
    <row r="2576" spans="8:9" x14ac:dyDescent="0.2">
      <c r="H2576" s="67"/>
      <c r="I2576" s="67"/>
    </row>
    <row r="2577" spans="8:9" x14ac:dyDescent="0.2">
      <c r="H2577" s="67"/>
      <c r="I2577" s="67"/>
    </row>
    <row r="2578" spans="8:9" x14ac:dyDescent="0.2">
      <c r="H2578" s="67"/>
      <c r="I2578" s="67"/>
    </row>
    <row r="2579" spans="8:9" x14ac:dyDescent="0.2">
      <c r="H2579" s="67"/>
      <c r="I2579" s="67"/>
    </row>
    <row r="2580" spans="8:9" x14ac:dyDescent="0.2">
      <c r="H2580" s="67"/>
      <c r="I2580" s="67"/>
    </row>
    <row r="2581" spans="8:9" x14ac:dyDescent="0.2">
      <c r="H2581" s="67"/>
      <c r="I2581" s="67"/>
    </row>
    <row r="2582" spans="8:9" x14ac:dyDescent="0.2">
      <c r="H2582" s="67"/>
      <c r="I2582" s="67"/>
    </row>
    <row r="2583" spans="8:9" x14ac:dyDescent="0.2">
      <c r="H2583" s="67"/>
      <c r="I2583" s="67"/>
    </row>
    <row r="2584" spans="8:9" x14ac:dyDescent="0.2">
      <c r="H2584" s="67"/>
      <c r="I2584" s="67"/>
    </row>
    <row r="2585" spans="8:9" x14ac:dyDescent="0.2">
      <c r="H2585" s="67"/>
      <c r="I2585" s="67"/>
    </row>
    <row r="2586" spans="8:9" x14ac:dyDescent="0.2">
      <c r="H2586" s="67"/>
      <c r="I2586" s="67"/>
    </row>
    <row r="2587" spans="8:9" x14ac:dyDescent="0.2">
      <c r="H2587" s="67"/>
      <c r="I2587" s="67"/>
    </row>
    <row r="2588" spans="8:9" x14ac:dyDescent="0.2">
      <c r="H2588" s="67"/>
      <c r="I2588" s="67"/>
    </row>
    <row r="2589" spans="8:9" x14ac:dyDescent="0.2">
      <c r="H2589" s="67"/>
      <c r="I2589" s="67"/>
    </row>
    <row r="2590" spans="8:9" x14ac:dyDescent="0.2">
      <c r="H2590" s="67"/>
      <c r="I2590" s="67"/>
    </row>
    <row r="2591" spans="8:9" x14ac:dyDescent="0.2">
      <c r="H2591" s="67"/>
      <c r="I2591" s="67"/>
    </row>
    <row r="2592" spans="8:9" x14ac:dyDescent="0.2">
      <c r="H2592" s="67"/>
      <c r="I2592" s="67"/>
    </row>
    <row r="2593" spans="8:9" x14ac:dyDescent="0.2">
      <c r="H2593" s="67"/>
      <c r="I2593" s="67"/>
    </row>
    <row r="2594" spans="8:9" x14ac:dyDescent="0.2">
      <c r="H2594" s="67"/>
      <c r="I2594" s="67"/>
    </row>
    <row r="2595" spans="8:9" x14ac:dyDescent="0.2">
      <c r="H2595" s="67"/>
      <c r="I2595" s="67"/>
    </row>
    <row r="2596" spans="8:9" x14ac:dyDescent="0.2">
      <c r="H2596" s="67"/>
      <c r="I2596" s="67"/>
    </row>
    <row r="2597" spans="8:9" x14ac:dyDescent="0.2">
      <c r="H2597" s="67"/>
      <c r="I2597" s="67"/>
    </row>
    <row r="2598" spans="8:9" x14ac:dyDescent="0.2">
      <c r="H2598" s="67"/>
      <c r="I2598" s="67"/>
    </row>
    <row r="2599" spans="8:9" x14ac:dyDescent="0.2">
      <c r="H2599" s="67"/>
      <c r="I2599" s="67"/>
    </row>
    <row r="2600" spans="8:9" x14ac:dyDescent="0.2">
      <c r="H2600" s="67"/>
      <c r="I2600" s="67"/>
    </row>
    <row r="2601" spans="8:9" x14ac:dyDescent="0.2">
      <c r="H2601" s="67"/>
      <c r="I2601" s="67"/>
    </row>
    <row r="2602" spans="8:9" x14ac:dyDescent="0.2">
      <c r="H2602" s="67"/>
      <c r="I2602" s="67"/>
    </row>
    <row r="2603" spans="8:9" x14ac:dyDescent="0.2">
      <c r="H2603" s="67"/>
      <c r="I2603" s="67"/>
    </row>
    <row r="2604" spans="8:9" x14ac:dyDescent="0.2">
      <c r="H2604" s="67"/>
      <c r="I2604" s="67"/>
    </row>
    <row r="2605" spans="8:9" x14ac:dyDescent="0.2">
      <c r="H2605" s="67"/>
      <c r="I2605" s="67"/>
    </row>
    <row r="2606" spans="8:9" x14ac:dyDescent="0.2">
      <c r="H2606" s="67"/>
      <c r="I2606" s="67"/>
    </row>
    <row r="2607" spans="8:9" x14ac:dyDescent="0.2">
      <c r="H2607" s="67"/>
      <c r="I2607" s="67"/>
    </row>
    <row r="2608" spans="8:9" x14ac:dyDescent="0.2">
      <c r="H2608" s="67"/>
      <c r="I2608" s="67"/>
    </row>
    <row r="2609" spans="8:9" x14ac:dyDescent="0.2">
      <c r="H2609" s="67"/>
      <c r="I2609" s="67"/>
    </row>
    <row r="2610" spans="8:9" x14ac:dyDescent="0.2">
      <c r="H2610" s="67"/>
      <c r="I2610" s="67"/>
    </row>
    <row r="2611" spans="8:9" x14ac:dyDescent="0.2">
      <c r="H2611" s="67"/>
      <c r="I2611" s="67"/>
    </row>
    <row r="2612" spans="8:9" x14ac:dyDescent="0.2">
      <c r="H2612" s="67"/>
      <c r="I2612" s="67"/>
    </row>
    <row r="2613" spans="8:9" x14ac:dyDescent="0.2">
      <c r="H2613" s="67"/>
      <c r="I2613" s="67"/>
    </row>
    <row r="2614" spans="8:9" x14ac:dyDescent="0.2">
      <c r="H2614" s="67"/>
      <c r="I2614" s="67"/>
    </row>
    <row r="2615" spans="8:9" x14ac:dyDescent="0.2">
      <c r="H2615" s="67"/>
      <c r="I2615" s="67"/>
    </row>
    <row r="2616" spans="8:9" x14ac:dyDescent="0.2">
      <c r="H2616" s="67"/>
      <c r="I2616" s="67"/>
    </row>
    <row r="2617" spans="8:9" x14ac:dyDescent="0.2">
      <c r="H2617" s="67"/>
      <c r="I2617" s="67"/>
    </row>
    <row r="2618" spans="8:9" x14ac:dyDescent="0.2">
      <c r="H2618" s="67"/>
      <c r="I2618" s="67"/>
    </row>
    <row r="2619" spans="8:9" x14ac:dyDescent="0.2">
      <c r="H2619" s="67"/>
      <c r="I2619" s="67"/>
    </row>
    <row r="2620" spans="8:9" x14ac:dyDescent="0.2">
      <c r="H2620" s="67"/>
      <c r="I2620" s="67"/>
    </row>
    <row r="2621" spans="8:9" x14ac:dyDescent="0.2">
      <c r="H2621" s="67"/>
      <c r="I2621" s="67"/>
    </row>
    <row r="2622" spans="8:9" x14ac:dyDescent="0.2">
      <c r="H2622" s="67"/>
      <c r="I2622" s="67"/>
    </row>
    <row r="2623" spans="8:9" x14ac:dyDescent="0.2">
      <c r="H2623" s="67"/>
      <c r="I2623" s="67"/>
    </row>
    <row r="2624" spans="8:9" x14ac:dyDescent="0.2">
      <c r="H2624" s="67"/>
      <c r="I2624" s="67"/>
    </row>
    <row r="2625" spans="8:9" x14ac:dyDescent="0.2">
      <c r="H2625" s="67"/>
      <c r="I2625" s="67"/>
    </row>
    <row r="2626" spans="8:9" x14ac:dyDescent="0.2">
      <c r="H2626" s="67"/>
      <c r="I2626" s="67"/>
    </row>
    <row r="2627" spans="8:9" x14ac:dyDescent="0.2">
      <c r="H2627" s="67"/>
      <c r="I2627" s="67"/>
    </row>
    <row r="2628" spans="8:9" x14ac:dyDescent="0.2">
      <c r="H2628" s="67"/>
      <c r="I2628" s="67"/>
    </row>
    <row r="2629" spans="8:9" x14ac:dyDescent="0.2">
      <c r="H2629" s="67"/>
      <c r="I2629" s="67"/>
    </row>
    <row r="2630" spans="8:9" x14ac:dyDescent="0.2">
      <c r="H2630" s="67"/>
      <c r="I2630" s="67"/>
    </row>
    <row r="2631" spans="8:9" x14ac:dyDescent="0.2">
      <c r="H2631" s="67"/>
      <c r="I2631" s="67"/>
    </row>
    <row r="2632" spans="8:9" x14ac:dyDescent="0.2">
      <c r="H2632" s="67"/>
      <c r="I2632" s="67"/>
    </row>
    <row r="2633" spans="8:9" x14ac:dyDescent="0.2">
      <c r="H2633" s="67"/>
      <c r="I2633" s="67"/>
    </row>
    <row r="2634" spans="8:9" x14ac:dyDescent="0.2">
      <c r="H2634" s="67"/>
      <c r="I2634" s="67"/>
    </row>
    <row r="2635" spans="8:9" x14ac:dyDescent="0.2">
      <c r="H2635" s="67"/>
      <c r="I2635" s="67"/>
    </row>
    <row r="2636" spans="8:9" x14ac:dyDescent="0.2">
      <c r="H2636" s="67"/>
      <c r="I2636" s="67"/>
    </row>
    <row r="2637" spans="8:9" x14ac:dyDescent="0.2">
      <c r="H2637" s="67"/>
      <c r="I2637" s="67"/>
    </row>
    <row r="2638" spans="8:9" x14ac:dyDescent="0.2">
      <c r="H2638" s="67"/>
      <c r="I2638" s="67"/>
    </row>
    <row r="2639" spans="8:9" x14ac:dyDescent="0.2">
      <c r="H2639" s="67"/>
      <c r="I2639" s="67"/>
    </row>
    <row r="2640" spans="8:9" x14ac:dyDescent="0.2">
      <c r="H2640" s="67"/>
      <c r="I2640" s="67"/>
    </row>
    <row r="2641" spans="8:9" x14ac:dyDescent="0.2">
      <c r="H2641" s="67"/>
      <c r="I2641" s="67"/>
    </row>
    <row r="2642" spans="8:9" x14ac:dyDescent="0.2">
      <c r="H2642" s="67"/>
      <c r="I2642" s="67"/>
    </row>
    <row r="2643" spans="8:9" x14ac:dyDescent="0.2">
      <c r="H2643" s="67"/>
      <c r="I2643" s="67"/>
    </row>
    <row r="2644" spans="8:9" x14ac:dyDescent="0.2">
      <c r="H2644" s="67"/>
      <c r="I2644" s="67"/>
    </row>
    <row r="2645" spans="8:9" x14ac:dyDescent="0.2">
      <c r="H2645" s="67"/>
      <c r="I2645" s="67"/>
    </row>
    <row r="2646" spans="8:9" x14ac:dyDescent="0.2">
      <c r="H2646" s="67"/>
      <c r="I2646" s="67"/>
    </row>
    <row r="2647" spans="8:9" x14ac:dyDescent="0.2">
      <c r="H2647" s="67"/>
      <c r="I2647" s="67"/>
    </row>
    <row r="2648" spans="8:9" x14ac:dyDescent="0.2">
      <c r="H2648" s="67"/>
      <c r="I2648" s="67"/>
    </row>
    <row r="2649" spans="8:9" x14ac:dyDescent="0.2">
      <c r="H2649" s="67"/>
      <c r="I2649" s="67"/>
    </row>
    <row r="2650" spans="8:9" x14ac:dyDescent="0.2">
      <c r="H2650" s="67"/>
      <c r="I2650" s="67"/>
    </row>
    <row r="2651" spans="8:9" x14ac:dyDescent="0.2">
      <c r="H2651" s="67"/>
      <c r="I2651" s="67"/>
    </row>
    <row r="2652" spans="8:9" x14ac:dyDescent="0.2">
      <c r="H2652" s="67"/>
      <c r="I2652" s="67"/>
    </row>
    <row r="2653" spans="8:9" x14ac:dyDescent="0.2">
      <c r="H2653" s="67"/>
      <c r="I2653" s="67"/>
    </row>
    <row r="2654" spans="8:9" x14ac:dyDescent="0.2">
      <c r="H2654" s="67"/>
      <c r="I2654" s="67"/>
    </row>
    <row r="2655" spans="8:9" x14ac:dyDescent="0.2">
      <c r="H2655" s="67"/>
      <c r="I2655" s="67"/>
    </row>
    <row r="2656" spans="8:9" x14ac:dyDescent="0.2">
      <c r="H2656" s="67"/>
      <c r="I2656" s="67"/>
    </row>
    <row r="2657" spans="8:9" x14ac:dyDescent="0.2">
      <c r="H2657" s="67"/>
      <c r="I2657" s="67"/>
    </row>
    <row r="2658" spans="8:9" x14ac:dyDescent="0.2">
      <c r="H2658" s="67"/>
      <c r="I2658" s="67"/>
    </row>
    <row r="2659" spans="8:9" x14ac:dyDescent="0.2">
      <c r="H2659" s="67"/>
      <c r="I2659" s="67"/>
    </row>
    <row r="2660" spans="8:9" x14ac:dyDescent="0.2">
      <c r="H2660" s="67"/>
      <c r="I2660" s="67"/>
    </row>
    <row r="2661" spans="8:9" x14ac:dyDescent="0.2">
      <c r="H2661" s="67"/>
      <c r="I2661" s="67"/>
    </row>
    <row r="2662" spans="8:9" x14ac:dyDescent="0.2">
      <c r="H2662" s="67"/>
      <c r="I2662" s="67"/>
    </row>
    <row r="2663" spans="8:9" x14ac:dyDescent="0.2">
      <c r="H2663" s="67"/>
      <c r="I2663" s="67"/>
    </row>
    <row r="2664" spans="8:9" x14ac:dyDescent="0.2">
      <c r="H2664" s="67"/>
      <c r="I2664" s="67"/>
    </row>
    <row r="2665" spans="8:9" x14ac:dyDescent="0.2">
      <c r="H2665" s="67"/>
      <c r="I2665" s="67"/>
    </row>
    <row r="2666" spans="8:9" x14ac:dyDescent="0.2">
      <c r="H2666" s="67"/>
      <c r="I2666" s="67"/>
    </row>
    <row r="2667" spans="8:9" x14ac:dyDescent="0.2">
      <c r="H2667" s="67"/>
      <c r="I2667" s="67"/>
    </row>
    <row r="2668" spans="8:9" x14ac:dyDescent="0.2">
      <c r="H2668" s="67"/>
      <c r="I2668" s="67"/>
    </row>
    <row r="2669" spans="8:9" x14ac:dyDescent="0.2">
      <c r="H2669" s="67"/>
      <c r="I2669" s="67"/>
    </row>
    <row r="2670" spans="8:9" x14ac:dyDescent="0.2">
      <c r="H2670" s="67"/>
      <c r="I2670" s="67"/>
    </row>
    <row r="2671" spans="8:9" x14ac:dyDescent="0.2">
      <c r="H2671" s="67"/>
      <c r="I2671" s="67"/>
    </row>
    <row r="2672" spans="8:9" x14ac:dyDescent="0.2">
      <c r="H2672" s="67"/>
      <c r="I2672" s="67"/>
    </row>
    <row r="2673" spans="8:9" x14ac:dyDescent="0.2">
      <c r="H2673" s="67"/>
      <c r="I2673" s="67"/>
    </row>
    <row r="2674" spans="8:9" x14ac:dyDescent="0.2">
      <c r="H2674" s="67"/>
      <c r="I2674" s="67"/>
    </row>
    <row r="2675" spans="8:9" x14ac:dyDescent="0.2">
      <c r="H2675" s="67"/>
      <c r="I2675" s="67"/>
    </row>
    <row r="2676" spans="8:9" x14ac:dyDescent="0.2">
      <c r="H2676" s="67"/>
      <c r="I2676" s="67"/>
    </row>
    <row r="2677" spans="8:9" x14ac:dyDescent="0.2">
      <c r="H2677" s="67"/>
      <c r="I2677" s="67"/>
    </row>
    <row r="2678" spans="8:9" x14ac:dyDescent="0.2">
      <c r="H2678" s="67"/>
      <c r="I2678" s="67"/>
    </row>
    <row r="2679" spans="8:9" x14ac:dyDescent="0.2">
      <c r="H2679" s="67"/>
      <c r="I2679" s="67"/>
    </row>
    <row r="2680" spans="8:9" x14ac:dyDescent="0.2">
      <c r="H2680" s="67"/>
      <c r="I2680" s="67"/>
    </row>
    <row r="2681" spans="8:9" x14ac:dyDescent="0.2">
      <c r="H2681" s="67"/>
      <c r="I2681" s="67"/>
    </row>
    <row r="2682" spans="8:9" x14ac:dyDescent="0.2">
      <c r="H2682" s="67"/>
      <c r="I2682" s="67"/>
    </row>
    <row r="2683" spans="8:9" x14ac:dyDescent="0.2">
      <c r="H2683" s="67"/>
      <c r="I2683" s="67"/>
    </row>
    <row r="2684" spans="8:9" x14ac:dyDescent="0.2">
      <c r="H2684" s="67"/>
      <c r="I2684" s="67"/>
    </row>
    <row r="2685" spans="8:9" x14ac:dyDescent="0.2">
      <c r="H2685" s="67"/>
      <c r="I2685" s="67"/>
    </row>
    <row r="2686" spans="8:9" x14ac:dyDescent="0.2">
      <c r="H2686" s="67"/>
      <c r="I2686" s="67"/>
    </row>
    <row r="2687" spans="8:9" x14ac:dyDescent="0.2">
      <c r="H2687" s="67"/>
      <c r="I2687" s="67"/>
    </row>
    <row r="2688" spans="8:9" x14ac:dyDescent="0.2">
      <c r="H2688" s="67"/>
      <c r="I2688" s="67"/>
    </row>
    <row r="2689" spans="8:9" x14ac:dyDescent="0.2">
      <c r="H2689" s="67"/>
      <c r="I2689" s="67"/>
    </row>
    <row r="2690" spans="8:9" x14ac:dyDescent="0.2">
      <c r="H2690" s="67"/>
      <c r="I2690" s="67"/>
    </row>
    <row r="2691" spans="8:9" x14ac:dyDescent="0.2">
      <c r="H2691" s="67"/>
      <c r="I2691" s="67"/>
    </row>
    <row r="2692" spans="8:9" x14ac:dyDescent="0.2">
      <c r="H2692" s="67"/>
      <c r="I2692" s="67"/>
    </row>
    <row r="2693" spans="8:9" x14ac:dyDescent="0.2">
      <c r="H2693" s="67"/>
      <c r="I2693" s="67"/>
    </row>
    <row r="2694" spans="8:9" x14ac:dyDescent="0.2">
      <c r="H2694" s="67"/>
      <c r="I2694" s="67"/>
    </row>
    <row r="2695" spans="8:9" x14ac:dyDescent="0.2">
      <c r="H2695" s="67"/>
      <c r="I2695" s="67"/>
    </row>
    <row r="2696" spans="8:9" x14ac:dyDescent="0.2">
      <c r="H2696" s="67"/>
      <c r="I2696" s="67"/>
    </row>
    <row r="2697" spans="8:9" x14ac:dyDescent="0.2">
      <c r="H2697" s="67"/>
      <c r="I2697" s="67"/>
    </row>
    <row r="2698" spans="8:9" x14ac:dyDescent="0.2">
      <c r="H2698" s="67"/>
      <c r="I2698" s="67"/>
    </row>
    <row r="2699" spans="8:9" x14ac:dyDescent="0.2">
      <c r="H2699" s="67"/>
      <c r="I2699" s="67"/>
    </row>
    <row r="2700" spans="8:9" x14ac:dyDescent="0.2">
      <c r="H2700" s="67"/>
      <c r="I2700" s="67"/>
    </row>
    <row r="2701" spans="8:9" x14ac:dyDescent="0.2">
      <c r="H2701" s="67"/>
      <c r="I2701" s="67"/>
    </row>
    <row r="2702" spans="8:9" x14ac:dyDescent="0.2">
      <c r="H2702" s="67"/>
      <c r="I2702" s="67"/>
    </row>
    <row r="2703" spans="8:9" x14ac:dyDescent="0.2">
      <c r="H2703" s="67"/>
      <c r="I2703" s="67"/>
    </row>
    <row r="2704" spans="8:9" x14ac:dyDescent="0.2">
      <c r="H2704" s="67"/>
      <c r="I2704" s="67"/>
    </row>
    <row r="2705" spans="8:9" x14ac:dyDescent="0.2">
      <c r="H2705" s="67"/>
      <c r="I2705" s="67"/>
    </row>
    <row r="2706" spans="8:9" x14ac:dyDescent="0.2">
      <c r="H2706" s="67"/>
      <c r="I2706" s="67"/>
    </row>
    <row r="2707" spans="8:9" x14ac:dyDescent="0.2">
      <c r="H2707" s="67"/>
      <c r="I2707" s="67"/>
    </row>
    <row r="2708" spans="8:9" x14ac:dyDescent="0.2">
      <c r="H2708" s="67"/>
      <c r="I2708" s="67"/>
    </row>
    <row r="2709" spans="8:9" x14ac:dyDescent="0.2">
      <c r="H2709" s="67"/>
      <c r="I2709" s="67"/>
    </row>
    <row r="2710" spans="8:9" x14ac:dyDescent="0.2">
      <c r="H2710" s="67"/>
      <c r="I2710" s="67"/>
    </row>
    <row r="2711" spans="8:9" x14ac:dyDescent="0.2">
      <c r="H2711" s="67"/>
      <c r="I2711" s="67"/>
    </row>
    <row r="2712" spans="8:9" x14ac:dyDescent="0.2">
      <c r="H2712" s="67"/>
      <c r="I2712" s="67"/>
    </row>
    <row r="2713" spans="8:9" x14ac:dyDescent="0.2">
      <c r="H2713" s="67"/>
      <c r="I2713" s="67"/>
    </row>
    <row r="2714" spans="8:9" x14ac:dyDescent="0.2">
      <c r="H2714" s="67"/>
      <c r="I2714" s="67"/>
    </row>
    <row r="2715" spans="8:9" x14ac:dyDescent="0.2">
      <c r="H2715" s="67"/>
      <c r="I2715" s="67"/>
    </row>
    <row r="2716" spans="8:9" x14ac:dyDescent="0.2">
      <c r="H2716" s="67"/>
      <c r="I2716" s="67"/>
    </row>
    <row r="2717" spans="8:9" x14ac:dyDescent="0.2">
      <c r="H2717" s="67"/>
      <c r="I2717" s="67"/>
    </row>
    <row r="2718" spans="8:9" x14ac:dyDescent="0.2">
      <c r="H2718" s="67"/>
      <c r="I2718" s="67"/>
    </row>
    <row r="2719" spans="8:9" x14ac:dyDescent="0.2">
      <c r="H2719" s="67"/>
      <c r="I2719" s="67"/>
    </row>
    <row r="2720" spans="8:9" x14ac:dyDescent="0.2">
      <c r="H2720" s="67"/>
      <c r="I2720" s="67"/>
    </row>
    <row r="2721" spans="8:9" x14ac:dyDescent="0.2">
      <c r="H2721" s="67"/>
      <c r="I2721" s="67"/>
    </row>
    <row r="2722" spans="8:9" x14ac:dyDescent="0.2">
      <c r="H2722" s="67"/>
      <c r="I2722" s="67"/>
    </row>
    <row r="2723" spans="8:9" x14ac:dyDescent="0.2">
      <c r="H2723" s="67"/>
      <c r="I2723" s="67"/>
    </row>
    <row r="2724" spans="8:9" x14ac:dyDescent="0.2">
      <c r="H2724" s="67"/>
      <c r="I2724" s="67"/>
    </row>
    <row r="2725" spans="8:9" x14ac:dyDescent="0.2">
      <c r="H2725" s="67"/>
      <c r="I2725" s="67"/>
    </row>
    <row r="2726" spans="8:9" x14ac:dyDescent="0.2">
      <c r="H2726" s="67"/>
      <c r="I2726" s="67"/>
    </row>
    <row r="2727" spans="8:9" x14ac:dyDescent="0.2">
      <c r="H2727" s="67"/>
      <c r="I2727" s="67"/>
    </row>
    <row r="2728" spans="8:9" x14ac:dyDescent="0.2">
      <c r="H2728" s="67"/>
      <c r="I2728" s="67"/>
    </row>
    <row r="2729" spans="8:9" x14ac:dyDescent="0.2">
      <c r="H2729" s="67"/>
      <c r="I2729" s="67"/>
    </row>
    <row r="2730" spans="8:9" x14ac:dyDescent="0.2">
      <c r="H2730" s="67"/>
      <c r="I2730" s="67"/>
    </row>
    <row r="2731" spans="8:9" x14ac:dyDescent="0.2">
      <c r="H2731" s="67"/>
      <c r="I2731" s="67"/>
    </row>
    <row r="2732" spans="8:9" x14ac:dyDescent="0.2">
      <c r="H2732" s="67"/>
      <c r="I2732" s="67"/>
    </row>
    <row r="2733" spans="8:9" x14ac:dyDescent="0.2">
      <c r="H2733" s="67"/>
      <c r="I2733" s="67"/>
    </row>
    <row r="2734" spans="8:9" x14ac:dyDescent="0.2">
      <c r="H2734" s="67"/>
      <c r="I2734" s="67"/>
    </row>
    <row r="2735" spans="8:9" x14ac:dyDescent="0.2">
      <c r="H2735" s="67"/>
      <c r="I2735" s="67"/>
    </row>
    <row r="2736" spans="8:9" x14ac:dyDescent="0.2">
      <c r="H2736" s="67"/>
      <c r="I2736" s="67"/>
    </row>
    <row r="2737" spans="8:9" x14ac:dyDescent="0.2">
      <c r="H2737" s="67"/>
      <c r="I2737" s="67"/>
    </row>
    <row r="2738" spans="8:9" x14ac:dyDescent="0.2">
      <c r="H2738" s="67"/>
      <c r="I2738" s="67"/>
    </row>
    <row r="2739" spans="8:9" x14ac:dyDescent="0.2">
      <c r="H2739" s="67"/>
      <c r="I2739" s="67"/>
    </row>
    <row r="2740" spans="8:9" x14ac:dyDescent="0.2">
      <c r="H2740" s="67"/>
      <c r="I2740" s="67"/>
    </row>
    <row r="2741" spans="8:9" x14ac:dyDescent="0.2">
      <c r="H2741" s="67"/>
      <c r="I2741" s="67"/>
    </row>
    <row r="2742" spans="8:9" x14ac:dyDescent="0.2">
      <c r="H2742" s="67"/>
      <c r="I2742" s="67"/>
    </row>
    <row r="2743" spans="8:9" x14ac:dyDescent="0.2">
      <c r="H2743" s="67"/>
      <c r="I2743" s="67"/>
    </row>
    <row r="2744" spans="8:9" x14ac:dyDescent="0.2">
      <c r="H2744" s="67"/>
      <c r="I2744" s="67"/>
    </row>
    <row r="2745" spans="8:9" x14ac:dyDescent="0.2">
      <c r="H2745" s="67"/>
      <c r="I2745" s="67"/>
    </row>
    <row r="2746" spans="8:9" x14ac:dyDescent="0.2">
      <c r="H2746" s="67"/>
      <c r="I2746" s="67"/>
    </row>
    <row r="2747" spans="8:9" x14ac:dyDescent="0.2">
      <c r="H2747" s="67"/>
      <c r="I2747" s="67"/>
    </row>
    <row r="2748" spans="8:9" x14ac:dyDescent="0.2">
      <c r="H2748" s="67"/>
      <c r="I2748" s="67"/>
    </row>
    <row r="2749" spans="8:9" x14ac:dyDescent="0.2">
      <c r="H2749" s="67"/>
      <c r="I2749" s="67"/>
    </row>
    <row r="2750" spans="8:9" x14ac:dyDescent="0.2">
      <c r="H2750" s="67"/>
      <c r="I2750" s="67"/>
    </row>
    <row r="2751" spans="8:9" x14ac:dyDescent="0.2">
      <c r="H2751" s="67"/>
      <c r="I2751" s="67"/>
    </row>
    <row r="2752" spans="8:9" x14ac:dyDescent="0.2">
      <c r="H2752" s="67"/>
      <c r="I2752" s="67"/>
    </row>
    <row r="2753" spans="8:9" x14ac:dyDescent="0.2">
      <c r="H2753" s="67"/>
      <c r="I2753" s="67"/>
    </row>
    <row r="2754" spans="8:9" x14ac:dyDescent="0.2">
      <c r="H2754" s="67"/>
      <c r="I2754" s="67"/>
    </row>
    <row r="2755" spans="8:9" x14ac:dyDescent="0.2">
      <c r="H2755" s="67"/>
      <c r="I2755" s="67"/>
    </row>
    <row r="2756" spans="8:9" x14ac:dyDescent="0.2">
      <c r="H2756" s="67"/>
      <c r="I2756" s="67"/>
    </row>
    <row r="2757" spans="8:9" x14ac:dyDescent="0.2">
      <c r="H2757" s="67"/>
      <c r="I2757" s="67"/>
    </row>
    <row r="2758" spans="8:9" x14ac:dyDescent="0.2">
      <c r="H2758" s="67"/>
      <c r="I2758" s="67"/>
    </row>
    <row r="2759" spans="8:9" x14ac:dyDescent="0.2">
      <c r="H2759" s="67"/>
      <c r="I2759" s="67"/>
    </row>
    <row r="2760" spans="8:9" x14ac:dyDescent="0.2">
      <c r="H2760" s="67"/>
      <c r="I2760" s="67"/>
    </row>
    <row r="2761" spans="8:9" x14ac:dyDescent="0.2">
      <c r="H2761" s="67"/>
      <c r="I2761" s="67"/>
    </row>
    <row r="2762" spans="8:9" x14ac:dyDescent="0.2">
      <c r="H2762" s="67"/>
      <c r="I2762" s="67"/>
    </row>
    <row r="2763" spans="8:9" x14ac:dyDescent="0.2">
      <c r="H2763" s="67"/>
      <c r="I2763" s="67"/>
    </row>
    <row r="2764" spans="8:9" x14ac:dyDescent="0.2">
      <c r="H2764" s="67"/>
      <c r="I2764" s="67"/>
    </row>
    <row r="2765" spans="8:9" x14ac:dyDescent="0.2">
      <c r="H2765" s="67"/>
      <c r="I2765" s="67"/>
    </row>
    <row r="2766" spans="8:9" x14ac:dyDescent="0.2">
      <c r="H2766" s="67"/>
      <c r="I2766" s="67"/>
    </row>
    <row r="2767" spans="8:9" x14ac:dyDescent="0.2">
      <c r="H2767" s="67"/>
      <c r="I2767" s="67"/>
    </row>
    <row r="2768" spans="8:9" x14ac:dyDescent="0.2">
      <c r="H2768" s="67"/>
      <c r="I2768" s="67"/>
    </row>
    <row r="2769" spans="8:9" x14ac:dyDescent="0.2">
      <c r="H2769" s="67"/>
      <c r="I2769" s="67"/>
    </row>
    <row r="2770" spans="8:9" x14ac:dyDescent="0.2">
      <c r="H2770" s="67"/>
      <c r="I2770" s="67"/>
    </row>
    <row r="2771" spans="8:9" x14ac:dyDescent="0.2">
      <c r="H2771" s="67"/>
      <c r="I2771" s="67"/>
    </row>
    <row r="2772" spans="8:9" x14ac:dyDescent="0.2">
      <c r="H2772" s="67"/>
      <c r="I2772" s="67"/>
    </row>
    <row r="2773" spans="8:9" x14ac:dyDescent="0.2">
      <c r="H2773" s="67"/>
      <c r="I2773" s="67"/>
    </row>
    <row r="2774" spans="8:9" x14ac:dyDescent="0.2">
      <c r="H2774" s="67"/>
      <c r="I2774" s="67"/>
    </row>
    <row r="2775" spans="8:9" x14ac:dyDescent="0.2">
      <c r="H2775" s="67"/>
      <c r="I2775" s="67"/>
    </row>
    <row r="2776" spans="8:9" x14ac:dyDescent="0.2">
      <c r="H2776" s="67"/>
      <c r="I2776" s="67"/>
    </row>
    <row r="2777" spans="8:9" x14ac:dyDescent="0.2">
      <c r="H2777" s="67"/>
      <c r="I2777" s="67"/>
    </row>
    <row r="2778" spans="8:9" x14ac:dyDescent="0.2">
      <c r="H2778" s="67"/>
      <c r="I2778" s="67"/>
    </row>
    <row r="2779" spans="8:9" x14ac:dyDescent="0.2">
      <c r="H2779" s="67"/>
      <c r="I2779" s="67"/>
    </row>
    <row r="2780" spans="8:9" x14ac:dyDescent="0.2">
      <c r="H2780" s="67"/>
      <c r="I2780" s="67"/>
    </row>
    <row r="2781" spans="8:9" x14ac:dyDescent="0.2">
      <c r="H2781" s="67"/>
      <c r="I2781" s="67"/>
    </row>
    <row r="2782" spans="8:9" x14ac:dyDescent="0.2">
      <c r="H2782" s="67"/>
      <c r="I2782" s="67"/>
    </row>
    <row r="2783" spans="8:9" x14ac:dyDescent="0.2">
      <c r="H2783" s="67"/>
      <c r="I2783" s="67"/>
    </row>
    <row r="2784" spans="8:9" x14ac:dyDescent="0.2">
      <c r="H2784" s="67"/>
      <c r="I2784" s="67"/>
    </row>
    <row r="2785" spans="8:9" x14ac:dyDescent="0.2">
      <c r="H2785" s="67"/>
      <c r="I2785" s="67"/>
    </row>
    <row r="2786" spans="8:9" x14ac:dyDescent="0.2">
      <c r="H2786" s="67"/>
      <c r="I2786" s="67"/>
    </row>
    <row r="2787" spans="8:9" x14ac:dyDescent="0.2">
      <c r="H2787" s="67"/>
      <c r="I2787" s="67"/>
    </row>
    <row r="2788" spans="8:9" x14ac:dyDescent="0.2">
      <c r="H2788" s="67"/>
      <c r="I2788" s="67"/>
    </row>
    <row r="2789" spans="8:9" x14ac:dyDescent="0.2">
      <c r="H2789" s="67"/>
      <c r="I2789" s="67"/>
    </row>
    <row r="2790" spans="8:9" x14ac:dyDescent="0.2">
      <c r="H2790" s="67"/>
      <c r="I2790" s="67"/>
    </row>
    <row r="2791" spans="8:9" x14ac:dyDescent="0.2">
      <c r="H2791" s="67"/>
      <c r="I2791" s="67"/>
    </row>
    <row r="2792" spans="8:9" x14ac:dyDescent="0.2">
      <c r="H2792" s="67"/>
      <c r="I2792" s="67"/>
    </row>
    <row r="2793" spans="8:9" x14ac:dyDescent="0.2">
      <c r="H2793" s="67"/>
      <c r="I2793" s="67"/>
    </row>
    <row r="2794" spans="8:9" x14ac:dyDescent="0.2">
      <c r="H2794" s="67"/>
      <c r="I2794" s="67"/>
    </row>
    <row r="2795" spans="8:9" x14ac:dyDescent="0.2">
      <c r="H2795" s="67"/>
      <c r="I2795" s="67"/>
    </row>
    <row r="2796" spans="8:9" x14ac:dyDescent="0.2">
      <c r="H2796" s="67"/>
      <c r="I2796" s="67"/>
    </row>
    <row r="2797" spans="8:9" x14ac:dyDescent="0.2">
      <c r="H2797" s="67"/>
      <c r="I2797" s="67"/>
    </row>
    <row r="2798" spans="8:9" x14ac:dyDescent="0.2">
      <c r="H2798" s="67"/>
      <c r="I2798" s="67"/>
    </row>
    <row r="2799" spans="8:9" x14ac:dyDescent="0.2">
      <c r="H2799" s="67"/>
      <c r="I2799" s="67"/>
    </row>
    <row r="2800" spans="8:9" x14ac:dyDescent="0.2">
      <c r="H2800" s="67"/>
      <c r="I2800" s="67"/>
    </row>
    <row r="2801" spans="8:9" x14ac:dyDescent="0.2">
      <c r="H2801" s="67"/>
      <c r="I2801" s="67"/>
    </row>
    <row r="2802" spans="8:9" x14ac:dyDescent="0.2">
      <c r="H2802" s="67"/>
      <c r="I2802" s="67"/>
    </row>
    <row r="2803" spans="8:9" x14ac:dyDescent="0.2">
      <c r="H2803" s="67"/>
      <c r="I2803" s="67"/>
    </row>
    <row r="2804" spans="8:9" x14ac:dyDescent="0.2">
      <c r="H2804" s="67"/>
      <c r="I2804" s="67"/>
    </row>
    <row r="2805" spans="8:9" x14ac:dyDescent="0.2">
      <c r="H2805" s="67"/>
      <c r="I2805" s="67"/>
    </row>
    <row r="2806" spans="8:9" x14ac:dyDescent="0.2">
      <c r="H2806" s="67"/>
      <c r="I2806" s="67"/>
    </row>
    <row r="2807" spans="8:9" x14ac:dyDescent="0.2">
      <c r="H2807" s="67"/>
      <c r="I2807" s="67"/>
    </row>
    <row r="2808" spans="8:9" x14ac:dyDescent="0.2">
      <c r="H2808" s="67"/>
      <c r="I2808" s="67"/>
    </row>
    <row r="2809" spans="8:9" x14ac:dyDescent="0.2">
      <c r="H2809" s="67"/>
      <c r="I2809" s="67"/>
    </row>
    <row r="2810" spans="8:9" x14ac:dyDescent="0.2">
      <c r="H2810" s="67"/>
      <c r="I2810" s="67"/>
    </row>
    <row r="2811" spans="8:9" x14ac:dyDescent="0.2">
      <c r="H2811" s="67"/>
      <c r="I2811" s="67"/>
    </row>
    <row r="2812" spans="8:9" x14ac:dyDescent="0.2">
      <c r="H2812" s="67"/>
      <c r="I2812" s="67"/>
    </row>
    <row r="2813" spans="8:9" x14ac:dyDescent="0.2">
      <c r="H2813" s="67"/>
      <c r="I2813" s="67"/>
    </row>
    <row r="2814" spans="8:9" x14ac:dyDescent="0.2">
      <c r="H2814" s="67"/>
      <c r="I2814" s="67"/>
    </row>
    <row r="2815" spans="8:9" x14ac:dyDescent="0.2">
      <c r="H2815" s="67"/>
      <c r="I2815" s="67"/>
    </row>
    <row r="2816" spans="8:9" x14ac:dyDescent="0.2">
      <c r="H2816" s="67"/>
      <c r="I2816" s="67"/>
    </row>
    <row r="2817" spans="8:9" x14ac:dyDescent="0.2">
      <c r="H2817" s="67"/>
      <c r="I2817" s="67"/>
    </row>
    <row r="2818" spans="8:9" x14ac:dyDescent="0.2">
      <c r="H2818" s="67"/>
      <c r="I2818" s="67"/>
    </row>
    <row r="2819" spans="8:9" x14ac:dyDescent="0.2">
      <c r="H2819" s="67"/>
      <c r="I2819" s="67"/>
    </row>
    <row r="2820" spans="8:9" x14ac:dyDescent="0.2">
      <c r="H2820" s="67"/>
      <c r="I2820" s="67"/>
    </row>
    <row r="2821" spans="8:9" x14ac:dyDescent="0.2">
      <c r="H2821" s="67"/>
      <c r="I2821" s="67"/>
    </row>
    <row r="2822" spans="8:9" x14ac:dyDescent="0.2">
      <c r="H2822" s="67"/>
      <c r="I2822" s="67"/>
    </row>
    <row r="2823" spans="8:9" x14ac:dyDescent="0.2">
      <c r="H2823" s="67"/>
      <c r="I2823" s="67"/>
    </row>
    <row r="2824" spans="8:9" x14ac:dyDescent="0.2">
      <c r="H2824" s="67"/>
      <c r="I2824" s="67"/>
    </row>
    <row r="2825" spans="8:9" x14ac:dyDescent="0.2">
      <c r="H2825" s="67"/>
      <c r="I2825" s="67"/>
    </row>
    <row r="2826" spans="8:9" x14ac:dyDescent="0.2">
      <c r="H2826" s="67"/>
      <c r="I2826" s="67"/>
    </row>
    <row r="2827" spans="8:9" x14ac:dyDescent="0.2">
      <c r="H2827" s="67"/>
      <c r="I2827" s="67"/>
    </row>
    <row r="2828" spans="8:9" x14ac:dyDescent="0.2">
      <c r="H2828" s="67"/>
      <c r="I2828" s="67"/>
    </row>
    <row r="2829" spans="8:9" x14ac:dyDescent="0.2">
      <c r="H2829" s="67"/>
      <c r="I2829" s="67"/>
    </row>
    <row r="2830" spans="8:9" x14ac:dyDescent="0.2">
      <c r="H2830" s="67"/>
      <c r="I2830" s="67"/>
    </row>
    <row r="2831" spans="8:9" x14ac:dyDescent="0.2">
      <c r="H2831" s="67"/>
      <c r="I2831" s="67"/>
    </row>
    <row r="2832" spans="8:9" x14ac:dyDescent="0.2">
      <c r="H2832" s="67"/>
      <c r="I2832" s="67"/>
    </row>
    <row r="2833" spans="8:9" x14ac:dyDescent="0.2">
      <c r="H2833" s="67"/>
      <c r="I2833" s="67"/>
    </row>
    <row r="2834" spans="8:9" x14ac:dyDescent="0.2">
      <c r="H2834" s="67"/>
      <c r="I2834" s="67"/>
    </row>
    <row r="2835" spans="8:9" x14ac:dyDescent="0.2">
      <c r="H2835" s="67"/>
      <c r="I2835" s="67"/>
    </row>
    <row r="2836" spans="8:9" x14ac:dyDescent="0.2">
      <c r="H2836" s="67"/>
      <c r="I2836" s="67"/>
    </row>
    <row r="2837" spans="8:9" x14ac:dyDescent="0.2">
      <c r="H2837" s="67"/>
      <c r="I2837" s="67"/>
    </row>
    <row r="2838" spans="8:9" x14ac:dyDescent="0.2">
      <c r="H2838" s="67"/>
      <c r="I2838" s="67"/>
    </row>
    <row r="2839" spans="8:9" x14ac:dyDescent="0.2">
      <c r="H2839" s="67"/>
      <c r="I2839" s="67"/>
    </row>
    <row r="2840" spans="8:9" x14ac:dyDescent="0.2">
      <c r="H2840" s="67"/>
      <c r="I2840" s="67"/>
    </row>
    <row r="2841" spans="8:9" x14ac:dyDescent="0.2">
      <c r="H2841" s="67"/>
      <c r="I2841" s="67"/>
    </row>
    <row r="2842" spans="8:9" x14ac:dyDescent="0.2">
      <c r="H2842" s="67"/>
      <c r="I2842" s="67"/>
    </row>
    <row r="2843" spans="8:9" x14ac:dyDescent="0.2">
      <c r="H2843" s="67"/>
      <c r="I2843" s="67"/>
    </row>
    <row r="2844" spans="8:9" x14ac:dyDescent="0.2">
      <c r="H2844" s="67"/>
      <c r="I2844" s="67"/>
    </row>
    <row r="2845" spans="8:9" x14ac:dyDescent="0.2">
      <c r="H2845" s="67"/>
      <c r="I2845" s="67"/>
    </row>
    <row r="2846" spans="8:9" x14ac:dyDescent="0.2">
      <c r="H2846" s="67"/>
      <c r="I2846" s="67"/>
    </row>
    <row r="2847" spans="8:9" x14ac:dyDescent="0.2">
      <c r="H2847" s="67"/>
      <c r="I2847" s="67"/>
    </row>
    <row r="2848" spans="8:9" x14ac:dyDescent="0.2">
      <c r="H2848" s="67"/>
      <c r="I2848" s="67"/>
    </row>
    <row r="2849" spans="8:9" x14ac:dyDescent="0.2">
      <c r="H2849" s="67"/>
      <c r="I2849" s="67"/>
    </row>
    <row r="2850" spans="8:9" x14ac:dyDescent="0.2">
      <c r="H2850" s="67"/>
      <c r="I2850" s="67"/>
    </row>
    <row r="2851" spans="8:9" x14ac:dyDescent="0.2">
      <c r="H2851" s="67"/>
      <c r="I2851" s="67"/>
    </row>
    <row r="2852" spans="8:9" x14ac:dyDescent="0.2">
      <c r="H2852" s="67"/>
      <c r="I2852" s="67"/>
    </row>
    <row r="2853" spans="8:9" x14ac:dyDescent="0.2">
      <c r="H2853" s="67"/>
      <c r="I2853" s="67"/>
    </row>
    <row r="2854" spans="8:9" x14ac:dyDescent="0.2">
      <c r="H2854" s="67"/>
      <c r="I2854" s="67"/>
    </row>
    <row r="2855" spans="8:9" x14ac:dyDescent="0.2">
      <c r="H2855" s="67"/>
      <c r="I2855" s="67"/>
    </row>
    <row r="2856" spans="8:9" x14ac:dyDescent="0.2">
      <c r="H2856" s="67"/>
      <c r="I2856" s="67"/>
    </row>
    <row r="2857" spans="8:9" x14ac:dyDescent="0.2">
      <c r="H2857" s="67"/>
      <c r="I2857" s="67"/>
    </row>
    <row r="2858" spans="8:9" x14ac:dyDescent="0.2">
      <c r="H2858" s="67"/>
      <c r="I2858" s="67"/>
    </row>
    <row r="2859" spans="8:9" x14ac:dyDescent="0.2">
      <c r="H2859" s="67"/>
      <c r="I2859" s="67"/>
    </row>
    <row r="2860" spans="8:9" x14ac:dyDescent="0.2">
      <c r="H2860" s="67"/>
      <c r="I2860" s="67"/>
    </row>
    <row r="2861" spans="8:9" x14ac:dyDescent="0.2">
      <c r="H2861" s="67"/>
      <c r="I2861" s="67"/>
    </row>
    <row r="2862" spans="8:9" x14ac:dyDescent="0.2">
      <c r="H2862" s="67"/>
      <c r="I2862" s="67"/>
    </row>
    <row r="2863" spans="8:9" x14ac:dyDescent="0.2">
      <c r="H2863" s="67"/>
      <c r="I2863" s="67"/>
    </row>
    <row r="2864" spans="8:9" x14ac:dyDescent="0.2">
      <c r="H2864" s="67"/>
      <c r="I2864" s="67"/>
    </row>
    <row r="2865" spans="8:9" x14ac:dyDescent="0.2">
      <c r="H2865" s="67"/>
      <c r="I2865" s="67"/>
    </row>
    <row r="2866" spans="8:9" x14ac:dyDescent="0.2">
      <c r="H2866" s="67"/>
      <c r="I2866" s="67"/>
    </row>
    <row r="2867" spans="8:9" x14ac:dyDescent="0.2">
      <c r="H2867" s="67"/>
      <c r="I2867" s="67"/>
    </row>
    <row r="2868" spans="8:9" x14ac:dyDescent="0.2">
      <c r="H2868" s="67"/>
      <c r="I2868" s="67"/>
    </row>
    <row r="2869" spans="8:9" x14ac:dyDescent="0.2">
      <c r="H2869" s="67"/>
      <c r="I2869" s="67"/>
    </row>
    <row r="2870" spans="8:9" x14ac:dyDescent="0.2">
      <c r="H2870" s="67"/>
      <c r="I2870" s="67"/>
    </row>
    <row r="2871" spans="8:9" x14ac:dyDescent="0.2">
      <c r="H2871" s="67"/>
      <c r="I2871" s="67"/>
    </row>
    <row r="2872" spans="8:9" x14ac:dyDescent="0.2">
      <c r="H2872" s="67"/>
      <c r="I2872" s="67"/>
    </row>
    <row r="2873" spans="8:9" x14ac:dyDescent="0.2">
      <c r="H2873" s="67"/>
      <c r="I2873" s="67"/>
    </row>
    <row r="2874" spans="8:9" x14ac:dyDescent="0.2">
      <c r="H2874" s="67"/>
      <c r="I2874" s="67"/>
    </row>
    <row r="2875" spans="8:9" x14ac:dyDescent="0.2">
      <c r="H2875" s="67"/>
      <c r="I2875" s="67"/>
    </row>
    <row r="2876" spans="8:9" x14ac:dyDescent="0.2">
      <c r="H2876" s="67"/>
      <c r="I2876" s="67"/>
    </row>
    <row r="2877" spans="8:9" x14ac:dyDescent="0.2">
      <c r="H2877" s="67"/>
      <c r="I2877" s="67"/>
    </row>
    <row r="2878" spans="8:9" x14ac:dyDescent="0.2">
      <c r="H2878" s="67"/>
      <c r="I2878" s="67"/>
    </row>
    <row r="2879" spans="8:9" x14ac:dyDescent="0.2">
      <c r="H2879" s="67"/>
      <c r="I2879" s="67"/>
    </row>
    <row r="2880" spans="8:9" x14ac:dyDescent="0.2">
      <c r="H2880" s="67"/>
      <c r="I2880" s="67"/>
    </row>
    <row r="2881" spans="8:9" x14ac:dyDescent="0.2">
      <c r="H2881" s="67"/>
      <c r="I2881" s="67"/>
    </row>
    <row r="2882" spans="8:9" x14ac:dyDescent="0.2">
      <c r="H2882" s="67"/>
      <c r="I2882" s="67"/>
    </row>
    <row r="2883" spans="8:9" x14ac:dyDescent="0.2">
      <c r="H2883" s="67"/>
      <c r="I2883" s="67"/>
    </row>
    <row r="2884" spans="8:9" x14ac:dyDescent="0.2">
      <c r="H2884" s="67"/>
      <c r="I2884" s="67"/>
    </row>
    <row r="2885" spans="8:9" x14ac:dyDescent="0.2">
      <c r="H2885" s="67"/>
      <c r="I2885" s="67"/>
    </row>
    <row r="2886" spans="8:9" x14ac:dyDescent="0.2">
      <c r="H2886" s="67"/>
      <c r="I2886" s="67"/>
    </row>
    <row r="2887" spans="8:9" x14ac:dyDescent="0.2">
      <c r="H2887" s="67"/>
      <c r="I2887" s="67"/>
    </row>
    <row r="2888" spans="8:9" x14ac:dyDescent="0.2">
      <c r="H2888" s="67"/>
      <c r="I2888" s="67"/>
    </row>
    <row r="2889" spans="8:9" x14ac:dyDescent="0.2">
      <c r="H2889" s="67"/>
      <c r="I2889" s="67"/>
    </row>
    <row r="2890" spans="8:9" x14ac:dyDescent="0.2">
      <c r="H2890" s="67"/>
      <c r="I2890" s="67"/>
    </row>
    <row r="2891" spans="8:9" x14ac:dyDescent="0.2">
      <c r="H2891" s="67"/>
      <c r="I2891" s="67"/>
    </row>
    <row r="2892" spans="8:9" x14ac:dyDescent="0.2">
      <c r="H2892" s="67"/>
      <c r="I2892" s="67"/>
    </row>
    <row r="2893" spans="8:9" x14ac:dyDescent="0.2">
      <c r="H2893" s="67"/>
      <c r="I2893" s="67"/>
    </row>
    <row r="2894" spans="8:9" x14ac:dyDescent="0.2">
      <c r="H2894" s="67"/>
      <c r="I2894" s="67"/>
    </row>
    <row r="2895" spans="8:9" x14ac:dyDescent="0.2">
      <c r="H2895" s="67"/>
      <c r="I2895" s="67"/>
    </row>
    <row r="2896" spans="8:9" x14ac:dyDescent="0.2">
      <c r="H2896" s="67"/>
      <c r="I2896" s="67"/>
    </row>
    <row r="2897" spans="8:9" x14ac:dyDescent="0.2">
      <c r="H2897" s="67"/>
      <c r="I2897" s="67"/>
    </row>
    <row r="2898" spans="8:9" x14ac:dyDescent="0.2">
      <c r="H2898" s="67"/>
      <c r="I2898" s="67"/>
    </row>
    <row r="2899" spans="8:9" x14ac:dyDescent="0.2">
      <c r="H2899" s="67"/>
      <c r="I2899" s="67"/>
    </row>
    <row r="2900" spans="8:9" x14ac:dyDescent="0.2">
      <c r="H2900" s="67"/>
      <c r="I2900" s="67"/>
    </row>
    <row r="2901" spans="8:9" x14ac:dyDescent="0.2">
      <c r="H2901" s="67"/>
      <c r="I2901" s="67"/>
    </row>
    <row r="2902" spans="8:9" x14ac:dyDescent="0.2">
      <c r="H2902" s="67"/>
      <c r="I2902" s="67"/>
    </row>
    <row r="2903" spans="8:9" x14ac:dyDescent="0.2">
      <c r="H2903" s="67"/>
      <c r="I2903" s="67"/>
    </row>
    <row r="2904" spans="8:9" x14ac:dyDescent="0.2">
      <c r="H2904" s="67"/>
      <c r="I2904" s="67"/>
    </row>
    <row r="2905" spans="8:9" x14ac:dyDescent="0.2">
      <c r="H2905" s="67"/>
      <c r="I2905" s="67"/>
    </row>
    <row r="2906" spans="8:9" x14ac:dyDescent="0.2">
      <c r="H2906" s="67"/>
      <c r="I2906" s="67"/>
    </row>
    <row r="2907" spans="8:9" x14ac:dyDescent="0.2">
      <c r="H2907" s="67"/>
      <c r="I2907" s="67"/>
    </row>
    <row r="2908" spans="8:9" x14ac:dyDescent="0.2">
      <c r="H2908" s="67"/>
      <c r="I2908" s="67"/>
    </row>
    <row r="2909" spans="8:9" x14ac:dyDescent="0.2">
      <c r="H2909" s="67"/>
      <c r="I2909" s="67"/>
    </row>
    <row r="2910" spans="8:9" x14ac:dyDescent="0.2">
      <c r="H2910" s="67"/>
      <c r="I2910" s="67"/>
    </row>
    <row r="2911" spans="8:9" x14ac:dyDescent="0.2">
      <c r="H2911" s="67"/>
      <c r="I2911" s="67"/>
    </row>
    <row r="2912" spans="8:9" x14ac:dyDescent="0.2">
      <c r="H2912" s="67"/>
      <c r="I2912" s="67"/>
    </row>
    <row r="2913" spans="8:9" x14ac:dyDescent="0.2">
      <c r="H2913" s="67"/>
      <c r="I2913" s="67"/>
    </row>
    <row r="2914" spans="8:9" x14ac:dyDescent="0.2">
      <c r="H2914" s="67"/>
      <c r="I2914" s="67"/>
    </row>
    <row r="2915" spans="8:9" x14ac:dyDescent="0.2">
      <c r="H2915" s="67"/>
      <c r="I2915" s="67"/>
    </row>
    <row r="2916" spans="8:9" x14ac:dyDescent="0.2">
      <c r="H2916" s="67"/>
      <c r="I2916" s="67"/>
    </row>
    <row r="2917" spans="8:9" x14ac:dyDescent="0.2">
      <c r="H2917" s="67"/>
      <c r="I2917" s="67"/>
    </row>
    <row r="2918" spans="8:9" x14ac:dyDescent="0.2">
      <c r="H2918" s="67"/>
      <c r="I2918" s="67"/>
    </row>
    <row r="2919" spans="8:9" x14ac:dyDescent="0.2">
      <c r="H2919" s="67"/>
      <c r="I2919" s="67"/>
    </row>
    <row r="2920" spans="8:9" x14ac:dyDescent="0.2">
      <c r="H2920" s="67"/>
      <c r="I2920" s="67"/>
    </row>
    <row r="2921" spans="8:9" x14ac:dyDescent="0.2">
      <c r="H2921" s="67"/>
      <c r="I2921" s="67"/>
    </row>
    <row r="2922" spans="8:9" x14ac:dyDescent="0.2">
      <c r="H2922" s="67"/>
      <c r="I2922" s="67"/>
    </row>
    <row r="2923" spans="8:9" x14ac:dyDescent="0.2">
      <c r="H2923" s="67"/>
      <c r="I2923" s="67"/>
    </row>
    <row r="2924" spans="8:9" x14ac:dyDescent="0.2">
      <c r="H2924" s="67"/>
      <c r="I2924" s="67"/>
    </row>
    <row r="2925" spans="8:9" x14ac:dyDescent="0.2">
      <c r="H2925" s="67"/>
      <c r="I2925" s="67"/>
    </row>
    <row r="2926" spans="8:9" x14ac:dyDescent="0.2">
      <c r="H2926" s="67"/>
      <c r="I2926" s="67"/>
    </row>
    <row r="2927" spans="8:9" x14ac:dyDescent="0.2">
      <c r="H2927" s="67"/>
      <c r="I2927" s="67"/>
    </row>
    <row r="2928" spans="8:9" x14ac:dyDescent="0.2">
      <c r="H2928" s="67"/>
      <c r="I2928" s="67"/>
    </row>
    <row r="2929" spans="8:9" x14ac:dyDescent="0.2">
      <c r="H2929" s="67"/>
      <c r="I2929" s="67"/>
    </row>
    <row r="2930" spans="8:9" x14ac:dyDescent="0.2">
      <c r="H2930" s="67"/>
      <c r="I2930" s="67"/>
    </row>
    <row r="2931" spans="8:9" x14ac:dyDescent="0.2">
      <c r="H2931" s="67"/>
      <c r="I2931" s="67"/>
    </row>
    <row r="2932" spans="8:9" x14ac:dyDescent="0.2">
      <c r="H2932" s="67"/>
      <c r="I2932" s="67"/>
    </row>
    <row r="2933" spans="8:9" x14ac:dyDescent="0.2">
      <c r="H2933" s="67"/>
      <c r="I2933" s="67"/>
    </row>
    <row r="2934" spans="8:9" x14ac:dyDescent="0.2">
      <c r="H2934" s="67"/>
      <c r="I2934" s="67"/>
    </row>
    <row r="2935" spans="8:9" x14ac:dyDescent="0.2">
      <c r="H2935" s="67"/>
      <c r="I2935" s="67"/>
    </row>
    <row r="2936" spans="8:9" x14ac:dyDescent="0.2">
      <c r="H2936" s="67"/>
      <c r="I2936" s="67"/>
    </row>
    <row r="2937" spans="8:9" x14ac:dyDescent="0.2">
      <c r="H2937" s="67"/>
      <c r="I2937" s="67"/>
    </row>
    <row r="2938" spans="8:9" x14ac:dyDescent="0.2">
      <c r="H2938" s="67"/>
      <c r="I2938" s="67"/>
    </row>
    <row r="2939" spans="8:9" x14ac:dyDescent="0.2">
      <c r="H2939" s="67"/>
      <c r="I2939" s="67"/>
    </row>
    <row r="2940" spans="8:9" x14ac:dyDescent="0.2">
      <c r="H2940" s="67"/>
      <c r="I2940" s="67"/>
    </row>
    <row r="2941" spans="8:9" x14ac:dyDescent="0.2">
      <c r="H2941" s="67"/>
      <c r="I2941" s="67"/>
    </row>
    <row r="2942" spans="8:9" x14ac:dyDescent="0.2">
      <c r="H2942" s="67"/>
      <c r="I2942" s="67"/>
    </row>
    <row r="2943" spans="8:9" x14ac:dyDescent="0.2">
      <c r="H2943" s="67"/>
      <c r="I2943" s="67"/>
    </row>
    <row r="2944" spans="8:9" x14ac:dyDescent="0.2">
      <c r="H2944" s="67"/>
      <c r="I2944" s="67"/>
    </row>
    <row r="2945" spans="8:9" x14ac:dyDescent="0.2">
      <c r="H2945" s="67"/>
      <c r="I2945" s="67"/>
    </row>
    <row r="2946" spans="8:9" x14ac:dyDescent="0.2">
      <c r="H2946" s="67"/>
      <c r="I2946" s="67"/>
    </row>
    <row r="2947" spans="8:9" x14ac:dyDescent="0.2">
      <c r="H2947" s="67"/>
      <c r="I2947" s="67"/>
    </row>
    <row r="2948" spans="8:9" x14ac:dyDescent="0.2">
      <c r="H2948" s="67"/>
      <c r="I2948" s="67"/>
    </row>
    <row r="2949" spans="8:9" x14ac:dyDescent="0.2">
      <c r="H2949" s="67"/>
      <c r="I2949" s="67"/>
    </row>
    <row r="2950" spans="8:9" x14ac:dyDescent="0.2">
      <c r="H2950" s="67"/>
      <c r="I2950" s="67"/>
    </row>
    <row r="2951" spans="8:9" x14ac:dyDescent="0.2">
      <c r="H2951" s="67"/>
      <c r="I2951" s="67"/>
    </row>
    <row r="2952" spans="8:9" x14ac:dyDescent="0.2">
      <c r="H2952" s="67"/>
      <c r="I2952" s="67"/>
    </row>
    <row r="2953" spans="8:9" x14ac:dyDescent="0.2">
      <c r="H2953" s="67"/>
      <c r="I2953" s="67"/>
    </row>
    <row r="2954" spans="8:9" x14ac:dyDescent="0.2">
      <c r="H2954" s="67"/>
      <c r="I2954" s="67"/>
    </row>
    <row r="2955" spans="8:9" x14ac:dyDescent="0.2">
      <c r="H2955" s="67"/>
      <c r="I2955" s="67"/>
    </row>
    <row r="2956" spans="8:9" x14ac:dyDescent="0.2">
      <c r="H2956" s="67"/>
      <c r="I2956" s="67"/>
    </row>
    <row r="2957" spans="8:9" x14ac:dyDescent="0.2">
      <c r="H2957" s="67"/>
      <c r="I2957" s="67"/>
    </row>
    <row r="2958" spans="8:9" x14ac:dyDescent="0.2">
      <c r="H2958" s="67"/>
      <c r="I2958" s="67"/>
    </row>
    <row r="2959" spans="8:9" x14ac:dyDescent="0.2">
      <c r="H2959" s="67"/>
      <c r="I2959" s="67"/>
    </row>
    <row r="2960" spans="8:9" x14ac:dyDescent="0.2">
      <c r="H2960" s="67"/>
      <c r="I2960" s="67"/>
    </row>
    <row r="2961" spans="8:9" x14ac:dyDescent="0.2">
      <c r="H2961" s="67"/>
      <c r="I2961" s="67"/>
    </row>
    <row r="2962" spans="8:9" x14ac:dyDescent="0.2">
      <c r="H2962" s="67"/>
      <c r="I2962" s="67"/>
    </row>
    <row r="2963" spans="8:9" x14ac:dyDescent="0.2">
      <c r="H2963" s="67"/>
      <c r="I2963" s="67"/>
    </row>
    <row r="2964" spans="8:9" x14ac:dyDescent="0.2">
      <c r="H2964" s="67"/>
      <c r="I2964" s="67"/>
    </row>
    <row r="2965" spans="8:9" x14ac:dyDescent="0.2">
      <c r="H2965" s="67"/>
      <c r="I2965" s="67"/>
    </row>
    <row r="2966" spans="8:9" x14ac:dyDescent="0.2">
      <c r="H2966" s="67"/>
      <c r="I2966" s="67"/>
    </row>
    <row r="2967" spans="8:9" x14ac:dyDescent="0.2">
      <c r="H2967" s="67"/>
      <c r="I2967" s="67"/>
    </row>
    <row r="2968" spans="8:9" x14ac:dyDescent="0.2">
      <c r="H2968" s="67"/>
      <c r="I2968" s="67"/>
    </row>
    <row r="2969" spans="8:9" x14ac:dyDescent="0.2">
      <c r="H2969" s="67"/>
      <c r="I2969" s="67"/>
    </row>
    <row r="2970" spans="8:9" x14ac:dyDescent="0.2">
      <c r="H2970" s="67"/>
      <c r="I2970" s="67"/>
    </row>
  </sheetData>
  <phoneticPr fontId="8" type="noConversion"/>
  <pageMargins left="0.75" right="0.75" top="1" bottom="1" header="0.5" footer="0.5"/>
  <pageSetup paperSize="17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J148"/>
  <sheetViews>
    <sheetView topLeftCell="A106" workbookViewId="0">
      <selection activeCell="F143" sqref="F143"/>
    </sheetView>
  </sheetViews>
  <sheetFormatPr defaultRowHeight="12.75" x14ac:dyDescent="0.2"/>
  <cols>
    <col min="1" max="1" width="12.7109375" style="5" customWidth="1"/>
    <col min="2" max="2" width="9.7109375" style="6" customWidth="1"/>
    <col min="3" max="3" width="21.7109375" style="5" customWidth="1"/>
    <col min="4" max="4" width="11.7109375" style="7" customWidth="1"/>
    <col min="5" max="5" width="9.7109375" style="8" customWidth="1"/>
    <col min="6" max="6" width="30.7109375" style="5" customWidth="1"/>
    <col min="7" max="7" width="1.7109375" style="5" customWidth="1"/>
    <col min="8" max="8" width="16.7109375" style="5" customWidth="1"/>
    <col min="9" max="9" width="4.7109375" style="5" customWidth="1"/>
    <col min="10" max="10" width="8.7109375" style="5" customWidth="1"/>
  </cols>
  <sheetData>
    <row r="1" spans="1:8" x14ac:dyDescent="0.2">
      <c r="A1" s="10" t="s">
        <v>2119</v>
      </c>
      <c r="B1" s="14" t="s">
        <v>2120</v>
      </c>
      <c r="C1" s="10" t="s">
        <v>2121</v>
      </c>
      <c r="D1" s="11" t="s">
        <v>2122</v>
      </c>
      <c r="E1" s="12" t="s">
        <v>2123</v>
      </c>
      <c r="F1" s="10" t="s">
        <v>2126</v>
      </c>
    </row>
    <row r="2" spans="1:8" ht="13.15" customHeight="1" x14ac:dyDescent="0.2">
      <c r="A2" s="5" t="s">
        <v>2806</v>
      </c>
      <c r="B2" s="6" t="s">
        <v>2133</v>
      </c>
      <c r="C2" s="5" t="s">
        <v>2299</v>
      </c>
      <c r="D2" s="7">
        <v>315</v>
      </c>
      <c r="E2" s="8" t="s">
        <v>2158</v>
      </c>
    </row>
    <row r="3" spans="1:8" ht="13.15" customHeight="1" x14ac:dyDescent="0.2">
      <c r="A3" s="5" t="s">
        <v>2806</v>
      </c>
      <c r="B3" s="6" t="s">
        <v>2135</v>
      </c>
      <c r="C3" s="5" t="s">
        <v>2311</v>
      </c>
      <c r="D3" s="7">
        <v>1448</v>
      </c>
      <c r="E3" s="8" t="s">
        <v>2158</v>
      </c>
    </row>
    <row r="4" spans="1:8" ht="13.15" customHeight="1" x14ac:dyDescent="0.2">
      <c r="A4" s="5" t="s">
        <v>2806</v>
      </c>
      <c r="B4" s="6" t="s">
        <v>2138</v>
      </c>
      <c r="C4" s="5" t="s">
        <v>2311</v>
      </c>
      <c r="D4" s="7">
        <v>193</v>
      </c>
      <c r="E4" s="8" t="s">
        <v>2158</v>
      </c>
    </row>
    <row r="5" spans="1:8" ht="13.15" customHeight="1" x14ac:dyDescent="0.2">
      <c r="A5" s="5" t="s">
        <v>2806</v>
      </c>
      <c r="B5" s="6" t="s">
        <v>2139</v>
      </c>
      <c r="C5" s="5" t="s">
        <v>2364</v>
      </c>
      <c r="D5" s="7">
        <v>177</v>
      </c>
      <c r="E5" s="8" t="s">
        <v>2158</v>
      </c>
    </row>
    <row r="6" spans="1:8" ht="13.15" customHeight="1" x14ac:dyDescent="0.2">
      <c r="A6" s="5" t="s">
        <v>2806</v>
      </c>
      <c r="B6" s="6" t="s">
        <v>2142</v>
      </c>
      <c r="C6" s="5" t="s">
        <v>2156</v>
      </c>
      <c r="D6" s="7">
        <v>225</v>
      </c>
      <c r="E6" s="8" t="s">
        <v>2158</v>
      </c>
    </row>
    <row r="7" spans="1:8" ht="13.15" customHeight="1" x14ac:dyDescent="0.2">
      <c r="A7" s="5" t="s">
        <v>2806</v>
      </c>
      <c r="B7" s="6" t="s">
        <v>2146</v>
      </c>
      <c r="C7" s="5" t="s">
        <v>2810</v>
      </c>
      <c r="D7" s="7">
        <v>17</v>
      </c>
      <c r="E7" s="8">
        <v>351100</v>
      </c>
    </row>
    <row r="8" spans="1:8" ht="13.15" customHeight="1" x14ac:dyDescent="0.2">
      <c r="A8" s="5" t="s">
        <v>2806</v>
      </c>
      <c r="B8" s="6" t="s">
        <v>2147</v>
      </c>
      <c r="C8" s="5" t="s">
        <v>2811</v>
      </c>
      <c r="D8" s="7">
        <v>1708</v>
      </c>
      <c r="E8" s="8" t="s">
        <v>2812</v>
      </c>
    </row>
    <row r="9" spans="1:8" ht="13.15" customHeight="1" x14ac:dyDescent="0.2">
      <c r="A9" s="5" t="s">
        <v>2806</v>
      </c>
      <c r="B9" s="6" t="s">
        <v>2149</v>
      </c>
      <c r="C9" s="5" t="s">
        <v>2813</v>
      </c>
      <c r="D9" s="7">
        <v>457</v>
      </c>
      <c r="E9" s="8" t="s">
        <v>2812</v>
      </c>
    </row>
    <row r="10" spans="1:8" ht="13.15" customHeight="1" x14ac:dyDescent="0.2">
      <c r="A10" s="5" t="s">
        <v>2806</v>
      </c>
      <c r="B10" s="6" t="s">
        <v>2150</v>
      </c>
      <c r="C10" s="5" t="s">
        <v>2814</v>
      </c>
      <c r="D10" s="7">
        <v>10612</v>
      </c>
      <c r="E10" s="8" t="s">
        <v>2812</v>
      </c>
    </row>
    <row r="11" spans="1:8" ht="13.15" customHeight="1" x14ac:dyDescent="0.2">
      <c r="A11" s="5" t="s">
        <v>2806</v>
      </c>
      <c r="B11" s="6" t="s">
        <v>2152</v>
      </c>
      <c r="C11" s="5" t="s">
        <v>2815</v>
      </c>
      <c r="D11" s="7">
        <v>1027</v>
      </c>
      <c r="E11" s="8" t="s">
        <v>2812</v>
      </c>
    </row>
    <row r="12" spans="1:8" ht="13.15" customHeight="1" x14ac:dyDescent="0.2">
      <c r="A12" s="5" t="s">
        <v>2806</v>
      </c>
      <c r="B12" s="6" t="s">
        <v>2155</v>
      </c>
      <c r="C12" s="5" t="s">
        <v>2816</v>
      </c>
      <c r="D12" s="7">
        <v>100</v>
      </c>
      <c r="E12" s="8" t="s">
        <v>2812</v>
      </c>
    </row>
    <row r="13" spans="1:8" ht="13.15" customHeight="1" x14ac:dyDescent="0.2">
      <c r="A13" s="5" t="s">
        <v>2806</v>
      </c>
      <c r="B13" s="6" t="s">
        <v>2159</v>
      </c>
      <c r="C13" s="5" t="s">
        <v>2816</v>
      </c>
      <c r="D13" s="7">
        <v>103</v>
      </c>
      <c r="E13" s="8" t="s">
        <v>2812</v>
      </c>
    </row>
    <row r="14" spans="1:8" ht="13.15" customHeight="1" x14ac:dyDescent="0.2">
      <c r="A14" s="5" t="s">
        <v>2806</v>
      </c>
      <c r="B14" s="6" t="s">
        <v>2161</v>
      </c>
      <c r="C14" s="5" t="s">
        <v>2816</v>
      </c>
      <c r="D14" s="7">
        <v>102</v>
      </c>
      <c r="E14" s="8" t="s">
        <v>2812</v>
      </c>
    </row>
    <row r="15" spans="1:8" ht="13.15" customHeight="1" x14ac:dyDescent="0.2">
      <c r="A15" s="5" t="s">
        <v>2806</v>
      </c>
      <c r="B15" s="6" t="s">
        <v>2173</v>
      </c>
      <c r="C15" s="5" t="s">
        <v>2817</v>
      </c>
      <c r="D15" s="7">
        <v>1563</v>
      </c>
      <c r="E15" s="8" t="s">
        <v>2812</v>
      </c>
      <c r="H15" s="9"/>
    </row>
    <row r="16" spans="1:8" ht="13.15" customHeight="1" x14ac:dyDescent="0.2">
      <c r="A16" s="5" t="s">
        <v>2806</v>
      </c>
      <c r="B16" s="6" t="s">
        <v>2271</v>
      </c>
      <c r="C16" s="5" t="s">
        <v>2816</v>
      </c>
      <c r="D16" s="7">
        <v>103</v>
      </c>
      <c r="E16" s="8" t="s">
        <v>2812</v>
      </c>
    </row>
    <row r="17" spans="1:5" ht="13.15" customHeight="1" x14ac:dyDescent="0.2">
      <c r="A17" s="5" t="s">
        <v>2806</v>
      </c>
      <c r="B17" s="6" t="s">
        <v>2280</v>
      </c>
      <c r="C17" s="5" t="s">
        <v>2816</v>
      </c>
      <c r="D17" s="7">
        <v>102</v>
      </c>
      <c r="E17" s="8" t="s">
        <v>2812</v>
      </c>
    </row>
    <row r="18" spans="1:5" ht="13.15" customHeight="1" x14ac:dyDescent="0.2">
      <c r="A18" s="5" t="s">
        <v>2806</v>
      </c>
      <c r="B18" s="6" t="s">
        <v>2282</v>
      </c>
      <c r="C18" s="5" t="s">
        <v>2816</v>
      </c>
      <c r="D18" s="7">
        <v>98</v>
      </c>
      <c r="E18" s="8" t="s">
        <v>2812</v>
      </c>
    </row>
    <row r="19" spans="1:5" ht="13.15" customHeight="1" x14ac:dyDescent="0.2">
      <c r="A19" s="5" t="s">
        <v>2806</v>
      </c>
      <c r="B19" s="6" t="s">
        <v>2293</v>
      </c>
      <c r="C19" s="5" t="s">
        <v>2816</v>
      </c>
      <c r="D19" s="7">
        <v>105</v>
      </c>
      <c r="E19" s="8" t="s">
        <v>2812</v>
      </c>
    </row>
    <row r="20" spans="1:5" ht="13.15" customHeight="1" x14ac:dyDescent="0.2">
      <c r="A20" s="5" t="s">
        <v>2806</v>
      </c>
      <c r="B20" s="6" t="s">
        <v>2296</v>
      </c>
      <c r="C20" s="5" t="s">
        <v>2816</v>
      </c>
      <c r="D20" s="7">
        <v>101</v>
      </c>
      <c r="E20" s="8" t="s">
        <v>2812</v>
      </c>
    </row>
    <row r="21" spans="1:5" ht="13.15" customHeight="1" x14ac:dyDescent="0.2">
      <c r="A21" s="5" t="s">
        <v>2806</v>
      </c>
      <c r="B21" s="6" t="s">
        <v>2298</v>
      </c>
      <c r="C21" s="5" t="s">
        <v>2819</v>
      </c>
      <c r="D21" s="7">
        <v>113</v>
      </c>
      <c r="E21" s="8" t="s">
        <v>2812</v>
      </c>
    </row>
    <row r="22" spans="1:5" ht="13.15" customHeight="1" x14ac:dyDescent="0.2">
      <c r="A22" s="5" t="s">
        <v>2806</v>
      </c>
      <c r="B22" s="6" t="s">
        <v>2300</v>
      </c>
      <c r="C22" s="5" t="s">
        <v>2311</v>
      </c>
      <c r="D22" s="7">
        <v>749</v>
      </c>
      <c r="E22" s="8" t="s">
        <v>2812</v>
      </c>
    </row>
    <row r="23" spans="1:5" ht="13.15" customHeight="1" x14ac:dyDescent="0.2">
      <c r="A23" s="5" t="s">
        <v>2806</v>
      </c>
      <c r="B23" s="6" t="s">
        <v>2301</v>
      </c>
      <c r="C23" s="5" t="s">
        <v>2819</v>
      </c>
      <c r="D23" s="7">
        <v>108</v>
      </c>
      <c r="E23" s="8" t="s">
        <v>2812</v>
      </c>
    </row>
    <row r="24" spans="1:5" ht="13.15" customHeight="1" x14ac:dyDescent="0.2">
      <c r="A24" s="5" t="s">
        <v>2806</v>
      </c>
      <c r="B24" s="6" t="s">
        <v>2304</v>
      </c>
      <c r="C24" s="5" t="s">
        <v>2819</v>
      </c>
      <c r="D24" s="7">
        <v>116</v>
      </c>
      <c r="E24" s="8" t="s">
        <v>2812</v>
      </c>
    </row>
    <row r="25" spans="1:5" ht="13.15" customHeight="1" x14ac:dyDescent="0.2">
      <c r="A25" s="5" t="s">
        <v>2806</v>
      </c>
      <c r="B25" s="6" t="s">
        <v>2310</v>
      </c>
      <c r="C25" s="5" t="s">
        <v>2820</v>
      </c>
      <c r="D25" s="7">
        <v>110</v>
      </c>
      <c r="E25" s="8" t="s">
        <v>2812</v>
      </c>
    </row>
    <row r="26" spans="1:5" ht="13.15" customHeight="1" x14ac:dyDescent="0.2">
      <c r="A26" s="5" t="s">
        <v>2806</v>
      </c>
      <c r="B26" s="6" t="s">
        <v>2313</v>
      </c>
      <c r="C26" s="5" t="s">
        <v>2821</v>
      </c>
      <c r="D26" s="7">
        <v>625</v>
      </c>
      <c r="E26" s="8" t="s">
        <v>2812</v>
      </c>
    </row>
    <row r="27" spans="1:5" ht="13.15" customHeight="1" x14ac:dyDescent="0.2">
      <c r="A27" s="5" t="s">
        <v>2806</v>
      </c>
      <c r="B27" s="6" t="s">
        <v>2320</v>
      </c>
      <c r="C27" s="5" t="s">
        <v>2822</v>
      </c>
      <c r="D27" s="7">
        <v>607</v>
      </c>
      <c r="E27" s="8" t="s">
        <v>2812</v>
      </c>
    </row>
    <row r="28" spans="1:5" ht="13.15" customHeight="1" x14ac:dyDescent="0.2">
      <c r="A28" s="5" t="s">
        <v>2806</v>
      </c>
      <c r="B28" s="6" t="s">
        <v>2323</v>
      </c>
      <c r="C28" s="5" t="s">
        <v>2367</v>
      </c>
      <c r="D28" s="7">
        <v>14</v>
      </c>
      <c r="E28" s="8">
        <v>352000</v>
      </c>
    </row>
    <row r="29" spans="1:5" ht="13.15" customHeight="1" x14ac:dyDescent="0.2">
      <c r="A29" s="5" t="s">
        <v>2806</v>
      </c>
      <c r="B29" s="6" t="s">
        <v>2328</v>
      </c>
      <c r="C29" s="5" t="s">
        <v>2367</v>
      </c>
      <c r="D29" s="7">
        <v>54</v>
      </c>
      <c r="E29" s="8">
        <v>352000</v>
      </c>
    </row>
    <row r="30" spans="1:5" ht="13.15" customHeight="1" x14ac:dyDescent="0.2">
      <c r="A30" s="5" t="s">
        <v>2806</v>
      </c>
      <c r="B30" s="6" t="s">
        <v>2823</v>
      </c>
      <c r="C30" s="5" t="s">
        <v>2279</v>
      </c>
      <c r="D30" s="7">
        <v>32</v>
      </c>
      <c r="E30" s="8">
        <v>351100</v>
      </c>
    </row>
    <row r="31" spans="1:5" ht="13.15" customHeight="1" x14ac:dyDescent="0.2">
      <c r="A31" s="5" t="s">
        <v>2806</v>
      </c>
      <c r="B31" s="6" t="s">
        <v>2330</v>
      </c>
      <c r="C31" s="5" t="s">
        <v>2364</v>
      </c>
      <c r="D31" s="7">
        <v>205</v>
      </c>
      <c r="E31" s="8" t="s">
        <v>2812</v>
      </c>
    </row>
    <row r="32" spans="1:5" ht="13.15" customHeight="1" x14ac:dyDescent="0.2">
      <c r="A32" s="5" t="s">
        <v>2806</v>
      </c>
      <c r="B32" s="6" t="s">
        <v>2334</v>
      </c>
      <c r="C32" s="5" t="s">
        <v>2156</v>
      </c>
      <c r="D32" s="7">
        <v>189</v>
      </c>
      <c r="E32" s="8" t="s">
        <v>2812</v>
      </c>
    </row>
    <row r="33" spans="1:5" ht="13.15" customHeight="1" x14ac:dyDescent="0.2">
      <c r="A33" s="5" t="s">
        <v>2806</v>
      </c>
      <c r="B33" s="6" t="s">
        <v>2337</v>
      </c>
      <c r="C33" s="5" t="s">
        <v>2824</v>
      </c>
      <c r="D33" s="7">
        <v>359</v>
      </c>
      <c r="E33" s="8" t="s">
        <v>2812</v>
      </c>
    </row>
    <row r="34" spans="1:5" ht="13.15" customHeight="1" x14ac:dyDescent="0.2">
      <c r="A34" s="5" t="s">
        <v>2806</v>
      </c>
      <c r="B34" s="6" t="s">
        <v>2343</v>
      </c>
      <c r="C34" s="5" t="s">
        <v>2825</v>
      </c>
      <c r="D34" s="7">
        <v>244</v>
      </c>
      <c r="E34" s="8" t="s">
        <v>2812</v>
      </c>
    </row>
    <row r="35" spans="1:5" ht="13.15" customHeight="1" x14ac:dyDescent="0.2">
      <c r="A35" s="5" t="s">
        <v>2806</v>
      </c>
      <c r="B35" s="6" t="s">
        <v>2345</v>
      </c>
      <c r="C35" s="5" t="s">
        <v>2826</v>
      </c>
      <c r="D35" s="7">
        <v>212</v>
      </c>
      <c r="E35" s="8">
        <v>351100</v>
      </c>
    </row>
    <row r="36" spans="1:5" ht="13.15" customHeight="1" x14ac:dyDescent="0.2">
      <c r="A36" s="5" t="s">
        <v>2806</v>
      </c>
      <c r="B36" s="6" t="s">
        <v>2349</v>
      </c>
      <c r="C36" s="5" t="s">
        <v>2279</v>
      </c>
      <c r="D36" s="7">
        <v>24</v>
      </c>
      <c r="E36" s="8" t="s">
        <v>2812</v>
      </c>
    </row>
    <row r="37" spans="1:5" ht="13.15" customHeight="1" x14ac:dyDescent="0.2">
      <c r="A37" s="5" t="s">
        <v>2806</v>
      </c>
      <c r="B37" s="6" t="s">
        <v>2354</v>
      </c>
      <c r="C37" s="5" t="s">
        <v>2827</v>
      </c>
      <c r="D37" s="7">
        <v>1661</v>
      </c>
      <c r="E37" s="8" t="s">
        <v>2812</v>
      </c>
    </row>
    <row r="38" spans="1:5" ht="13.15" customHeight="1" x14ac:dyDescent="0.2">
      <c r="A38" s="5" t="s">
        <v>2806</v>
      </c>
      <c r="B38" s="6" t="s">
        <v>2361</v>
      </c>
      <c r="C38" s="5" t="s">
        <v>2828</v>
      </c>
      <c r="D38" s="7">
        <v>126</v>
      </c>
      <c r="E38" s="8" t="s">
        <v>2812</v>
      </c>
    </row>
    <row r="39" spans="1:5" ht="13.15" customHeight="1" x14ac:dyDescent="0.2">
      <c r="A39" s="5" t="s">
        <v>2806</v>
      </c>
      <c r="B39" s="6" t="s">
        <v>2363</v>
      </c>
      <c r="C39" s="5" t="s">
        <v>2829</v>
      </c>
      <c r="D39" s="7">
        <v>222</v>
      </c>
      <c r="E39" s="8" t="s">
        <v>2812</v>
      </c>
    </row>
    <row r="40" spans="1:5" ht="13.15" customHeight="1" x14ac:dyDescent="0.2">
      <c r="A40" s="5" t="s">
        <v>2806</v>
      </c>
      <c r="B40" s="6" t="s">
        <v>2366</v>
      </c>
      <c r="C40" s="5" t="s">
        <v>2305</v>
      </c>
      <c r="D40" s="7">
        <v>213</v>
      </c>
      <c r="E40" s="8" t="s">
        <v>2812</v>
      </c>
    </row>
    <row r="41" spans="1:5" ht="13.15" customHeight="1" x14ac:dyDescent="0.2">
      <c r="A41" s="5" t="s">
        <v>2806</v>
      </c>
      <c r="B41" s="6" t="s">
        <v>2368</v>
      </c>
      <c r="C41" s="5" t="s">
        <v>2171</v>
      </c>
      <c r="D41" s="7">
        <v>22</v>
      </c>
      <c r="E41" s="8" t="s">
        <v>2812</v>
      </c>
    </row>
    <row r="42" spans="1:5" ht="13.15" customHeight="1" x14ac:dyDescent="0.2">
      <c r="A42" s="5" t="s">
        <v>2806</v>
      </c>
      <c r="B42" s="6" t="s">
        <v>2370</v>
      </c>
      <c r="C42" s="5" t="s">
        <v>2277</v>
      </c>
      <c r="D42" s="7">
        <v>24</v>
      </c>
      <c r="E42" s="8" t="s">
        <v>2812</v>
      </c>
    </row>
    <row r="43" spans="1:5" ht="13.15" customHeight="1" x14ac:dyDescent="0.2">
      <c r="A43" s="5" t="s">
        <v>2806</v>
      </c>
      <c r="B43" s="6" t="s">
        <v>2371</v>
      </c>
      <c r="C43" s="5" t="s">
        <v>2830</v>
      </c>
      <c r="D43" s="7">
        <v>1029</v>
      </c>
      <c r="E43" s="8" t="s">
        <v>2812</v>
      </c>
    </row>
    <row r="44" spans="1:5" ht="13.15" customHeight="1" x14ac:dyDescent="0.2">
      <c r="A44" s="5" t="s">
        <v>2806</v>
      </c>
      <c r="B44" s="6" t="s">
        <v>2372</v>
      </c>
      <c r="C44" s="5" t="s">
        <v>2831</v>
      </c>
      <c r="D44" s="7">
        <v>10</v>
      </c>
      <c r="E44" s="8" t="s">
        <v>2812</v>
      </c>
    </row>
    <row r="45" spans="1:5" ht="13.15" customHeight="1" x14ac:dyDescent="0.2">
      <c r="A45" s="5" t="s">
        <v>2806</v>
      </c>
      <c r="B45" s="6" t="s">
        <v>2375</v>
      </c>
      <c r="C45" s="5" t="s">
        <v>2299</v>
      </c>
      <c r="D45" s="7">
        <v>207</v>
      </c>
      <c r="E45" s="8" t="s">
        <v>2812</v>
      </c>
    </row>
    <row r="46" spans="1:5" ht="13.15" customHeight="1" x14ac:dyDescent="0.2">
      <c r="A46" s="5" t="s">
        <v>2806</v>
      </c>
      <c r="B46" s="6" t="s">
        <v>2376</v>
      </c>
      <c r="C46" s="5" t="s">
        <v>2811</v>
      </c>
      <c r="D46" s="7">
        <v>1917</v>
      </c>
      <c r="E46" s="8" t="s">
        <v>2812</v>
      </c>
    </row>
    <row r="47" spans="1:5" ht="13.15" customHeight="1" x14ac:dyDescent="0.2">
      <c r="A47" s="5" t="s">
        <v>2806</v>
      </c>
      <c r="B47" s="6" t="s">
        <v>2377</v>
      </c>
      <c r="C47" s="5" t="s">
        <v>2832</v>
      </c>
      <c r="D47" s="7">
        <v>1635</v>
      </c>
      <c r="E47" s="8" t="s">
        <v>2812</v>
      </c>
    </row>
    <row r="48" spans="1:5" ht="13.15" customHeight="1" x14ac:dyDescent="0.2">
      <c r="A48" s="5" t="s">
        <v>2806</v>
      </c>
      <c r="B48" s="6" t="s">
        <v>2378</v>
      </c>
      <c r="C48" s="5" t="s">
        <v>2619</v>
      </c>
      <c r="D48" s="7">
        <v>477</v>
      </c>
      <c r="E48" s="8" t="s">
        <v>2812</v>
      </c>
    </row>
    <row r="49" spans="1:5" ht="13.15" customHeight="1" x14ac:dyDescent="0.2">
      <c r="A49" s="5" t="s">
        <v>2806</v>
      </c>
      <c r="B49" s="6" t="s">
        <v>2833</v>
      </c>
      <c r="C49" s="5" t="s">
        <v>2160</v>
      </c>
      <c r="D49" s="7">
        <v>977</v>
      </c>
    </row>
    <row r="50" spans="1:5" ht="13.15" customHeight="1" x14ac:dyDescent="0.2">
      <c r="A50" s="5" t="s">
        <v>2806</v>
      </c>
      <c r="B50" s="6" t="s">
        <v>2396</v>
      </c>
      <c r="C50" s="5" t="s">
        <v>2160</v>
      </c>
      <c r="D50" s="7">
        <v>257</v>
      </c>
    </row>
    <row r="51" spans="1:5" ht="13.15" customHeight="1" x14ac:dyDescent="0.2">
      <c r="A51" s="5" t="s">
        <v>2806</v>
      </c>
      <c r="B51" s="6" t="s">
        <v>2397</v>
      </c>
      <c r="C51" s="5" t="s">
        <v>2160</v>
      </c>
      <c r="D51" s="7">
        <v>144</v>
      </c>
    </row>
    <row r="52" spans="1:5" ht="13.15" customHeight="1" x14ac:dyDescent="0.2">
      <c r="A52" s="5" t="s">
        <v>2806</v>
      </c>
      <c r="B52" s="6" t="s">
        <v>2398</v>
      </c>
      <c r="C52" s="5" t="s">
        <v>2160</v>
      </c>
      <c r="D52" s="7">
        <v>144</v>
      </c>
    </row>
    <row r="53" spans="1:5" ht="13.15" customHeight="1" x14ac:dyDescent="0.2">
      <c r="A53" s="5" t="s">
        <v>2806</v>
      </c>
      <c r="B53" s="6" t="s">
        <v>2399</v>
      </c>
      <c r="C53" s="5" t="s">
        <v>2160</v>
      </c>
      <c r="D53" s="7">
        <v>206</v>
      </c>
    </row>
    <row r="54" spans="1:5" ht="13.15" customHeight="1" x14ac:dyDescent="0.2">
      <c r="A54" s="5" t="s">
        <v>2806</v>
      </c>
      <c r="B54" s="6" t="s">
        <v>2392</v>
      </c>
      <c r="C54" s="5" t="s">
        <v>2393</v>
      </c>
      <c r="D54" s="7">
        <v>59</v>
      </c>
    </row>
    <row r="55" spans="1:5" ht="13.15" customHeight="1" x14ac:dyDescent="0.2">
      <c r="C55" s="10" t="s">
        <v>2401</v>
      </c>
      <c r="D55" s="11">
        <f>SUM(D2:D54)</f>
        <v>31647</v>
      </c>
      <c r="E55" s="12"/>
    </row>
    <row r="56" spans="1:5" ht="13.15" customHeight="1" x14ac:dyDescent="0.2">
      <c r="A56" s="5" t="s">
        <v>2806</v>
      </c>
      <c r="B56" s="6" t="s">
        <v>2402</v>
      </c>
      <c r="C56" s="5" t="s">
        <v>2834</v>
      </c>
      <c r="D56" s="7">
        <v>4679</v>
      </c>
      <c r="E56" s="8" t="s">
        <v>2812</v>
      </c>
    </row>
    <row r="57" spans="1:5" ht="13.15" customHeight="1" x14ac:dyDescent="0.2">
      <c r="A57" s="5" t="s">
        <v>2806</v>
      </c>
      <c r="B57" s="6" t="s">
        <v>2405</v>
      </c>
      <c r="C57" s="5" t="s">
        <v>2834</v>
      </c>
      <c r="D57" s="7">
        <v>868</v>
      </c>
      <c r="E57" s="8" t="s">
        <v>2812</v>
      </c>
    </row>
    <row r="58" spans="1:5" ht="13.15" customHeight="1" x14ac:dyDescent="0.2">
      <c r="A58" s="5" t="s">
        <v>2806</v>
      </c>
      <c r="B58" s="6" t="s">
        <v>2407</v>
      </c>
      <c r="C58" s="5" t="s">
        <v>2835</v>
      </c>
      <c r="D58" s="7">
        <v>3577</v>
      </c>
      <c r="E58" s="8" t="s">
        <v>2812</v>
      </c>
    </row>
    <row r="59" spans="1:5" ht="13.15" customHeight="1" x14ac:dyDescent="0.2">
      <c r="A59" s="5" t="s">
        <v>2806</v>
      </c>
      <c r="B59" s="6" t="s">
        <v>2410</v>
      </c>
      <c r="C59" s="5" t="s">
        <v>2835</v>
      </c>
      <c r="D59" s="7">
        <v>5738</v>
      </c>
      <c r="E59" s="8" t="s">
        <v>2812</v>
      </c>
    </row>
    <row r="60" spans="1:5" ht="13.15" customHeight="1" x14ac:dyDescent="0.2">
      <c r="A60" s="5" t="s">
        <v>2806</v>
      </c>
      <c r="B60" s="6" t="s">
        <v>2411</v>
      </c>
      <c r="C60" s="5" t="s">
        <v>2835</v>
      </c>
      <c r="D60" s="7">
        <v>6240</v>
      </c>
      <c r="E60" s="8" t="s">
        <v>2812</v>
      </c>
    </row>
    <row r="61" spans="1:5" ht="13.15" customHeight="1" x14ac:dyDescent="0.2">
      <c r="A61" s="5" t="s">
        <v>2806</v>
      </c>
      <c r="B61" s="6" t="s">
        <v>2413</v>
      </c>
      <c r="C61" s="5" t="s">
        <v>2836</v>
      </c>
      <c r="D61" s="7">
        <v>14</v>
      </c>
      <c r="E61" s="8">
        <v>351100</v>
      </c>
    </row>
    <row r="62" spans="1:5" ht="13.15" customHeight="1" x14ac:dyDescent="0.2">
      <c r="A62" s="5" t="s">
        <v>2806</v>
      </c>
      <c r="B62" s="6" t="s">
        <v>2415</v>
      </c>
      <c r="C62" s="5" t="s">
        <v>2837</v>
      </c>
      <c r="D62" s="7">
        <v>500</v>
      </c>
      <c r="E62" s="8" t="s">
        <v>2812</v>
      </c>
    </row>
    <row r="63" spans="1:5" ht="13.15" customHeight="1" x14ac:dyDescent="0.2">
      <c r="A63" s="5" t="s">
        <v>2806</v>
      </c>
      <c r="B63" s="6" t="s">
        <v>2418</v>
      </c>
      <c r="C63" s="5" t="s">
        <v>2838</v>
      </c>
      <c r="D63" s="7">
        <v>74</v>
      </c>
      <c r="E63" s="8" t="s">
        <v>2812</v>
      </c>
    </row>
    <row r="64" spans="1:5" ht="13.15" customHeight="1" x14ac:dyDescent="0.2">
      <c r="A64" s="5" t="s">
        <v>2806</v>
      </c>
      <c r="B64" s="6" t="s">
        <v>2423</v>
      </c>
      <c r="C64" s="5" t="s">
        <v>2279</v>
      </c>
      <c r="D64" s="7">
        <v>48</v>
      </c>
      <c r="E64" s="8" t="s">
        <v>2812</v>
      </c>
    </row>
    <row r="65" spans="1:5" ht="13.15" customHeight="1" x14ac:dyDescent="0.2">
      <c r="A65" s="5" t="s">
        <v>2806</v>
      </c>
      <c r="B65" s="6" t="s">
        <v>2426</v>
      </c>
      <c r="C65" s="5" t="s">
        <v>2839</v>
      </c>
      <c r="D65" s="7">
        <v>300</v>
      </c>
      <c r="E65" s="8" t="s">
        <v>2812</v>
      </c>
    </row>
    <row r="66" spans="1:5" ht="13.15" customHeight="1" x14ac:dyDescent="0.2">
      <c r="A66" s="5" t="s">
        <v>2806</v>
      </c>
      <c r="B66" s="6" t="s">
        <v>2427</v>
      </c>
      <c r="C66" s="5" t="s">
        <v>2171</v>
      </c>
      <c r="D66" s="7">
        <v>43</v>
      </c>
      <c r="E66" s="8" t="s">
        <v>2812</v>
      </c>
    </row>
    <row r="67" spans="1:5" ht="13.15" customHeight="1" x14ac:dyDescent="0.2">
      <c r="A67" s="5" t="s">
        <v>2806</v>
      </c>
      <c r="B67" s="6" t="s">
        <v>2428</v>
      </c>
      <c r="C67" s="5" t="s">
        <v>2279</v>
      </c>
      <c r="D67" s="7">
        <v>18</v>
      </c>
      <c r="E67" s="8" t="s">
        <v>2812</v>
      </c>
    </row>
    <row r="68" spans="1:5" ht="13.15" customHeight="1" x14ac:dyDescent="0.2">
      <c r="A68" s="5" t="s">
        <v>2806</v>
      </c>
      <c r="B68" s="6">
        <v>210</v>
      </c>
      <c r="C68" s="5" t="s">
        <v>2934</v>
      </c>
      <c r="D68" s="7">
        <v>36</v>
      </c>
      <c r="E68" s="8">
        <v>351100</v>
      </c>
    </row>
    <row r="69" spans="1:5" ht="13.15" customHeight="1" x14ac:dyDescent="0.2">
      <c r="A69" s="5" t="s">
        <v>2806</v>
      </c>
      <c r="B69" s="6" t="s">
        <v>2432</v>
      </c>
      <c r="C69" s="5" t="s">
        <v>2367</v>
      </c>
      <c r="D69" s="7">
        <v>14</v>
      </c>
      <c r="E69" s="8">
        <v>352000</v>
      </c>
    </row>
    <row r="70" spans="1:5" ht="13.15" customHeight="1" x14ac:dyDescent="0.2">
      <c r="A70" s="5" t="s">
        <v>2806</v>
      </c>
      <c r="B70" s="6" t="s">
        <v>2437</v>
      </c>
      <c r="C70" s="5" t="s">
        <v>2156</v>
      </c>
      <c r="D70" s="7">
        <v>194</v>
      </c>
      <c r="E70" s="8">
        <v>101900</v>
      </c>
    </row>
    <row r="71" spans="1:5" ht="13.15" customHeight="1" x14ac:dyDescent="0.2">
      <c r="A71" s="5" t="s">
        <v>2806</v>
      </c>
      <c r="B71" s="6" t="s">
        <v>2439</v>
      </c>
      <c r="C71" s="5" t="s">
        <v>2367</v>
      </c>
      <c r="D71" s="7">
        <v>33</v>
      </c>
      <c r="E71" s="8">
        <v>352000</v>
      </c>
    </row>
    <row r="72" spans="1:5" ht="13.15" customHeight="1" x14ac:dyDescent="0.2">
      <c r="A72" s="5" t="s">
        <v>2806</v>
      </c>
      <c r="B72" s="6" t="s">
        <v>2440</v>
      </c>
      <c r="C72" s="5" t="s">
        <v>2364</v>
      </c>
      <c r="D72" s="7">
        <v>286</v>
      </c>
      <c r="E72" s="8">
        <v>101900</v>
      </c>
    </row>
    <row r="73" spans="1:5" ht="13.15" customHeight="1" x14ac:dyDescent="0.2">
      <c r="A73" s="5" t="s">
        <v>2806</v>
      </c>
      <c r="B73" s="6" t="s">
        <v>2442</v>
      </c>
      <c r="C73" s="5" t="s">
        <v>2841</v>
      </c>
      <c r="D73" s="7">
        <v>295</v>
      </c>
      <c r="E73" s="8" t="s">
        <v>2812</v>
      </c>
    </row>
    <row r="74" spans="1:5" ht="13.15" customHeight="1" x14ac:dyDescent="0.2">
      <c r="A74" s="5" t="s">
        <v>2806</v>
      </c>
      <c r="B74" s="6" t="s">
        <v>2534</v>
      </c>
      <c r="C74" s="5" t="s">
        <v>2160</v>
      </c>
      <c r="D74" s="7">
        <v>196</v>
      </c>
    </row>
    <row r="75" spans="1:5" ht="13.15" customHeight="1" x14ac:dyDescent="0.2">
      <c r="A75" s="5" t="s">
        <v>2806</v>
      </c>
      <c r="B75" s="6" t="s">
        <v>2535</v>
      </c>
      <c r="C75" s="5" t="s">
        <v>2160</v>
      </c>
      <c r="D75" s="7">
        <v>144</v>
      </c>
    </row>
    <row r="76" spans="1:5" ht="13.15" customHeight="1" x14ac:dyDescent="0.2">
      <c r="A76" s="5" t="s">
        <v>2806</v>
      </c>
      <c r="B76" s="6" t="s">
        <v>2536</v>
      </c>
      <c r="C76" s="5" t="s">
        <v>2160</v>
      </c>
      <c r="D76" s="7">
        <v>144</v>
      </c>
    </row>
    <row r="77" spans="1:5" ht="13.15" customHeight="1" x14ac:dyDescent="0.2">
      <c r="A77" s="5" t="s">
        <v>2806</v>
      </c>
      <c r="B77" s="6" t="s">
        <v>2530</v>
      </c>
      <c r="C77" s="5" t="s">
        <v>2393</v>
      </c>
      <c r="D77" s="7">
        <v>59</v>
      </c>
    </row>
    <row r="78" spans="1:5" ht="13.15" customHeight="1" x14ac:dyDescent="0.2">
      <c r="C78" s="10" t="s">
        <v>2401</v>
      </c>
      <c r="D78" s="11">
        <f>SUM(D56:D77)</f>
        <v>23500</v>
      </c>
      <c r="E78" s="12"/>
    </row>
    <row r="79" spans="1:5" ht="13.15" customHeight="1" x14ac:dyDescent="0.2">
      <c r="C79" s="10"/>
      <c r="D79" s="11"/>
      <c r="E79" s="12"/>
    </row>
    <row r="80" spans="1:5" ht="13.15" customHeight="1" x14ac:dyDescent="0.2"/>
    <row r="81" spans="1:8" ht="13.15" customHeight="1" x14ac:dyDescent="0.2">
      <c r="A81" s="5" t="s">
        <v>2806</v>
      </c>
      <c r="B81" s="6" t="s">
        <v>2842</v>
      </c>
      <c r="C81" s="5" t="s">
        <v>2843</v>
      </c>
      <c r="D81" s="7">
        <v>436</v>
      </c>
      <c r="E81" s="8" t="s">
        <v>2158</v>
      </c>
    </row>
    <row r="82" spans="1:8" ht="13.15" customHeight="1" x14ac:dyDescent="0.2">
      <c r="A82" s="5" t="s">
        <v>2806</v>
      </c>
      <c r="B82" s="6" t="s">
        <v>2844</v>
      </c>
      <c r="C82" s="5" t="s">
        <v>2593</v>
      </c>
      <c r="D82" s="7">
        <v>921</v>
      </c>
      <c r="E82" s="8" t="s">
        <v>2845</v>
      </c>
    </row>
    <row r="83" spans="1:8" ht="13.15" customHeight="1" x14ac:dyDescent="0.2">
      <c r="A83" s="5" t="s">
        <v>2806</v>
      </c>
      <c r="B83" s="6" t="s">
        <v>2846</v>
      </c>
      <c r="C83" s="5" t="s">
        <v>2849</v>
      </c>
      <c r="D83" s="7">
        <v>155</v>
      </c>
      <c r="E83" s="8" t="s">
        <v>2845</v>
      </c>
    </row>
    <row r="84" spans="1:8" ht="13.15" customHeight="1" x14ac:dyDescent="0.2">
      <c r="A84" s="5" t="s">
        <v>2806</v>
      </c>
      <c r="B84" s="6" t="s">
        <v>2850</v>
      </c>
      <c r="C84" s="5" t="s">
        <v>2851</v>
      </c>
      <c r="D84" s="7">
        <v>313</v>
      </c>
      <c r="E84" s="8" t="s">
        <v>2845</v>
      </c>
    </row>
    <row r="85" spans="1:8" ht="13.15" customHeight="1" x14ac:dyDescent="0.2">
      <c r="A85" s="5" t="s">
        <v>2806</v>
      </c>
      <c r="B85" s="6" t="s">
        <v>2852</v>
      </c>
      <c r="C85" s="5" t="s">
        <v>2843</v>
      </c>
      <c r="D85" s="7">
        <v>72</v>
      </c>
      <c r="E85" s="8" t="s">
        <v>2845</v>
      </c>
      <c r="H85" s="9"/>
    </row>
    <row r="86" spans="1:8" ht="13.15" customHeight="1" x14ac:dyDescent="0.2">
      <c r="A86" s="5" t="s">
        <v>2806</v>
      </c>
      <c r="B86" s="6" t="s">
        <v>2855</v>
      </c>
      <c r="C86" s="5" t="s">
        <v>2856</v>
      </c>
      <c r="D86" s="7">
        <v>199</v>
      </c>
      <c r="E86" s="8" t="s">
        <v>2845</v>
      </c>
    </row>
    <row r="87" spans="1:8" ht="13.15" customHeight="1" x14ac:dyDescent="0.2">
      <c r="A87" s="5" t="s">
        <v>2806</v>
      </c>
      <c r="B87" s="6" t="s">
        <v>2857</v>
      </c>
      <c r="C87" s="5" t="s">
        <v>2862</v>
      </c>
      <c r="D87" s="7">
        <v>319</v>
      </c>
      <c r="E87" s="8" t="s">
        <v>2845</v>
      </c>
    </row>
    <row r="88" spans="1:8" ht="13.15" customHeight="1" x14ac:dyDescent="0.2">
      <c r="A88" s="5" t="s">
        <v>2806</v>
      </c>
      <c r="B88" s="6" t="s">
        <v>2863</v>
      </c>
      <c r="C88" s="5" t="s">
        <v>2864</v>
      </c>
      <c r="D88" s="7">
        <v>929</v>
      </c>
      <c r="E88" s="8" t="s">
        <v>2845</v>
      </c>
    </row>
    <row r="89" spans="1:8" ht="13.15" customHeight="1" x14ac:dyDescent="0.2">
      <c r="A89" s="5" t="s">
        <v>2806</v>
      </c>
      <c r="B89" s="6" t="s">
        <v>2869</v>
      </c>
      <c r="C89" s="5" t="s">
        <v>2870</v>
      </c>
      <c r="D89" s="7">
        <v>232</v>
      </c>
      <c r="E89" s="65" t="s">
        <v>2500</v>
      </c>
    </row>
    <row r="90" spans="1:8" ht="13.15" customHeight="1" x14ac:dyDescent="0.2">
      <c r="A90" s="5" t="s">
        <v>2806</v>
      </c>
      <c r="B90" s="6" t="s">
        <v>2871</v>
      </c>
      <c r="C90" s="5" t="s">
        <v>2872</v>
      </c>
      <c r="D90" s="7">
        <v>1701</v>
      </c>
      <c r="E90" s="8" t="s">
        <v>2500</v>
      </c>
    </row>
    <row r="91" spans="1:8" ht="13.15" customHeight="1" x14ac:dyDescent="0.2">
      <c r="A91" s="5" t="s">
        <v>2806</v>
      </c>
      <c r="B91" s="6" t="s">
        <v>2873</v>
      </c>
      <c r="C91" s="5" t="s">
        <v>2874</v>
      </c>
      <c r="D91" s="7">
        <v>232</v>
      </c>
      <c r="E91" s="8" t="s">
        <v>2500</v>
      </c>
    </row>
    <row r="92" spans="1:8" ht="13.15" customHeight="1" x14ac:dyDescent="0.2">
      <c r="A92" s="5" t="s">
        <v>2806</v>
      </c>
      <c r="B92" s="6" t="s">
        <v>2875</v>
      </c>
      <c r="C92" s="5" t="s">
        <v>2294</v>
      </c>
      <c r="D92" s="7">
        <v>143</v>
      </c>
      <c r="E92" s="8" t="s">
        <v>2500</v>
      </c>
    </row>
    <row r="93" spans="1:8" ht="13.15" customHeight="1" x14ac:dyDescent="0.2">
      <c r="A93" s="5" t="s">
        <v>2806</v>
      </c>
      <c r="B93" s="6" t="s">
        <v>2878</v>
      </c>
      <c r="C93" s="5" t="s">
        <v>2879</v>
      </c>
      <c r="D93" s="7">
        <v>3999</v>
      </c>
      <c r="E93" s="8" t="s">
        <v>2812</v>
      </c>
    </row>
    <row r="94" spans="1:8" ht="13.15" customHeight="1" x14ac:dyDescent="0.2">
      <c r="A94" s="5" t="s">
        <v>2806</v>
      </c>
      <c r="B94" s="6" t="s">
        <v>2881</v>
      </c>
      <c r="C94" s="5" t="s">
        <v>2156</v>
      </c>
      <c r="D94" s="7">
        <v>257</v>
      </c>
      <c r="E94" s="8" t="s">
        <v>2158</v>
      </c>
    </row>
    <row r="95" spans="1:8" ht="13.15" customHeight="1" x14ac:dyDescent="0.2">
      <c r="A95" s="5" t="s">
        <v>2806</v>
      </c>
      <c r="B95" s="6" t="s">
        <v>2882</v>
      </c>
      <c r="C95" s="5" t="s">
        <v>2843</v>
      </c>
      <c r="D95" s="7">
        <v>166</v>
      </c>
      <c r="E95" s="8" t="s">
        <v>2158</v>
      </c>
    </row>
    <row r="96" spans="1:8" ht="13.15" customHeight="1" x14ac:dyDescent="0.2">
      <c r="A96" s="5" t="s">
        <v>2806</v>
      </c>
      <c r="B96" s="6" t="s">
        <v>2883</v>
      </c>
      <c r="C96" s="5" t="s">
        <v>2311</v>
      </c>
      <c r="D96" s="7">
        <v>871</v>
      </c>
      <c r="E96" s="8" t="s">
        <v>2158</v>
      </c>
    </row>
    <row r="97" spans="1:5" ht="13.15" customHeight="1" x14ac:dyDescent="0.2">
      <c r="A97" s="5" t="s">
        <v>2806</v>
      </c>
      <c r="B97" s="6" t="s">
        <v>2884</v>
      </c>
      <c r="C97" s="5" t="s">
        <v>2843</v>
      </c>
      <c r="D97" s="7">
        <v>210</v>
      </c>
      <c r="E97" s="8" t="s">
        <v>2158</v>
      </c>
    </row>
    <row r="98" spans="1:5" ht="13.15" customHeight="1" x14ac:dyDescent="0.2">
      <c r="A98" s="5" t="s">
        <v>2806</v>
      </c>
      <c r="B98" s="6" t="s">
        <v>2885</v>
      </c>
      <c r="C98" s="5" t="s">
        <v>2364</v>
      </c>
      <c r="D98" s="7">
        <v>260</v>
      </c>
      <c r="E98" s="8" t="s">
        <v>2158</v>
      </c>
    </row>
    <row r="99" spans="1:5" ht="13.15" customHeight="1" x14ac:dyDescent="0.2">
      <c r="A99" s="5" t="s">
        <v>2806</v>
      </c>
      <c r="B99" s="6" t="s">
        <v>2886</v>
      </c>
      <c r="C99" s="5" t="s">
        <v>2887</v>
      </c>
      <c r="D99" s="7">
        <v>248</v>
      </c>
      <c r="E99" s="8" t="s">
        <v>2812</v>
      </c>
    </row>
    <row r="100" spans="1:5" ht="13.15" customHeight="1" x14ac:dyDescent="0.2">
      <c r="A100" s="5" t="s">
        <v>2806</v>
      </c>
      <c r="B100" s="6" t="s">
        <v>2888</v>
      </c>
      <c r="C100" s="5" t="s">
        <v>2889</v>
      </c>
      <c r="D100" s="7">
        <v>239</v>
      </c>
      <c r="E100" s="8" t="s">
        <v>2812</v>
      </c>
    </row>
    <row r="101" spans="1:5" ht="13.15" customHeight="1" x14ac:dyDescent="0.2">
      <c r="A101" s="5" t="s">
        <v>2806</v>
      </c>
      <c r="B101" s="6" t="s">
        <v>2890</v>
      </c>
      <c r="C101" s="5" t="s">
        <v>2891</v>
      </c>
      <c r="D101" s="7">
        <v>256</v>
      </c>
      <c r="E101" s="8" t="s">
        <v>2812</v>
      </c>
    </row>
    <row r="102" spans="1:5" ht="13.15" customHeight="1" x14ac:dyDescent="0.2">
      <c r="A102" s="5" t="s">
        <v>2806</v>
      </c>
      <c r="B102" s="6" t="s">
        <v>2892</v>
      </c>
      <c r="C102" s="5" t="s">
        <v>2832</v>
      </c>
      <c r="D102" s="7">
        <v>916</v>
      </c>
      <c r="E102" s="8" t="s">
        <v>2812</v>
      </c>
    </row>
    <row r="103" spans="1:5" ht="13.15" customHeight="1" x14ac:dyDescent="0.2">
      <c r="A103" s="5" t="s">
        <v>2806</v>
      </c>
      <c r="B103" s="6" t="s">
        <v>2893</v>
      </c>
      <c r="C103" s="5" t="s">
        <v>2311</v>
      </c>
      <c r="D103" s="7">
        <v>2128</v>
      </c>
      <c r="E103" s="8" t="s">
        <v>2158</v>
      </c>
    </row>
    <row r="104" spans="1:5" ht="13.15" customHeight="1" x14ac:dyDescent="0.2">
      <c r="A104" s="5" t="s">
        <v>2806</v>
      </c>
      <c r="B104" s="6" t="s">
        <v>2894</v>
      </c>
      <c r="C104" s="5" t="s">
        <v>2879</v>
      </c>
      <c r="D104" s="7">
        <v>3066</v>
      </c>
      <c r="E104" s="8" t="s">
        <v>2812</v>
      </c>
    </row>
    <row r="105" spans="1:5" ht="13.15" customHeight="1" x14ac:dyDescent="0.2">
      <c r="A105" s="5" t="s">
        <v>2806</v>
      </c>
      <c r="B105" s="6" t="s">
        <v>2895</v>
      </c>
      <c r="C105" s="5" t="s">
        <v>2879</v>
      </c>
      <c r="D105" s="7">
        <v>9862</v>
      </c>
      <c r="E105" s="8" t="s">
        <v>2812</v>
      </c>
    </row>
    <row r="106" spans="1:5" ht="13.15" customHeight="1" x14ac:dyDescent="0.2">
      <c r="A106" s="5" t="s">
        <v>2806</v>
      </c>
      <c r="B106" s="6" t="s">
        <v>2896</v>
      </c>
      <c r="C106" s="5" t="s">
        <v>2897</v>
      </c>
      <c r="D106" s="7">
        <v>554</v>
      </c>
      <c r="E106" s="8">
        <v>351100</v>
      </c>
    </row>
    <row r="107" spans="1:5" ht="13.15" customHeight="1" x14ac:dyDescent="0.2">
      <c r="A107" s="5" t="s">
        <v>2806</v>
      </c>
      <c r="B107" s="6" t="s">
        <v>2898</v>
      </c>
      <c r="C107" s="5" t="s">
        <v>2899</v>
      </c>
      <c r="D107" s="7">
        <v>1054</v>
      </c>
      <c r="E107" s="8" t="s">
        <v>2845</v>
      </c>
    </row>
    <row r="108" spans="1:5" ht="13.15" customHeight="1" x14ac:dyDescent="0.2">
      <c r="A108" s="5" t="s">
        <v>2806</v>
      </c>
      <c r="B108" s="6" t="s">
        <v>2900</v>
      </c>
      <c r="C108" s="5" t="s">
        <v>2832</v>
      </c>
      <c r="D108" s="7">
        <v>3327</v>
      </c>
      <c r="E108" s="8" t="s">
        <v>2845</v>
      </c>
    </row>
    <row r="109" spans="1:5" ht="13.15" customHeight="1" x14ac:dyDescent="0.2">
      <c r="A109" s="5" t="s">
        <v>2806</v>
      </c>
      <c r="B109" s="6" t="s">
        <v>2901</v>
      </c>
      <c r="C109" s="5" t="s">
        <v>2902</v>
      </c>
      <c r="D109" s="7">
        <v>55</v>
      </c>
      <c r="E109" s="8" t="s">
        <v>2845</v>
      </c>
    </row>
    <row r="110" spans="1:5" ht="13.15" customHeight="1" x14ac:dyDescent="0.2">
      <c r="A110" s="5" t="s">
        <v>2806</v>
      </c>
      <c r="B110" s="6" t="s">
        <v>2903</v>
      </c>
      <c r="C110" s="5" t="s">
        <v>2904</v>
      </c>
      <c r="D110" s="7">
        <v>79</v>
      </c>
      <c r="E110" s="8" t="s">
        <v>2845</v>
      </c>
    </row>
    <row r="111" spans="1:5" ht="13.15" customHeight="1" x14ac:dyDescent="0.2">
      <c r="A111" s="5" t="s">
        <v>2806</v>
      </c>
      <c r="B111" s="6" t="s">
        <v>2905</v>
      </c>
      <c r="C111" s="5" t="s">
        <v>2906</v>
      </c>
      <c r="D111" s="7">
        <v>122</v>
      </c>
      <c r="E111" s="8" t="s">
        <v>2845</v>
      </c>
    </row>
    <row r="112" spans="1:5" ht="13.15" customHeight="1" x14ac:dyDescent="0.2">
      <c r="A112" s="5" t="s">
        <v>2806</v>
      </c>
      <c r="B112" s="6" t="s">
        <v>2907</v>
      </c>
      <c r="C112" s="5" t="s">
        <v>2908</v>
      </c>
      <c r="D112" s="7">
        <v>437</v>
      </c>
      <c r="E112" s="8" t="s">
        <v>2845</v>
      </c>
    </row>
    <row r="113" spans="1:8" ht="13.15" customHeight="1" x14ac:dyDescent="0.2">
      <c r="A113" s="5" t="s">
        <v>2806</v>
      </c>
      <c r="B113" s="6" t="s">
        <v>2909</v>
      </c>
      <c r="C113" s="5" t="s">
        <v>2338</v>
      </c>
      <c r="D113" s="7">
        <v>124</v>
      </c>
      <c r="E113" s="8" t="s">
        <v>2845</v>
      </c>
    </row>
    <row r="114" spans="1:8" ht="13.15" customHeight="1" x14ac:dyDescent="0.2">
      <c r="A114" s="5" t="s">
        <v>2806</v>
      </c>
      <c r="B114" s="6" t="s">
        <v>2910</v>
      </c>
      <c r="C114" s="5" t="s">
        <v>2134</v>
      </c>
      <c r="D114" s="7">
        <v>197</v>
      </c>
      <c r="E114" s="8" t="s">
        <v>2845</v>
      </c>
    </row>
    <row r="115" spans="1:8" ht="13.15" customHeight="1" x14ac:dyDescent="0.2">
      <c r="A115" s="5" t="s">
        <v>2806</v>
      </c>
      <c r="B115" s="6" t="s">
        <v>2912</v>
      </c>
      <c r="C115" s="5" t="s">
        <v>2272</v>
      </c>
      <c r="D115" s="7">
        <v>52</v>
      </c>
      <c r="E115" s="8" t="s">
        <v>2845</v>
      </c>
    </row>
    <row r="116" spans="1:8" ht="13.15" customHeight="1" x14ac:dyDescent="0.2">
      <c r="A116" s="5" t="s">
        <v>2806</v>
      </c>
      <c r="B116" s="6" t="s">
        <v>2913</v>
      </c>
      <c r="C116" s="5" t="s">
        <v>2272</v>
      </c>
      <c r="D116" s="7">
        <v>124</v>
      </c>
      <c r="E116" s="8" t="s">
        <v>2845</v>
      </c>
    </row>
    <row r="117" spans="1:8" ht="13.15" customHeight="1" x14ac:dyDescent="0.2">
      <c r="A117" s="5" t="s">
        <v>2806</v>
      </c>
      <c r="B117" s="6" t="s">
        <v>2914</v>
      </c>
      <c r="C117" s="5" t="s">
        <v>2915</v>
      </c>
      <c r="D117" s="7">
        <v>59</v>
      </c>
      <c r="E117" s="8" t="s">
        <v>2845</v>
      </c>
    </row>
    <row r="118" spans="1:8" ht="13.15" customHeight="1" x14ac:dyDescent="0.2">
      <c r="A118" s="5" t="s">
        <v>2806</v>
      </c>
      <c r="B118" s="6" t="s">
        <v>2916</v>
      </c>
      <c r="C118" s="5" t="s">
        <v>2917</v>
      </c>
      <c r="D118" s="7">
        <v>316</v>
      </c>
      <c r="E118" s="8" t="s">
        <v>2845</v>
      </c>
    </row>
    <row r="119" spans="1:8" ht="13.15" customHeight="1" x14ac:dyDescent="0.2">
      <c r="A119" s="5" t="s">
        <v>2806</v>
      </c>
      <c r="B119" s="6" t="s">
        <v>4704</v>
      </c>
      <c r="C119" s="5" t="s">
        <v>2136</v>
      </c>
      <c r="D119" s="7">
        <v>73</v>
      </c>
      <c r="E119" s="8" t="s">
        <v>2845</v>
      </c>
    </row>
    <row r="120" spans="1:8" ht="13.15" customHeight="1" x14ac:dyDescent="0.2">
      <c r="A120" s="5" t="s">
        <v>2806</v>
      </c>
      <c r="B120" s="6" t="s">
        <v>2918</v>
      </c>
      <c r="C120" s="5" t="s">
        <v>2136</v>
      </c>
      <c r="D120" s="7">
        <v>95</v>
      </c>
      <c r="E120" s="8" t="s">
        <v>2845</v>
      </c>
    </row>
    <row r="121" spans="1:8" ht="13.15" customHeight="1" x14ac:dyDescent="0.2">
      <c r="A121" s="5" t="s">
        <v>2806</v>
      </c>
      <c r="B121" s="6" t="s">
        <v>2919</v>
      </c>
      <c r="C121" s="5" t="s">
        <v>2136</v>
      </c>
      <c r="D121" s="7">
        <v>95</v>
      </c>
      <c r="E121" s="8" t="s">
        <v>2845</v>
      </c>
    </row>
    <row r="122" spans="1:8" ht="13.15" customHeight="1" x14ac:dyDescent="0.2">
      <c r="A122" s="5" t="s">
        <v>2806</v>
      </c>
      <c r="B122" s="6" t="s">
        <v>2920</v>
      </c>
      <c r="C122" s="5" t="s">
        <v>2136</v>
      </c>
      <c r="D122" s="7">
        <v>95</v>
      </c>
      <c r="E122" s="8" t="s">
        <v>2845</v>
      </c>
    </row>
    <row r="123" spans="1:8" ht="13.15" customHeight="1" x14ac:dyDescent="0.2">
      <c r="A123" s="5" t="s">
        <v>2806</v>
      </c>
      <c r="B123" s="6" t="s">
        <v>2921</v>
      </c>
      <c r="C123" s="5" t="s">
        <v>2136</v>
      </c>
      <c r="D123" s="7">
        <v>95</v>
      </c>
      <c r="E123" s="8" t="s">
        <v>2845</v>
      </c>
    </row>
    <row r="124" spans="1:8" ht="13.15" customHeight="1" x14ac:dyDescent="0.2">
      <c r="A124" s="5" t="s">
        <v>2806</v>
      </c>
      <c r="B124" s="6" t="s">
        <v>2922</v>
      </c>
      <c r="C124" s="5" t="s">
        <v>2924</v>
      </c>
      <c r="D124" s="7">
        <v>257</v>
      </c>
      <c r="E124" s="8" t="s">
        <v>2845</v>
      </c>
    </row>
    <row r="125" spans="1:8" ht="13.15" customHeight="1" x14ac:dyDescent="0.2">
      <c r="A125" s="5" t="s">
        <v>2806</v>
      </c>
      <c r="B125" s="6" t="s">
        <v>2925</v>
      </c>
      <c r="C125" s="5" t="s">
        <v>2279</v>
      </c>
      <c r="D125" s="7">
        <v>6</v>
      </c>
      <c r="E125" s="8" t="s">
        <v>2285</v>
      </c>
    </row>
    <row r="126" spans="1:8" ht="13.15" customHeight="1" x14ac:dyDescent="0.2">
      <c r="A126" s="5" t="s">
        <v>2806</v>
      </c>
      <c r="B126" s="6" t="s">
        <v>2926</v>
      </c>
      <c r="C126" s="5" t="s">
        <v>2367</v>
      </c>
      <c r="D126" s="7">
        <v>14</v>
      </c>
      <c r="E126" s="8">
        <v>352000</v>
      </c>
      <c r="H126" s="9"/>
    </row>
    <row r="127" spans="1:8" ht="13.15" customHeight="1" x14ac:dyDescent="0.2">
      <c r="A127" s="5" t="s">
        <v>2806</v>
      </c>
      <c r="B127" s="6" t="s">
        <v>2927</v>
      </c>
      <c r="C127" s="5" t="s">
        <v>2928</v>
      </c>
      <c r="D127" s="7">
        <v>154</v>
      </c>
      <c r="E127" s="8">
        <v>351100</v>
      </c>
    </row>
    <row r="128" spans="1:8" ht="13.15" customHeight="1" x14ac:dyDescent="0.2">
      <c r="A128" s="5" t="s">
        <v>2806</v>
      </c>
      <c r="B128" s="6" t="s">
        <v>2929</v>
      </c>
      <c r="C128" s="5" t="s">
        <v>2364</v>
      </c>
      <c r="D128" s="7">
        <v>202</v>
      </c>
      <c r="E128" s="8" t="s">
        <v>2812</v>
      </c>
    </row>
    <row r="129" spans="1:5" ht="13.15" customHeight="1" x14ac:dyDescent="0.2">
      <c r="A129" s="5" t="s">
        <v>2806</v>
      </c>
      <c r="B129" s="6" t="s">
        <v>2930</v>
      </c>
      <c r="C129" s="5" t="s">
        <v>2156</v>
      </c>
      <c r="D129" s="7">
        <v>228</v>
      </c>
      <c r="E129" s="8" t="s">
        <v>2812</v>
      </c>
    </row>
    <row r="130" spans="1:5" ht="13.15" customHeight="1" x14ac:dyDescent="0.2">
      <c r="A130" s="5" t="s">
        <v>2806</v>
      </c>
      <c r="B130" s="6" t="s">
        <v>2931</v>
      </c>
      <c r="C130" s="5" t="s">
        <v>2367</v>
      </c>
      <c r="D130" s="7">
        <v>32</v>
      </c>
      <c r="E130" s="8">
        <v>352000</v>
      </c>
    </row>
    <row r="131" spans="1:5" ht="13.15" customHeight="1" x14ac:dyDescent="0.2">
      <c r="A131" s="5" t="s">
        <v>2806</v>
      </c>
      <c r="B131" s="6" t="s">
        <v>2932</v>
      </c>
      <c r="C131" s="5" t="s">
        <v>2171</v>
      </c>
      <c r="D131" s="7">
        <v>1024</v>
      </c>
      <c r="E131" s="8" t="s">
        <v>2812</v>
      </c>
    </row>
    <row r="132" spans="1:5" ht="13.15" customHeight="1" x14ac:dyDescent="0.2">
      <c r="A132" s="5" t="s">
        <v>2806</v>
      </c>
      <c r="B132" s="6" t="s">
        <v>2933</v>
      </c>
      <c r="C132" s="5" t="s">
        <v>2934</v>
      </c>
      <c r="D132" s="7">
        <v>3902</v>
      </c>
      <c r="E132" s="8">
        <v>351100</v>
      </c>
    </row>
    <row r="133" spans="1:5" ht="13.15" customHeight="1" x14ac:dyDescent="0.2">
      <c r="A133" s="5" t="s">
        <v>2806</v>
      </c>
      <c r="B133" s="6" t="s">
        <v>2935</v>
      </c>
      <c r="C133" s="5" t="s">
        <v>2421</v>
      </c>
      <c r="D133" s="7">
        <v>688</v>
      </c>
      <c r="E133" s="8">
        <v>433000</v>
      </c>
    </row>
    <row r="134" spans="1:5" ht="13.15" customHeight="1" x14ac:dyDescent="0.2">
      <c r="A134" s="5" t="s">
        <v>2806</v>
      </c>
      <c r="B134" s="6" t="s">
        <v>2936</v>
      </c>
      <c r="C134" s="5" t="s">
        <v>2934</v>
      </c>
      <c r="D134" s="7">
        <v>99</v>
      </c>
      <c r="E134" s="8">
        <v>351100</v>
      </c>
    </row>
    <row r="135" spans="1:5" ht="13.15" customHeight="1" x14ac:dyDescent="0.2">
      <c r="A135" s="5" t="s">
        <v>2806</v>
      </c>
      <c r="B135" s="6" t="s">
        <v>2937</v>
      </c>
      <c r="C135" s="5" t="s">
        <v>2938</v>
      </c>
      <c r="D135" s="7">
        <v>1247</v>
      </c>
      <c r="E135" s="8" t="s">
        <v>2812</v>
      </c>
    </row>
    <row r="136" spans="1:5" ht="13.15" customHeight="1" x14ac:dyDescent="0.2">
      <c r="A136" s="5" t="s">
        <v>2806</v>
      </c>
      <c r="B136" s="6" t="s">
        <v>2939</v>
      </c>
      <c r="C136" s="5" t="s">
        <v>2940</v>
      </c>
      <c r="D136" s="7">
        <v>197</v>
      </c>
      <c r="E136" s="8" t="s">
        <v>2812</v>
      </c>
    </row>
    <row r="137" spans="1:5" ht="13.15" customHeight="1" x14ac:dyDescent="0.2">
      <c r="A137" s="5" t="s">
        <v>2806</v>
      </c>
      <c r="B137" s="6" t="s">
        <v>2941</v>
      </c>
      <c r="C137" s="5" t="s">
        <v>2171</v>
      </c>
      <c r="D137" s="7">
        <v>75</v>
      </c>
      <c r="E137" s="8" t="s">
        <v>2812</v>
      </c>
    </row>
    <row r="138" spans="1:5" ht="13.15" customHeight="1" x14ac:dyDescent="0.2">
      <c r="A138" s="5" t="s">
        <v>2806</v>
      </c>
      <c r="B138" s="6" t="s">
        <v>2942</v>
      </c>
      <c r="C138" s="5" t="s">
        <v>2943</v>
      </c>
      <c r="D138" s="7">
        <v>1296</v>
      </c>
      <c r="E138" s="8">
        <v>351100</v>
      </c>
    </row>
    <row r="139" spans="1:5" ht="13.15" customHeight="1" x14ac:dyDescent="0.2">
      <c r="A139" s="5" t="s">
        <v>2806</v>
      </c>
      <c r="B139" s="6" t="s">
        <v>2944</v>
      </c>
      <c r="C139" s="5" t="s">
        <v>2945</v>
      </c>
      <c r="D139" s="7">
        <v>79</v>
      </c>
      <c r="E139" s="8">
        <v>351100</v>
      </c>
    </row>
    <row r="140" spans="1:5" ht="13.15" customHeight="1" x14ac:dyDescent="0.2">
      <c r="A140" s="5" t="s">
        <v>2806</v>
      </c>
      <c r="B140" s="6" t="s">
        <v>2946</v>
      </c>
      <c r="C140" s="5" t="s">
        <v>2160</v>
      </c>
      <c r="D140" s="7">
        <v>408</v>
      </c>
    </row>
    <row r="141" spans="1:5" ht="13.15" customHeight="1" x14ac:dyDescent="0.2">
      <c r="A141" s="5" t="s">
        <v>2806</v>
      </c>
      <c r="B141" s="6" t="s">
        <v>2947</v>
      </c>
      <c r="C141" s="5" t="s">
        <v>2160</v>
      </c>
      <c r="D141" s="7">
        <v>87</v>
      </c>
      <c r="E141" s="8" t="s">
        <v>2812</v>
      </c>
    </row>
    <row r="142" spans="1:5" ht="13.15" customHeight="1" x14ac:dyDescent="0.2">
      <c r="A142" s="5" t="s">
        <v>2806</v>
      </c>
      <c r="B142" s="6" t="s">
        <v>2948</v>
      </c>
      <c r="C142" s="5" t="s">
        <v>2160</v>
      </c>
      <c r="D142" s="7">
        <v>144</v>
      </c>
    </row>
    <row r="143" spans="1:5" ht="13.15" customHeight="1" x14ac:dyDescent="0.2">
      <c r="A143" s="5" t="s">
        <v>2806</v>
      </c>
      <c r="B143" s="6" t="s">
        <v>2949</v>
      </c>
      <c r="C143" s="5" t="s">
        <v>2160</v>
      </c>
      <c r="D143" s="7">
        <v>63</v>
      </c>
    </row>
    <row r="144" spans="1:5" ht="13.15" customHeight="1" x14ac:dyDescent="0.2">
      <c r="A144" s="5" t="s">
        <v>2806</v>
      </c>
      <c r="B144" s="6" t="s">
        <v>2950</v>
      </c>
      <c r="C144" s="5" t="s">
        <v>2160</v>
      </c>
      <c r="D144" s="7">
        <v>75</v>
      </c>
    </row>
    <row r="145" spans="1:6" ht="13.15" customHeight="1" x14ac:dyDescent="0.2">
      <c r="A145" s="5" t="s">
        <v>2806</v>
      </c>
      <c r="B145" s="6" t="s">
        <v>2951</v>
      </c>
      <c r="C145" s="5" t="s">
        <v>2393</v>
      </c>
      <c r="D145" s="7">
        <v>36</v>
      </c>
    </row>
    <row r="146" spans="1:6" ht="13.15" customHeight="1" thickBot="1" x14ac:dyDescent="0.25">
      <c r="A146" s="30"/>
      <c r="B146" s="31"/>
      <c r="C146" s="33" t="s">
        <v>2401</v>
      </c>
      <c r="D146" s="36">
        <f>SUM(D81:D145)</f>
        <v>45396</v>
      </c>
      <c r="E146" s="35"/>
      <c r="F146" s="30"/>
    </row>
    <row r="147" spans="1:6" x14ac:dyDescent="0.2">
      <c r="C147" s="10" t="s">
        <v>4191</v>
      </c>
      <c r="D147" s="11">
        <f>SUM(D146,D78,D55)</f>
        <v>100543</v>
      </c>
      <c r="E147" s="12"/>
    </row>
    <row r="148" spans="1:6" x14ac:dyDescent="0.2">
      <c r="C148" s="10" t="s">
        <v>2801</v>
      </c>
      <c r="D148" s="11">
        <f>SUM(D146:E146,D78:E78,D55:E55)</f>
        <v>100543</v>
      </c>
    </row>
  </sheetData>
  <phoneticPr fontId="0" type="noConversion"/>
  <printOptions horizontalCentered="1" gridLines="1"/>
  <pageMargins left="1.25" right="0.5" top="1.01" bottom="0.44" header="0.5" footer="0.25"/>
  <pageSetup fitToHeight="5" orientation="portrait" r:id="rId1"/>
  <headerFooter alignWithMargins="0">
    <oddHeader>&amp;LAttachment E&amp;CCREIGHTON UNIVERSITY
REINERT ALUMNI MEMORIAL LIBRARY
BUILDING SQ. FT.</oddHeader>
    <oddFooter>Page &amp;P&amp;R&amp;A</oddFooter>
  </headerFooter>
  <rowBreaks count="1" manualBreakCount="1">
    <brk id="78" max="16383" man="1"/>
  </rowBreaks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5">
    <pageSetUpPr fitToPage="1"/>
  </sheetPr>
  <dimension ref="A1:J40"/>
  <sheetViews>
    <sheetView workbookViewId="0"/>
  </sheetViews>
  <sheetFormatPr defaultRowHeight="12.75" x14ac:dyDescent="0.2"/>
  <cols>
    <col min="1" max="1" width="8.42578125" style="5" customWidth="1"/>
    <col min="2" max="2" width="9.7109375" style="6" customWidth="1"/>
    <col min="3" max="3" width="21.7109375" style="5" customWidth="1"/>
    <col min="4" max="4" width="11.7109375" style="6" customWidth="1"/>
    <col min="5" max="5" width="9.7109375" style="8" customWidth="1"/>
    <col min="6" max="6" width="30.7109375" style="5" customWidth="1"/>
    <col min="7" max="7" width="1.7109375" style="5" customWidth="1"/>
    <col min="8" max="8" width="16.7109375" style="5" customWidth="1"/>
    <col min="9" max="9" width="4.7109375" style="5" customWidth="1"/>
    <col min="10" max="10" width="8.7109375" style="5" customWidth="1"/>
  </cols>
  <sheetData>
    <row r="1" spans="1:6" x14ac:dyDescent="0.2">
      <c r="A1" s="10" t="s">
        <v>2119</v>
      </c>
      <c r="B1" s="14" t="s">
        <v>2120</v>
      </c>
      <c r="C1" s="10" t="s">
        <v>2121</v>
      </c>
      <c r="D1" s="14" t="s">
        <v>2122</v>
      </c>
      <c r="E1" s="12" t="s">
        <v>2123</v>
      </c>
      <c r="F1" s="5" t="s">
        <v>2126</v>
      </c>
    </row>
    <row r="2" spans="1:6" ht="13.15" customHeight="1" x14ac:dyDescent="0.2">
      <c r="A2" t="s">
        <v>1253</v>
      </c>
      <c r="B2" s="13">
        <v>100</v>
      </c>
      <c r="C2" t="s">
        <v>1254</v>
      </c>
      <c r="D2" s="13">
        <v>442</v>
      </c>
      <c r="E2" s="8">
        <v>101200</v>
      </c>
    </row>
    <row r="3" spans="1:6" ht="13.15" customHeight="1" x14ac:dyDescent="0.2">
      <c r="A3" t="s">
        <v>1253</v>
      </c>
      <c r="B3" s="13">
        <v>101</v>
      </c>
      <c r="C3" t="s">
        <v>1255</v>
      </c>
      <c r="D3" s="13">
        <v>176</v>
      </c>
      <c r="E3" s="8">
        <v>101200</v>
      </c>
    </row>
    <row r="4" spans="1:6" ht="13.15" customHeight="1" x14ac:dyDescent="0.2">
      <c r="A4" t="s">
        <v>1253</v>
      </c>
      <c r="B4" s="13">
        <v>102</v>
      </c>
      <c r="C4" t="s">
        <v>1256</v>
      </c>
      <c r="D4" s="13">
        <v>29</v>
      </c>
      <c r="E4" s="8">
        <v>101200</v>
      </c>
    </row>
    <row r="5" spans="1:6" ht="13.15" customHeight="1" x14ac:dyDescent="0.2">
      <c r="A5" t="s">
        <v>1253</v>
      </c>
      <c r="B5" s="13">
        <v>103</v>
      </c>
      <c r="C5" t="s">
        <v>1257</v>
      </c>
      <c r="D5" s="13">
        <v>138</v>
      </c>
      <c r="E5" s="8">
        <v>101200</v>
      </c>
    </row>
    <row r="6" spans="1:6" ht="13.15" customHeight="1" x14ac:dyDescent="0.2">
      <c r="A6" t="s">
        <v>1253</v>
      </c>
      <c r="B6" s="13">
        <v>104</v>
      </c>
      <c r="C6" t="s">
        <v>1257</v>
      </c>
      <c r="D6" s="13">
        <v>138</v>
      </c>
      <c r="E6" s="8">
        <v>101200</v>
      </c>
    </row>
    <row r="7" spans="1:6" ht="13.15" customHeight="1" x14ac:dyDescent="0.2">
      <c r="A7" t="s">
        <v>1253</v>
      </c>
      <c r="B7" s="13">
        <v>105</v>
      </c>
      <c r="C7" t="s">
        <v>1258</v>
      </c>
      <c r="D7" s="13">
        <v>68</v>
      </c>
      <c r="E7" s="8">
        <v>101200</v>
      </c>
    </row>
    <row r="8" spans="1:6" ht="13.15" customHeight="1" x14ac:dyDescent="0.2">
      <c r="A8" t="s">
        <v>1253</v>
      </c>
      <c r="B8" s="13">
        <v>106</v>
      </c>
      <c r="C8" t="s">
        <v>1259</v>
      </c>
      <c r="D8" s="13">
        <v>384</v>
      </c>
      <c r="E8" s="8">
        <v>101200</v>
      </c>
    </row>
    <row r="9" spans="1:6" ht="13.15" customHeight="1" x14ac:dyDescent="0.2">
      <c r="A9" t="s">
        <v>1253</v>
      </c>
      <c r="B9" s="13">
        <v>107</v>
      </c>
      <c r="C9" t="s">
        <v>1258</v>
      </c>
      <c r="D9" s="13">
        <v>192</v>
      </c>
      <c r="E9" s="8">
        <v>101200</v>
      </c>
    </row>
    <row r="10" spans="1:6" ht="13.15" customHeight="1" x14ac:dyDescent="0.2">
      <c r="A10" t="s">
        <v>1253</v>
      </c>
      <c r="B10" s="13">
        <v>108</v>
      </c>
      <c r="C10" t="s">
        <v>1260</v>
      </c>
      <c r="D10" s="13">
        <v>39</v>
      </c>
      <c r="E10" s="8">
        <v>101200</v>
      </c>
    </row>
    <row r="11" spans="1:6" ht="13.15" customHeight="1" x14ac:dyDescent="0.2">
      <c r="A11" t="s">
        <v>1253</v>
      </c>
      <c r="B11" s="13">
        <v>109</v>
      </c>
      <c r="C11" t="s">
        <v>1261</v>
      </c>
      <c r="D11" s="13">
        <v>39</v>
      </c>
      <c r="E11" s="8">
        <v>101200</v>
      </c>
    </row>
    <row r="12" spans="1:6" ht="13.15" customHeight="1" x14ac:dyDescent="0.2">
      <c r="A12" t="s">
        <v>1253</v>
      </c>
      <c r="B12" s="13" t="s">
        <v>3014</v>
      </c>
      <c r="C12" t="s">
        <v>2211</v>
      </c>
      <c r="D12" s="13">
        <v>20</v>
      </c>
      <c r="E12" s="8">
        <v>101200</v>
      </c>
    </row>
    <row r="13" spans="1:6" ht="13.15" customHeight="1" x14ac:dyDescent="0.2">
      <c r="A13" t="s">
        <v>1253</v>
      </c>
      <c r="B13" s="13">
        <v>110</v>
      </c>
      <c r="C13" t="s">
        <v>1257</v>
      </c>
      <c r="D13" s="13">
        <v>79</v>
      </c>
      <c r="E13" s="8">
        <v>101200</v>
      </c>
    </row>
    <row r="14" spans="1:6" ht="13.15" customHeight="1" x14ac:dyDescent="0.2">
      <c r="A14" t="s">
        <v>1253</v>
      </c>
      <c r="B14" s="13">
        <v>111</v>
      </c>
      <c r="C14" t="s">
        <v>1257</v>
      </c>
      <c r="D14" s="13">
        <v>105</v>
      </c>
      <c r="E14" s="8">
        <v>101200</v>
      </c>
    </row>
    <row r="15" spans="1:6" ht="13.15" customHeight="1" x14ac:dyDescent="0.2">
      <c r="A15" t="s">
        <v>1253</v>
      </c>
      <c r="B15" s="13">
        <v>112</v>
      </c>
      <c r="C15" t="s">
        <v>1258</v>
      </c>
      <c r="D15" s="13">
        <v>75</v>
      </c>
      <c r="E15" s="8">
        <v>101200</v>
      </c>
    </row>
    <row r="16" spans="1:6" ht="13.15" customHeight="1" x14ac:dyDescent="0.2">
      <c r="A16" t="s">
        <v>1253</v>
      </c>
      <c r="B16" s="13">
        <v>113</v>
      </c>
      <c r="C16" t="s">
        <v>1258</v>
      </c>
      <c r="D16" s="13">
        <v>213</v>
      </c>
      <c r="E16" s="8">
        <v>101200</v>
      </c>
    </row>
    <row r="17" spans="1:5" ht="13.15" customHeight="1" x14ac:dyDescent="0.2">
      <c r="A17" t="s">
        <v>1253</v>
      </c>
      <c r="B17" s="13">
        <v>114</v>
      </c>
      <c r="C17" t="s">
        <v>1259</v>
      </c>
      <c r="D17" s="13">
        <v>855</v>
      </c>
      <c r="E17" s="8">
        <v>101200</v>
      </c>
    </row>
    <row r="18" spans="1:5" ht="13.15" customHeight="1" x14ac:dyDescent="0.2">
      <c r="A18" t="s">
        <v>1253</v>
      </c>
      <c r="B18" s="13">
        <v>115</v>
      </c>
      <c r="C18" t="s">
        <v>1259</v>
      </c>
      <c r="D18" s="13">
        <v>517</v>
      </c>
      <c r="E18" s="8">
        <v>101200</v>
      </c>
    </row>
    <row r="19" spans="1:5" ht="13.15" customHeight="1" x14ac:dyDescent="0.2">
      <c r="A19" t="s">
        <v>1253</v>
      </c>
      <c r="B19" s="13">
        <v>116</v>
      </c>
      <c r="C19" t="s">
        <v>1259</v>
      </c>
      <c r="D19" s="13">
        <v>497</v>
      </c>
      <c r="E19" s="8">
        <v>101200</v>
      </c>
    </row>
    <row r="20" spans="1:5" ht="13.15" customHeight="1" x14ac:dyDescent="0.2">
      <c r="A20" t="s">
        <v>1253</v>
      </c>
      <c r="B20" s="13">
        <v>117</v>
      </c>
      <c r="C20" t="s">
        <v>1258</v>
      </c>
      <c r="D20" s="13">
        <v>94</v>
      </c>
      <c r="E20" s="8">
        <v>101200</v>
      </c>
    </row>
    <row r="21" spans="1:5" ht="13.15" customHeight="1" x14ac:dyDescent="0.2">
      <c r="A21" t="s">
        <v>1253</v>
      </c>
      <c r="B21" s="13">
        <v>118</v>
      </c>
      <c r="C21" t="s">
        <v>1258</v>
      </c>
      <c r="D21" s="13">
        <v>85</v>
      </c>
      <c r="E21" s="8">
        <v>101200</v>
      </c>
    </row>
    <row r="22" spans="1:5" ht="13.15" customHeight="1" x14ac:dyDescent="0.2">
      <c r="A22" t="s">
        <v>1253</v>
      </c>
      <c r="B22" s="13">
        <v>119</v>
      </c>
      <c r="C22" t="s">
        <v>1262</v>
      </c>
      <c r="D22" s="13">
        <v>28</v>
      </c>
      <c r="E22" s="8">
        <v>101200</v>
      </c>
    </row>
    <row r="23" spans="1:5" ht="13.15" customHeight="1" x14ac:dyDescent="0.2">
      <c r="A23" t="s">
        <v>1253</v>
      </c>
      <c r="B23" s="13">
        <v>120</v>
      </c>
      <c r="C23" t="s">
        <v>1257</v>
      </c>
      <c r="D23" s="13">
        <v>29</v>
      </c>
      <c r="E23" s="8">
        <v>101200</v>
      </c>
    </row>
    <row r="24" spans="1:5" ht="13.15" customHeight="1" x14ac:dyDescent="0.2">
      <c r="A24" t="s">
        <v>1253</v>
      </c>
      <c r="B24" s="13">
        <v>121</v>
      </c>
      <c r="C24" t="s">
        <v>1256</v>
      </c>
      <c r="D24" s="13">
        <v>1241</v>
      </c>
      <c r="E24" s="8">
        <v>101200</v>
      </c>
    </row>
    <row r="25" spans="1:5" ht="13.15" customHeight="1" x14ac:dyDescent="0.2">
      <c r="A25" t="s">
        <v>1253</v>
      </c>
      <c r="B25" s="13">
        <v>122</v>
      </c>
      <c r="C25" t="s">
        <v>1256</v>
      </c>
      <c r="D25" s="13">
        <v>41</v>
      </c>
      <c r="E25" s="8">
        <v>101200</v>
      </c>
    </row>
    <row r="26" spans="1:5" ht="13.15" customHeight="1" x14ac:dyDescent="0.2">
      <c r="A26" t="s">
        <v>1253</v>
      </c>
      <c r="B26" s="13" t="s">
        <v>2303</v>
      </c>
      <c r="C26" t="s">
        <v>1256</v>
      </c>
      <c r="D26" s="13">
        <v>25</v>
      </c>
      <c r="E26" s="8">
        <v>101200</v>
      </c>
    </row>
    <row r="27" spans="1:5" ht="13.15" customHeight="1" x14ac:dyDescent="0.2">
      <c r="A27" t="s">
        <v>1253</v>
      </c>
      <c r="B27" s="13">
        <v>123</v>
      </c>
      <c r="C27" t="s">
        <v>1262</v>
      </c>
      <c r="D27" s="13">
        <v>35</v>
      </c>
      <c r="E27" s="8">
        <v>101200</v>
      </c>
    </row>
    <row r="28" spans="1:5" ht="13.15" customHeight="1" x14ac:dyDescent="0.2">
      <c r="A28" t="s">
        <v>1253</v>
      </c>
      <c r="B28" s="13">
        <v>124</v>
      </c>
      <c r="C28" t="s">
        <v>1262</v>
      </c>
      <c r="D28" s="13">
        <v>35</v>
      </c>
      <c r="E28" s="8">
        <v>101200</v>
      </c>
    </row>
    <row r="29" spans="1:5" ht="13.15" customHeight="1" x14ac:dyDescent="0.2">
      <c r="A29" t="s">
        <v>1253</v>
      </c>
      <c r="B29" s="13">
        <v>125</v>
      </c>
      <c r="C29" t="s">
        <v>2211</v>
      </c>
      <c r="D29" s="13">
        <v>19</v>
      </c>
      <c r="E29" s="8">
        <v>101200</v>
      </c>
    </row>
    <row r="30" spans="1:5" ht="13.15" customHeight="1" x14ac:dyDescent="0.2">
      <c r="A30" t="s">
        <v>1253</v>
      </c>
      <c r="B30" s="13">
        <v>126</v>
      </c>
      <c r="C30" t="s">
        <v>1909</v>
      </c>
      <c r="D30" s="13">
        <v>226</v>
      </c>
      <c r="E30" s="8">
        <v>101200</v>
      </c>
    </row>
    <row r="31" spans="1:5" ht="13.15" customHeight="1" x14ac:dyDescent="0.2">
      <c r="A31" t="s">
        <v>1253</v>
      </c>
      <c r="B31" s="13">
        <v>127</v>
      </c>
      <c r="C31" t="s">
        <v>1256</v>
      </c>
      <c r="D31" s="13">
        <v>243</v>
      </c>
      <c r="E31" s="8">
        <v>101200</v>
      </c>
    </row>
    <row r="32" spans="1:5" ht="13.15" customHeight="1" x14ac:dyDescent="0.2">
      <c r="A32" t="s">
        <v>1253</v>
      </c>
      <c r="B32" s="13">
        <v>128</v>
      </c>
      <c r="C32" t="s">
        <v>1258</v>
      </c>
      <c r="D32" s="13">
        <v>126</v>
      </c>
      <c r="E32" s="8">
        <v>101200</v>
      </c>
    </row>
    <row r="33" spans="1:5" ht="13.15" customHeight="1" x14ac:dyDescent="0.2">
      <c r="A33" t="s">
        <v>1253</v>
      </c>
      <c r="B33" s="13">
        <v>130</v>
      </c>
      <c r="C33" t="s">
        <v>1256</v>
      </c>
      <c r="D33" s="13">
        <v>129</v>
      </c>
      <c r="E33" s="8">
        <v>101200</v>
      </c>
    </row>
    <row r="34" spans="1:5" ht="13.15" customHeight="1" x14ac:dyDescent="0.2">
      <c r="A34" t="s">
        <v>1253</v>
      </c>
      <c r="B34" s="13">
        <v>131</v>
      </c>
      <c r="C34" t="s">
        <v>1256</v>
      </c>
      <c r="D34" s="13">
        <v>107</v>
      </c>
      <c r="E34" s="8">
        <v>101200</v>
      </c>
    </row>
    <row r="35" spans="1:5" ht="13.15" customHeight="1" x14ac:dyDescent="0.2">
      <c r="A35" t="s">
        <v>1253</v>
      </c>
      <c r="B35" s="13">
        <v>132</v>
      </c>
      <c r="C35" t="s">
        <v>1256</v>
      </c>
      <c r="D35" s="13">
        <v>62</v>
      </c>
      <c r="E35" s="8">
        <v>101200</v>
      </c>
    </row>
    <row r="36" spans="1:5" ht="13.15" customHeight="1" x14ac:dyDescent="0.2">
      <c r="A36" t="s">
        <v>1253</v>
      </c>
      <c r="B36" s="13">
        <v>133</v>
      </c>
      <c r="C36" t="s">
        <v>1256</v>
      </c>
      <c r="D36" s="13">
        <v>732</v>
      </c>
      <c r="E36" s="8">
        <v>101200</v>
      </c>
    </row>
    <row r="37" spans="1:5" ht="13.15" customHeight="1" x14ac:dyDescent="0.2">
      <c r="A37" t="s">
        <v>1253</v>
      </c>
      <c r="B37" s="13" t="s">
        <v>2347</v>
      </c>
      <c r="C37" t="s">
        <v>1808</v>
      </c>
      <c r="D37" s="13">
        <v>44</v>
      </c>
      <c r="E37" s="8">
        <v>101200</v>
      </c>
    </row>
    <row r="38" spans="1:5" ht="13.15" customHeight="1" x14ac:dyDescent="0.2">
      <c r="B38" s="13"/>
      <c r="C38" s="28" t="s">
        <v>2659</v>
      </c>
      <c r="D38" s="29">
        <f>SUM(D2:D37)</f>
        <v>7307</v>
      </c>
      <c r="E38" s="12"/>
    </row>
    <row r="39" spans="1:5" ht="13.15" customHeight="1" x14ac:dyDescent="0.2">
      <c r="B39" s="13"/>
      <c r="C39"/>
      <c r="D39" s="13"/>
    </row>
    <row r="40" spans="1:5" x14ac:dyDescent="0.2">
      <c r="C40" s="28" t="s">
        <v>2801</v>
      </c>
      <c r="D40" s="29">
        <f>SUM(D38:E38)</f>
        <v>7307</v>
      </c>
    </row>
  </sheetData>
  <phoneticPr fontId="0" type="noConversion"/>
  <printOptions gridLines="1"/>
  <pageMargins left="1.25" right="0.5" top="1.01" bottom="0.94" header="0.5" footer="0.5"/>
  <pageSetup fitToHeight="5" orientation="portrait" r:id="rId1"/>
  <headerFooter alignWithMargins="0">
    <oddHeader>&amp;LAttachment E&amp;CCREIGHTON UNIVERSITY
JUDGE ELIZABETH PITTMAN BUILDING</oddHeader>
    <oddFooter>Page &amp;P&amp;R&amp;A</oddFooter>
  </headerFooter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4"/>
  <sheetViews>
    <sheetView topLeftCell="A15" workbookViewId="0">
      <selection activeCell="G54" sqref="G54"/>
    </sheetView>
  </sheetViews>
  <sheetFormatPr defaultRowHeight="12.75" x14ac:dyDescent="0.2"/>
  <cols>
    <col min="1" max="1" width="12.28515625" bestFit="1" customWidth="1"/>
    <col min="2" max="2" width="6.42578125" bestFit="1" customWidth="1"/>
    <col min="3" max="3" width="14.85546875" bestFit="1" customWidth="1"/>
    <col min="4" max="4" width="13.42578125" bestFit="1" customWidth="1"/>
    <col min="5" max="5" width="6.5703125" style="13" bestFit="1" customWidth="1"/>
    <col min="6" max="6" width="14.42578125" bestFit="1" customWidth="1"/>
    <col min="7" max="7" width="15.7109375" bestFit="1" customWidth="1"/>
  </cols>
  <sheetData>
    <row r="1" spans="1:12" s="82" customFormat="1" ht="18" customHeight="1" x14ac:dyDescent="0.2">
      <c r="A1" s="122" t="s">
        <v>3023</v>
      </c>
      <c r="B1" s="122" t="s">
        <v>3024</v>
      </c>
      <c r="C1" s="122" t="s">
        <v>3025</v>
      </c>
      <c r="D1" s="122" t="s">
        <v>3028</v>
      </c>
      <c r="E1" s="122" t="s">
        <v>3029</v>
      </c>
      <c r="F1" s="144" t="s">
        <v>4371</v>
      </c>
      <c r="G1" s="122" t="s">
        <v>3031</v>
      </c>
      <c r="H1" s="122" t="s">
        <v>3032</v>
      </c>
      <c r="I1" s="122" t="s">
        <v>3033</v>
      </c>
      <c r="J1" s="122" t="s">
        <v>3034</v>
      </c>
      <c r="K1" s="122" t="s">
        <v>3035</v>
      </c>
      <c r="L1" s="122" t="s">
        <v>3036</v>
      </c>
    </row>
    <row r="2" spans="1:12" s="45" customFormat="1" ht="18" customHeight="1" x14ac:dyDescent="0.2">
      <c r="A2" s="146"/>
      <c r="B2" s="146"/>
      <c r="C2" s="146" t="s">
        <v>1191</v>
      </c>
      <c r="D2" s="146" t="s">
        <v>2120</v>
      </c>
      <c r="E2" s="146"/>
      <c r="F2" s="145" t="s">
        <v>4336</v>
      </c>
      <c r="G2" s="146" t="s">
        <v>2122</v>
      </c>
      <c r="H2" s="146" t="s">
        <v>3037</v>
      </c>
      <c r="I2" s="146" t="s">
        <v>4368</v>
      </c>
      <c r="J2" s="146" t="s">
        <v>4369</v>
      </c>
      <c r="K2" s="146" t="s">
        <v>4370</v>
      </c>
      <c r="L2" s="146" t="s">
        <v>3041</v>
      </c>
    </row>
    <row r="3" spans="1:12" ht="18" customHeight="1" x14ac:dyDescent="0.2">
      <c r="C3" t="s">
        <v>2031</v>
      </c>
      <c r="E3" s="13">
        <v>1</v>
      </c>
    </row>
    <row r="4" spans="1:12" ht="18" customHeight="1" x14ac:dyDescent="0.2">
      <c r="C4" t="s">
        <v>2031</v>
      </c>
      <c r="E4" s="13">
        <v>1</v>
      </c>
    </row>
    <row r="5" spans="1:12" ht="18" customHeight="1" x14ac:dyDescent="0.2">
      <c r="C5" t="s">
        <v>2031</v>
      </c>
      <c r="E5" s="13">
        <v>1</v>
      </c>
    </row>
    <row r="6" spans="1:12" ht="18" customHeight="1" x14ac:dyDescent="0.2">
      <c r="C6" t="s">
        <v>2031</v>
      </c>
      <c r="E6" s="13">
        <v>1</v>
      </c>
    </row>
    <row r="7" spans="1:12" ht="18" customHeight="1" x14ac:dyDescent="0.2">
      <c r="C7" t="s">
        <v>2031</v>
      </c>
      <c r="E7" s="13">
        <v>1</v>
      </c>
    </row>
    <row r="8" spans="1:12" ht="18" customHeight="1" x14ac:dyDescent="0.2"/>
    <row r="9" spans="1:12" ht="18" customHeight="1" x14ac:dyDescent="0.2"/>
    <row r="10" spans="1:12" ht="18" customHeight="1" x14ac:dyDescent="0.2">
      <c r="F10" t="s">
        <v>4207</v>
      </c>
      <c r="G10">
        <v>44561</v>
      </c>
    </row>
    <row r="11" spans="1:12" ht="18" customHeight="1" x14ac:dyDescent="0.2"/>
    <row r="12" spans="1:12" ht="18" customHeight="1" x14ac:dyDescent="0.2"/>
    <row r="13" spans="1:12" ht="18" customHeight="1" x14ac:dyDescent="0.2">
      <c r="C13" t="s">
        <v>2031</v>
      </c>
      <c r="E13" s="13">
        <v>2</v>
      </c>
    </row>
    <row r="14" spans="1:12" ht="18" customHeight="1" x14ac:dyDescent="0.2">
      <c r="C14" t="s">
        <v>2031</v>
      </c>
      <c r="E14" s="13">
        <v>2</v>
      </c>
    </row>
    <row r="15" spans="1:12" ht="18" customHeight="1" x14ac:dyDescent="0.2">
      <c r="C15" t="s">
        <v>2031</v>
      </c>
      <c r="E15" s="13">
        <v>2</v>
      </c>
    </row>
    <row r="16" spans="1:12" ht="18" customHeight="1" x14ac:dyDescent="0.2">
      <c r="C16" t="s">
        <v>2031</v>
      </c>
      <c r="E16" s="13">
        <v>2</v>
      </c>
    </row>
    <row r="17" spans="3:7" ht="18" customHeight="1" x14ac:dyDescent="0.2">
      <c r="C17" t="s">
        <v>2031</v>
      </c>
      <c r="E17" s="13">
        <v>2</v>
      </c>
    </row>
    <row r="18" spans="3:7" ht="18" customHeight="1" x14ac:dyDescent="0.2"/>
    <row r="19" spans="3:7" ht="18" customHeight="1" x14ac:dyDescent="0.2"/>
    <row r="20" spans="3:7" ht="18" customHeight="1" x14ac:dyDescent="0.2">
      <c r="F20" t="s">
        <v>4207</v>
      </c>
      <c r="G20">
        <v>16850</v>
      </c>
    </row>
    <row r="21" spans="3:7" ht="18" customHeight="1" x14ac:dyDescent="0.2"/>
    <row r="22" spans="3:7" ht="18" customHeight="1" x14ac:dyDescent="0.2"/>
    <row r="23" spans="3:7" ht="18" customHeight="1" x14ac:dyDescent="0.2">
      <c r="C23" t="s">
        <v>2031</v>
      </c>
      <c r="E23" s="13">
        <v>3</v>
      </c>
    </row>
    <row r="24" spans="3:7" ht="18" customHeight="1" x14ac:dyDescent="0.2">
      <c r="C24" t="s">
        <v>2031</v>
      </c>
      <c r="E24" s="13">
        <v>3</v>
      </c>
    </row>
    <row r="25" spans="3:7" ht="18" customHeight="1" x14ac:dyDescent="0.2">
      <c r="C25" t="s">
        <v>2031</v>
      </c>
      <c r="E25" s="13">
        <v>3</v>
      </c>
    </row>
    <row r="26" spans="3:7" ht="18" customHeight="1" x14ac:dyDescent="0.2">
      <c r="C26" t="s">
        <v>2031</v>
      </c>
      <c r="E26" s="13">
        <v>3</v>
      </c>
    </row>
    <row r="27" spans="3:7" ht="18" customHeight="1" x14ac:dyDescent="0.2">
      <c r="C27" t="s">
        <v>2031</v>
      </c>
      <c r="E27" s="13">
        <v>3</v>
      </c>
    </row>
    <row r="28" spans="3:7" ht="18" customHeight="1" x14ac:dyDescent="0.2"/>
    <row r="29" spans="3:7" ht="18" customHeight="1" x14ac:dyDescent="0.2"/>
    <row r="30" spans="3:7" ht="18" customHeight="1" x14ac:dyDescent="0.2">
      <c r="F30" t="s">
        <v>4207</v>
      </c>
      <c r="G30">
        <v>10427</v>
      </c>
    </row>
    <row r="31" spans="3:7" ht="18" customHeight="1" x14ac:dyDescent="0.2"/>
    <row r="32" spans="3:7" ht="18" customHeight="1" x14ac:dyDescent="0.2"/>
    <row r="33" spans="3:7" ht="18" customHeight="1" x14ac:dyDescent="0.2">
      <c r="C33" t="s">
        <v>2031</v>
      </c>
      <c r="E33" s="13">
        <v>4</v>
      </c>
    </row>
    <row r="34" spans="3:7" ht="18" customHeight="1" x14ac:dyDescent="0.2">
      <c r="C34" t="s">
        <v>2031</v>
      </c>
      <c r="E34" s="13">
        <v>4</v>
      </c>
    </row>
    <row r="35" spans="3:7" ht="18" customHeight="1" x14ac:dyDescent="0.2">
      <c r="C35" t="s">
        <v>2031</v>
      </c>
      <c r="E35" s="13">
        <v>4</v>
      </c>
    </row>
    <row r="36" spans="3:7" ht="18" customHeight="1" x14ac:dyDescent="0.2">
      <c r="C36" t="s">
        <v>2031</v>
      </c>
      <c r="E36" s="13">
        <v>4</v>
      </c>
    </row>
    <row r="37" spans="3:7" ht="18" customHeight="1" x14ac:dyDescent="0.2">
      <c r="C37" t="s">
        <v>2031</v>
      </c>
      <c r="E37" s="13">
        <v>4</v>
      </c>
    </row>
    <row r="38" spans="3:7" ht="18" customHeight="1" x14ac:dyDescent="0.2"/>
    <row r="39" spans="3:7" ht="18" customHeight="1" x14ac:dyDescent="0.2"/>
    <row r="40" spans="3:7" ht="18" customHeight="1" x14ac:dyDescent="0.2">
      <c r="F40" t="s">
        <v>4207</v>
      </c>
      <c r="G40">
        <v>6533</v>
      </c>
    </row>
    <row r="54" spans="6:7" x14ac:dyDescent="0.2">
      <c r="F54" t="s">
        <v>4208</v>
      </c>
      <c r="G54">
        <f>G40+G30+G20+G10</f>
        <v>78371</v>
      </c>
    </row>
  </sheetData>
  <phoneticPr fontId="0" type="noConversion"/>
  <pageMargins left="0.75" right="0.75" top="1" bottom="1" header="0.5" footer="0.5"/>
  <pageSetup orientation="portrait" r:id="rId1"/>
  <headerFooter alignWithMargins="0">
    <oddHeader>&amp;LAttachment E&amp;CCREIGHTON UNIVERSITY 
&amp;A SQ. FT.</oddHeader>
    <oddFooter>Page &amp;P&amp;R&amp;A</oddFooter>
  </headerFooter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6"/>
  <dimension ref="A1:J261"/>
  <sheetViews>
    <sheetView workbookViewId="0"/>
  </sheetViews>
  <sheetFormatPr defaultRowHeight="12.75" x14ac:dyDescent="0.2"/>
  <cols>
    <col min="1" max="1" width="12.7109375" style="5" customWidth="1"/>
    <col min="2" max="2" width="9.7109375" style="6" customWidth="1"/>
    <col min="3" max="3" width="22.7109375" style="5" customWidth="1"/>
    <col min="4" max="4" width="11.7109375" style="7" customWidth="1"/>
    <col min="5" max="5" width="9.7109375" style="8" customWidth="1"/>
    <col min="6" max="6" width="30.7109375" style="5" customWidth="1"/>
    <col min="7" max="7" width="1.7109375" style="5" customWidth="1"/>
    <col min="8" max="8" width="16.7109375" style="5" customWidth="1"/>
    <col min="9" max="9" width="4.7109375" style="5" customWidth="1"/>
    <col min="10" max="10" width="8.7109375" style="5" customWidth="1"/>
  </cols>
  <sheetData>
    <row r="1" spans="1:6" x14ac:dyDescent="0.2">
      <c r="A1" s="10" t="s">
        <v>2119</v>
      </c>
      <c r="B1" s="14" t="s">
        <v>2120</v>
      </c>
      <c r="C1" s="10" t="s">
        <v>2121</v>
      </c>
      <c r="D1" s="11" t="s">
        <v>2122</v>
      </c>
      <c r="E1" s="12" t="s">
        <v>2123</v>
      </c>
      <c r="F1" s="10" t="s">
        <v>2126</v>
      </c>
    </row>
    <row r="2" spans="1:6" x14ac:dyDescent="0.2">
      <c r="A2" s="17" t="s">
        <v>1263</v>
      </c>
      <c r="B2" s="27">
        <v>101</v>
      </c>
      <c r="C2" s="17" t="s">
        <v>2311</v>
      </c>
      <c r="D2" s="16">
        <v>1645</v>
      </c>
      <c r="E2" s="70" t="s">
        <v>2158</v>
      </c>
      <c r="F2" s="17"/>
    </row>
    <row r="3" spans="1:6" x14ac:dyDescent="0.2">
      <c r="A3" s="17" t="s">
        <v>1263</v>
      </c>
      <c r="B3" s="27" t="s">
        <v>3889</v>
      </c>
      <c r="C3" s="17" t="s">
        <v>2311</v>
      </c>
      <c r="D3" s="16">
        <v>279</v>
      </c>
      <c r="E3" s="70" t="s">
        <v>2158</v>
      </c>
      <c r="F3" s="17"/>
    </row>
    <row r="4" spans="1:6" x14ac:dyDescent="0.2">
      <c r="A4" s="17" t="s">
        <v>1263</v>
      </c>
      <c r="B4" s="27" t="s">
        <v>3875</v>
      </c>
      <c r="C4" s="17" t="s">
        <v>2311</v>
      </c>
      <c r="D4" s="16">
        <v>449</v>
      </c>
      <c r="E4" s="70" t="s">
        <v>2158</v>
      </c>
      <c r="F4" s="17"/>
    </row>
    <row r="5" spans="1:6" x14ac:dyDescent="0.2">
      <c r="A5" s="17" t="s">
        <v>1263</v>
      </c>
      <c r="B5" s="27" t="s">
        <v>787</v>
      </c>
      <c r="C5" s="17" t="s">
        <v>2311</v>
      </c>
      <c r="D5" s="16">
        <v>1077</v>
      </c>
      <c r="E5" s="70" t="s">
        <v>2158</v>
      </c>
      <c r="F5" s="17"/>
    </row>
    <row r="6" spans="1:6" x14ac:dyDescent="0.2">
      <c r="A6" s="17" t="s">
        <v>1263</v>
      </c>
      <c r="B6" s="27">
        <v>102</v>
      </c>
      <c r="C6" s="17" t="s">
        <v>2367</v>
      </c>
      <c r="D6" s="16">
        <v>25</v>
      </c>
      <c r="E6" s="70" t="s">
        <v>4694</v>
      </c>
      <c r="F6" s="17"/>
    </row>
    <row r="7" spans="1:6" x14ac:dyDescent="0.2">
      <c r="A7" s="17" t="s">
        <v>1263</v>
      </c>
      <c r="B7" s="27">
        <v>103</v>
      </c>
      <c r="C7" s="17" t="s">
        <v>2156</v>
      </c>
      <c r="D7" s="16">
        <v>234</v>
      </c>
      <c r="E7" s="70" t="s">
        <v>2158</v>
      </c>
      <c r="F7" s="17"/>
    </row>
    <row r="8" spans="1:6" x14ac:dyDescent="0.2">
      <c r="A8" s="17" t="s">
        <v>1263</v>
      </c>
      <c r="B8" s="27" t="s">
        <v>3406</v>
      </c>
      <c r="C8" s="17" t="s">
        <v>2299</v>
      </c>
      <c r="D8" s="16">
        <v>26</v>
      </c>
      <c r="E8" s="70" t="s">
        <v>2158</v>
      </c>
      <c r="F8" s="17"/>
    </row>
    <row r="9" spans="1:6" x14ac:dyDescent="0.2">
      <c r="A9" s="17" t="s">
        <v>1263</v>
      </c>
      <c r="B9" s="27">
        <v>104</v>
      </c>
      <c r="C9" s="17" t="s">
        <v>2364</v>
      </c>
      <c r="D9" s="16">
        <v>241</v>
      </c>
      <c r="E9" s="70" t="s">
        <v>2158</v>
      </c>
      <c r="F9" s="17"/>
    </row>
    <row r="10" spans="1:6" x14ac:dyDescent="0.2">
      <c r="A10" s="17" t="s">
        <v>1263</v>
      </c>
      <c r="B10" s="27">
        <v>105</v>
      </c>
      <c r="C10" s="17" t="s">
        <v>667</v>
      </c>
      <c r="D10" s="16">
        <v>108</v>
      </c>
      <c r="E10" s="70" t="s">
        <v>1270</v>
      </c>
      <c r="F10" s="17"/>
    </row>
    <row r="11" spans="1:6" x14ac:dyDescent="0.2">
      <c r="A11" s="17" t="s">
        <v>1263</v>
      </c>
      <c r="B11" s="27" t="s">
        <v>2144</v>
      </c>
      <c r="C11" s="17" t="s">
        <v>3936</v>
      </c>
      <c r="D11" s="16">
        <v>143</v>
      </c>
      <c r="E11" s="70" t="s">
        <v>1270</v>
      </c>
      <c r="F11" s="17"/>
    </row>
    <row r="12" spans="1:6" x14ac:dyDescent="0.2">
      <c r="A12" s="17" t="s">
        <v>1263</v>
      </c>
      <c r="B12" s="27">
        <v>106</v>
      </c>
      <c r="C12" s="17" t="s">
        <v>2904</v>
      </c>
      <c r="D12" s="16">
        <v>59</v>
      </c>
      <c r="E12" s="70" t="s">
        <v>1270</v>
      </c>
      <c r="F12" s="17"/>
    </row>
    <row r="13" spans="1:6" x14ac:dyDescent="0.2">
      <c r="A13" s="17" t="s">
        <v>1263</v>
      </c>
      <c r="B13" s="27">
        <v>107</v>
      </c>
      <c r="C13" s="17" t="s">
        <v>668</v>
      </c>
      <c r="D13" s="16">
        <v>1247</v>
      </c>
      <c r="E13" s="70" t="s">
        <v>1270</v>
      </c>
      <c r="F13" s="17"/>
    </row>
    <row r="14" spans="1:6" x14ac:dyDescent="0.2">
      <c r="A14" s="17" t="s">
        <v>1263</v>
      </c>
      <c r="B14" s="27">
        <v>108</v>
      </c>
      <c r="C14" s="17" t="s">
        <v>669</v>
      </c>
      <c r="D14" s="16">
        <v>359</v>
      </c>
      <c r="E14" s="70" t="s">
        <v>1270</v>
      </c>
      <c r="F14" s="17"/>
    </row>
    <row r="15" spans="1:6" x14ac:dyDescent="0.2">
      <c r="A15" s="17" t="s">
        <v>1263</v>
      </c>
      <c r="B15" s="27">
        <v>109</v>
      </c>
      <c r="C15" s="17" t="s">
        <v>2136</v>
      </c>
      <c r="D15" s="16">
        <v>102</v>
      </c>
      <c r="E15" s="70" t="s">
        <v>1270</v>
      </c>
      <c r="F15" s="17"/>
    </row>
    <row r="16" spans="1:6" ht="13.15" customHeight="1" x14ac:dyDescent="0.2">
      <c r="A16" s="17" t="s">
        <v>1263</v>
      </c>
      <c r="B16" s="13">
        <v>110</v>
      </c>
      <c r="C16" t="s">
        <v>2136</v>
      </c>
      <c r="D16" s="7">
        <v>179</v>
      </c>
      <c r="E16" s="70" t="s">
        <v>1270</v>
      </c>
    </row>
    <row r="17" spans="1:5" ht="13.15" customHeight="1" x14ac:dyDescent="0.2">
      <c r="A17" s="5" t="s">
        <v>1263</v>
      </c>
      <c r="B17" s="6" t="s">
        <v>2155</v>
      </c>
      <c r="C17" s="5" t="s">
        <v>2136</v>
      </c>
      <c r="D17" s="7">
        <v>177</v>
      </c>
      <c r="E17" s="70" t="s">
        <v>1270</v>
      </c>
    </row>
    <row r="18" spans="1:5" ht="13.15" customHeight="1" x14ac:dyDescent="0.2">
      <c r="A18" s="5" t="s">
        <v>1263</v>
      </c>
      <c r="B18" s="6" t="s">
        <v>2159</v>
      </c>
      <c r="C18" s="5" t="s">
        <v>671</v>
      </c>
      <c r="D18" s="7">
        <v>2891</v>
      </c>
      <c r="E18" s="67" t="s">
        <v>1270</v>
      </c>
    </row>
    <row r="19" spans="1:5" ht="13.15" customHeight="1" x14ac:dyDescent="0.2">
      <c r="A19" s="5" t="s">
        <v>1263</v>
      </c>
      <c r="B19" s="6">
        <v>113</v>
      </c>
      <c r="C19" s="5" t="s">
        <v>670</v>
      </c>
      <c r="D19" s="7">
        <v>343</v>
      </c>
      <c r="E19" s="67" t="s">
        <v>1270</v>
      </c>
    </row>
    <row r="20" spans="1:5" ht="13.15" customHeight="1" x14ac:dyDescent="0.2">
      <c r="A20" s="5" t="s">
        <v>1263</v>
      </c>
      <c r="B20" s="6" t="s">
        <v>2173</v>
      </c>
      <c r="C20" s="5" t="s">
        <v>3398</v>
      </c>
      <c r="D20" s="7">
        <v>447</v>
      </c>
      <c r="E20" s="67" t="s">
        <v>712</v>
      </c>
    </row>
    <row r="21" spans="1:5" ht="13.15" customHeight="1" x14ac:dyDescent="0.2">
      <c r="A21" s="5" t="s">
        <v>1263</v>
      </c>
      <c r="B21" s="6" t="s">
        <v>2174</v>
      </c>
      <c r="C21" s="5" t="s">
        <v>2421</v>
      </c>
      <c r="D21" s="7">
        <v>26</v>
      </c>
      <c r="E21" s="67" t="s">
        <v>713</v>
      </c>
    </row>
    <row r="22" spans="1:5" ht="13.15" customHeight="1" x14ac:dyDescent="0.2">
      <c r="A22" s="5" t="s">
        <v>1263</v>
      </c>
      <c r="B22" s="6" t="s">
        <v>2271</v>
      </c>
      <c r="C22" s="5" t="s">
        <v>672</v>
      </c>
      <c r="D22" s="7">
        <v>269</v>
      </c>
      <c r="E22" s="67" t="s">
        <v>1270</v>
      </c>
    </row>
    <row r="23" spans="1:5" ht="13.15" customHeight="1" x14ac:dyDescent="0.2">
      <c r="A23" s="5" t="s">
        <v>1263</v>
      </c>
      <c r="B23" s="6">
        <v>116</v>
      </c>
      <c r="C23" s="5" t="s">
        <v>2299</v>
      </c>
      <c r="D23" s="7">
        <v>134</v>
      </c>
      <c r="E23" s="70" t="s">
        <v>2158</v>
      </c>
    </row>
    <row r="24" spans="1:5" ht="13.15" customHeight="1" x14ac:dyDescent="0.2">
      <c r="A24" s="5" t="s">
        <v>1263</v>
      </c>
      <c r="B24" s="6" t="s">
        <v>2282</v>
      </c>
      <c r="C24" s="5" t="s">
        <v>1269</v>
      </c>
      <c r="D24" s="7">
        <v>96</v>
      </c>
      <c r="E24" s="67" t="s">
        <v>2493</v>
      </c>
    </row>
    <row r="25" spans="1:5" ht="13.15" customHeight="1" x14ac:dyDescent="0.2">
      <c r="A25" s="5" t="s">
        <v>1263</v>
      </c>
      <c r="B25" s="6" t="s">
        <v>2293</v>
      </c>
      <c r="C25" s="5" t="s">
        <v>673</v>
      </c>
      <c r="D25" s="7">
        <v>250</v>
      </c>
      <c r="E25" s="67" t="s">
        <v>2493</v>
      </c>
    </row>
    <row r="26" spans="1:5" ht="13.15" customHeight="1" x14ac:dyDescent="0.2">
      <c r="A26" s="5" t="s">
        <v>1263</v>
      </c>
      <c r="B26" s="6">
        <v>119</v>
      </c>
      <c r="C26" s="5" t="s">
        <v>1269</v>
      </c>
      <c r="D26" s="7">
        <v>107</v>
      </c>
      <c r="E26" s="67" t="s">
        <v>2493</v>
      </c>
    </row>
    <row r="27" spans="1:5" ht="13.15" customHeight="1" x14ac:dyDescent="0.2">
      <c r="A27" s="5" t="s">
        <v>1263</v>
      </c>
      <c r="B27" s="6" t="s">
        <v>2298</v>
      </c>
      <c r="C27" s="5" t="s">
        <v>4236</v>
      </c>
      <c r="D27" s="7">
        <v>5078</v>
      </c>
      <c r="E27" s="67" t="s">
        <v>2493</v>
      </c>
    </row>
    <row r="28" spans="1:5" ht="13.15" customHeight="1" x14ac:dyDescent="0.2">
      <c r="A28" s="5" t="s">
        <v>1263</v>
      </c>
      <c r="B28" s="6" t="s">
        <v>2300</v>
      </c>
      <c r="C28" s="5" t="s">
        <v>674</v>
      </c>
      <c r="D28" s="7">
        <v>2831</v>
      </c>
      <c r="E28" s="67" t="s">
        <v>1270</v>
      </c>
    </row>
    <row r="29" spans="1:5" ht="13.15" customHeight="1" x14ac:dyDescent="0.2">
      <c r="A29" s="5" t="s">
        <v>1263</v>
      </c>
      <c r="B29" s="6" t="s">
        <v>2301</v>
      </c>
      <c r="C29" s="5" t="s">
        <v>675</v>
      </c>
      <c r="D29" s="7">
        <v>1029</v>
      </c>
      <c r="E29" s="67" t="s">
        <v>1270</v>
      </c>
    </row>
    <row r="30" spans="1:5" ht="13.15" customHeight="1" x14ac:dyDescent="0.2">
      <c r="A30" s="5" t="s">
        <v>1263</v>
      </c>
      <c r="B30" s="6" t="s">
        <v>2392</v>
      </c>
      <c r="C30" s="5" t="s">
        <v>2393</v>
      </c>
      <c r="D30" s="7">
        <v>77</v>
      </c>
      <c r="E30" s="70" t="s">
        <v>2158</v>
      </c>
    </row>
    <row r="31" spans="1:5" ht="13.15" customHeight="1" x14ac:dyDescent="0.2">
      <c r="A31" s="5" t="s">
        <v>1263</v>
      </c>
      <c r="B31" s="6" t="s">
        <v>2833</v>
      </c>
      <c r="C31" s="5" t="s">
        <v>2160</v>
      </c>
      <c r="D31" s="7">
        <v>333</v>
      </c>
      <c r="E31" s="70" t="s">
        <v>2158</v>
      </c>
    </row>
    <row r="32" spans="1:5" ht="13.15" customHeight="1" x14ac:dyDescent="0.2">
      <c r="A32" s="5" t="s">
        <v>1263</v>
      </c>
      <c r="B32" s="6" t="s">
        <v>2396</v>
      </c>
      <c r="C32" s="5" t="s">
        <v>2160</v>
      </c>
      <c r="D32" s="7">
        <v>334</v>
      </c>
      <c r="E32" s="70" t="s">
        <v>2158</v>
      </c>
    </row>
    <row r="33" spans="1:5" ht="13.15" customHeight="1" x14ac:dyDescent="0.2">
      <c r="C33" s="10" t="s">
        <v>2401</v>
      </c>
      <c r="D33" s="11">
        <f>SUM(D2:D32)</f>
        <v>20595</v>
      </c>
      <c r="E33" s="68"/>
    </row>
    <row r="34" spans="1:5" ht="13.15" customHeight="1" x14ac:dyDescent="0.2">
      <c r="E34" s="67"/>
    </row>
    <row r="35" spans="1:5" ht="13.15" customHeight="1" x14ac:dyDescent="0.2">
      <c r="A35" s="5" t="s">
        <v>1263</v>
      </c>
      <c r="B35" s="6" t="s">
        <v>3881</v>
      </c>
      <c r="C35" s="5" t="s">
        <v>2311</v>
      </c>
      <c r="D35" s="7">
        <v>270</v>
      </c>
      <c r="E35" s="67"/>
    </row>
    <row r="36" spans="1:5" ht="13.15" customHeight="1" x14ac:dyDescent="0.2">
      <c r="A36" s="5" t="s">
        <v>1263</v>
      </c>
      <c r="B36" s="6" t="s">
        <v>2405</v>
      </c>
      <c r="C36" s="5" t="s">
        <v>2311</v>
      </c>
      <c r="D36" s="7">
        <v>1755</v>
      </c>
      <c r="E36" s="70" t="s">
        <v>2158</v>
      </c>
    </row>
    <row r="37" spans="1:5" ht="13.15" customHeight="1" x14ac:dyDescent="0.2">
      <c r="A37" s="5" t="s">
        <v>1263</v>
      </c>
      <c r="B37" s="6" t="s">
        <v>2407</v>
      </c>
      <c r="C37" s="5" t="s">
        <v>2367</v>
      </c>
      <c r="D37" s="7">
        <v>25</v>
      </c>
      <c r="E37" s="67" t="s">
        <v>4694</v>
      </c>
    </row>
    <row r="38" spans="1:5" ht="13.15" customHeight="1" x14ac:dyDescent="0.2">
      <c r="A38" s="5" t="s">
        <v>1263</v>
      </c>
      <c r="B38" s="6" t="s">
        <v>2410</v>
      </c>
      <c r="C38" s="5" t="s">
        <v>2156</v>
      </c>
      <c r="D38" s="7">
        <v>233</v>
      </c>
      <c r="E38" s="70" t="s">
        <v>2158</v>
      </c>
    </row>
    <row r="39" spans="1:5" ht="13.15" customHeight="1" x14ac:dyDescent="0.2">
      <c r="A39" s="5" t="s">
        <v>1263</v>
      </c>
      <c r="B39" s="6" t="s">
        <v>2411</v>
      </c>
      <c r="C39" s="5" t="s">
        <v>2299</v>
      </c>
      <c r="D39" s="7">
        <v>37</v>
      </c>
      <c r="E39" s="70" t="s">
        <v>2158</v>
      </c>
    </row>
    <row r="40" spans="1:5" ht="13.15" customHeight="1" x14ac:dyDescent="0.2">
      <c r="A40" s="5" t="s">
        <v>1263</v>
      </c>
      <c r="B40" s="6" t="s">
        <v>2413</v>
      </c>
      <c r="C40" s="5" t="s">
        <v>2364</v>
      </c>
      <c r="D40" s="7">
        <v>209</v>
      </c>
      <c r="E40" s="70" t="s">
        <v>2158</v>
      </c>
    </row>
    <row r="41" spans="1:5" ht="13.15" customHeight="1" x14ac:dyDescent="0.2">
      <c r="A41" s="5" t="s">
        <v>1263</v>
      </c>
      <c r="B41" s="6" t="s">
        <v>2414</v>
      </c>
      <c r="C41" s="5" t="s">
        <v>2421</v>
      </c>
      <c r="D41" s="7">
        <v>45</v>
      </c>
      <c r="E41" s="67" t="s">
        <v>713</v>
      </c>
    </row>
    <row r="42" spans="1:5" ht="13.15" customHeight="1" x14ac:dyDescent="0.2">
      <c r="A42" s="5" t="s">
        <v>1263</v>
      </c>
      <c r="B42" s="6">
        <v>205</v>
      </c>
      <c r="C42" s="5" t="s">
        <v>2136</v>
      </c>
      <c r="D42" s="7">
        <v>129</v>
      </c>
      <c r="E42" s="67" t="s">
        <v>1270</v>
      </c>
    </row>
    <row r="43" spans="1:5" ht="13.15" customHeight="1" x14ac:dyDescent="0.2">
      <c r="A43" s="5" t="s">
        <v>1263</v>
      </c>
      <c r="B43" s="6" t="s">
        <v>2418</v>
      </c>
      <c r="C43" s="5" t="s">
        <v>3509</v>
      </c>
      <c r="D43" s="7">
        <v>639</v>
      </c>
      <c r="E43" s="67" t="s">
        <v>1270</v>
      </c>
    </row>
    <row r="44" spans="1:5" ht="13.15" customHeight="1" x14ac:dyDescent="0.2">
      <c r="A44" s="5" t="s">
        <v>1263</v>
      </c>
      <c r="B44" s="6" t="s">
        <v>2423</v>
      </c>
      <c r="C44" s="5" t="s">
        <v>2136</v>
      </c>
      <c r="D44" s="7">
        <v>132</v>
      </c>
      <c r="E44" s="67" t="s">
        <v>1270</v>
      </c>
    </row>
    <row r="45" spans="1:5" ht="13.15" customHeight="1" x14ac:dyDescent="0.2">
      <c r="A45" s="5" t="s">
        <v>1263</v>
      </c>
      <c r="B45" s="6" t="s">
        <v>2426</v>
      </c>
      <c r="C45" s="5" t="s">
        <v>2136</v>
      </c>
      <c r="D45" s="7">
        <v>142</v>
      </c>
      <c r="E45" s="67" t="s">
        <v>1270</v>
      </c>
    </row>
    <row r="46" spans="1:5" ht="13.15" customHeight="1" x14ac:dyDescent="0.2">
      <c r="A46" s="5" t="s">
        <v>1263</v>
      </c>
      <c r="B46" s="6" t="s">
        <v>2428</v>
      </c>
      <c r="C46" s="5" t="s">
        <v>2136</v>
      </c>
      <c r="D46" s="7">
        <v>136</v>
      </c>
      <c r="E46" s="67" t="s">
        <v>1270</v>
      </c>
    </row>
    <row r="47" spans="1:5" ht="13.15" customHeight="1" x14ac:dyDescent="0.2">
      <c r="A47" s="5" t="s">
        <v>1263</v>
      </c>
      <c r="B47" s="6" t="s">
        <v>2432</v>
      </c>
      <c r="C47" s="5" t="s">
        <v>3509</v>
      </c>
      <c r="D47" s="7">
        <v>546</v>
      </c>
      <c r="E47" s="67" t="s">
        <v>1270</v>
      </c>
    </row>
    <row r="48" spans="1:5" ht="13.15" customHeight="1" x14ac:dyDescent="0.2">
      <c r="A48" s="5" t="s">
        <v>1263</v>
      </c>
      <c r="B48" s="6" t="s">
        <v>2437</v>
      </c>
      <c r="C48" s="5" t="s">
        <v>2136</v>
      </c>
      <c r="D48" s="7">
        <v>134</v>
      </c>
      <c r="E48" s="67" t="s">
        <v>1270</v>
      </c>
    </row>
    <row r="49" spans="1:5" ht="13.15" customHeight="1" x14ac:dyDescent="0.2">
      <c r="A49" s="5" t="s">
        <v>1263</v>
      </c>
      <c r="B49" s="6" t="s">
        <v>2439</v>
      </c>
      <c r="C49" s="5" t="s">
        <v>3509</v>
      </c>
      <c r="D49" s="7">
        <v>375</v>
      </c>
      <c r="E49" s="67" t="s">
        <v>1270</v>
      </c>
    </row>
    <row r="50" spans="1:5" ht="13.15" customHeight="1" x14ac:dyDescent="0.2">
      <c r="A50" s="5" t="s">
        <v>1263</v>
      </c>
      <c r="B50" s="6">
        <v>214</v>
      </c>
      <c r="C50" s="5" t="s">
        <v>2136</v>
      </c>
      <c r="D50" s="7">
        <v>161</v>
      </c>
      <c r="E50" s="67" t="s">
        <v>1270</v>
      </c>
    </row>
    <row r="51" spans="1:5" ht="13.15" customHeight="1" x14ac:dyDescent="0.2">
      <c r="A51" s="5" t="s">
        <v>1263</v>
      </c>
      <c r="B51" s="6" t="s">
        <v>2442</v>
      </c>
      <c r="C51" s="5" t="s">
        <v>3509</v>
      </c>
      <c r="D51" s="7">
        <v>279</v>
      </c>
      <c r="E51" s="67" t="s">
        <v>1270</v>
      </c>
    </row>
    <row r="52" spans="1:5" ht="13.15" customHeight="1" x14ac:dyDescent="0.2">
      <c r="A52" s="5" t="s">
        <v>1263</v>
      </c>
      <c r="B52" s="6" t="s">
        <v>2443</v>
      </c>
      <c r="C52" s="5" t="s">
        <v>3509</v>
      </c>
      <c r="D52" s="7">
        <v>1195</v>
      </c>
      <c r="E52" s="67" t="s">
        <v>1270</v>
      </c>
    </row>
    <row r="53" spans="1:5" ht="13.15" customHeight="1" x14ac:dyDescent="0.2">
      <c r="A53" s="5" t="s">
        <v>1263</v>
      </c>
      <c r="B53" s="6" t="s">
        <v>2445</v>
      </c>
      <c r="C53" s="5" t="s">
        <v>3625</v>
      </c>
      <c r="D53" s="7">
        <v>333</v>
      </c>
      <c r="E53" s="67" t="s">
        <v>1270</v>
      </c>
    </row>
    <row r="54" spans="1:5" ht="13.15" customHeight="1" x14ac:dyDescent="0.2">
      <c r="A54" s="5" t="s">
        <v>1263</v>
      </c>
      <c r="B54" s="6" t="s">
        <v>2447</v>
      </c>
      <c r="C54" s="5" t="s">
        <v>1271</v>
      </c>
      <c r="D54" s="7">
        <v>291</v>
      </c>
      <c r="E54" s="67" t="s">
        <v>1270</v>
      </c>
    </row>
    <row r="55" spans="1:5" ht="13.15" customHeight="1" x14ac:dyDescent="0.2">
      <c r="A55" s="5" t="s">
        <v>1263</v>
      </c>
      <c r="B55" s="6" t="s">
        <v>3348</v>
      </c>
      <c r="C55" s="5" t="s">
        <v>3509</v>
      </c>
      <c r="D55" s="7">
        <v>1458</v>
      </c>
      <c r="E55" s="67" t="s">
        <v>1270</v>
      </c>
    </row>
    <row r="56" spans="1:5" ht="13.15" customHeight="1" x14ac:dyDescent="0.2">
      <c r="A56" s="5" t="s">
        <v>1263</v>
      </c>
      <c r="B56" s="6" t="s">
        <v>2473</v>
      </c>
      <c r="C56" s="5" t="s">
        <v>3869</v>
      </c>
      <c r="D56" s="7">
        <v>44</v>
      </c>
      <c r="E56" s="67" t="s">
        <v>712</v>
      </c>
    </row>
    <row r="57" spans="1:5" ht="13.15" customHeight="1" x14ac:dyDescent="0.2">
      <c r="A57" s="5" t="s">
        <v>1263</v>
      </c>
      <c r="B57" s="6" t="s">
        <v>2478</v>
      </c>
      <c r="C57" s="5" t="s">
        <v>676</v>
      </c>
      <c r="D57" s="7">
        <v>289</v>
      </c>
      <c r="E57" s="67" t="s">
        <v>1270</v>
      </c>
    </row>
    <row r="58" spans="1:5" ht="13.15" customHeight="1" x14ac:dyDescent="0.2">
      <c r="A58" s="5" t="s">
        <v>1263</v>
      </c>
      <c r="B58" s="6" t="s">
        <v>2480</v>
      </c>
      <c r="C58" s="5" t="s">
        <v>3509</v>
      </c>
      <c r="D58" s="7">
        <v>592</v>
      </c>
      <c r="E58" s="67" t="s">
        <v>1270</v>
      </c>
    </row>
    <row r="59" spans="1:5" ht="13.15" customHeight="1" x14ac:dyDescent="0.2">
      <c r="A59" s="5" t="s">
        <v>1263</v>
      </c>
      <c r="B59" s="6" t="s">
        <v>2481</v>
      </c>
      <c r="C59" s="5" t="s">
        <v>2136</v>
      </c>
      <c r="D59" s="7">
        <v>141</v>
      </c>
      <c r="E59" s="67" t="s">
        <v>1270</v>
      </c>
    </row>
    <row r="60" spans="1:5" ht="13.15" customHeight="1" x14ac:dyDescent="0.2">
      <c r="A60" s="5" t="s">
        <v>1263</v>
      </c>
      <c r="B60" s="6" t="s">
        <v>2482</v>
      </c>
      <c r="C60" s="5" t="s">
        <v>3630</v>
      </c>
      <c r="D60" s="7">
        <v>448</v>
      </c>
      <c r="E60" s="67" t="s">
        <v>1270</v>
      </c>
    </row>
    <row r="61" spans="1:5" ht="13.15" customHeight="1" x14ac:dyDescent="0.2">
      <c r="A61" s="5" t="s">
        <v>1263</v>
      </c>
      <c r="B61" s="6" t="s">
        <v>2483</v>
      </c>
      <c r="C61" s="5" t="s">
        <v>2136</v>
      </c>
      <c r="D61" s="7">
        <v>141</v>
      </c>
      <c r="E61" s="67" t="s">
        <v>1270</v>
      </c>
    </row>
    <row r="62" spans="1:5" ht="13.15" customHeight="1" x14ac:dyDescent="0.2">
      <c r="A62" s="5" t="s">
        <v>1263</v>
      </c>
      <c r="B62" s="6" t="s">
        <v>2485</v>
      </c>
      <c r="C62" s="5" t="s">
        <v>2136</v>
      </c>
      <c r="D62" s="7">
        <v>141</v>
      </c>
      <c r="E62" s="67" t="s">
        <v>1270</v>
      </c>
    </row>
    <row r="63" spans="1:5" ht="13.15" customHeight="1" x14ac:dyDescent="0.2">
      <c r="A63" s="5" t="s">
        <v>1263</v>
      </c>
      <c r="B63" s="6" t="s">
        <v>2487</v>
      </c>
      <c r="C63" s="5" t="s">
        <v>3630</v>
      </c>
      <c r="D63" s="7">
        <v>448</v>
      </c>
      <c r="E63" s="67" t="s">
        <v>1270</v>
      </c>
    </row>
    <row r="64" spans="1:5" ht="13.15" customHeight="1" x14ac:dyDescent="0.2">
      <c r="A64" s="5" t="s">
        <v>1263</v>
      </c>
      <c r="B64" s="6" t="s">
        <v>2491</v>
      </c>
      <c r="C64" s="5" t="s">
        <v>2136</v>
      </c>
      <c r="D64" s="7">
        <v>141</v>
      </c>
      <c r="E64" s="67" t="s">
        <v>1270</v>
      </c>
    </row>
    <row r="65" spans="1:5" ht="13.15" customHeight="1" x14ac:dyDescent="0.2">
      <c r="A65" s="5" t="s">
        <v>1263</v>
      </c>
      <c r="B65" s="6" t="s">
        <v>2494</v>
      </c>
      <c r="C65" s="5" t="s">
        <v>1272</v>
      </c>
      <c r="D65" s="7">
        <v>470</v>
      </c>
      <c r="E65" s="67" t="s">
        <v>1270</v>
      </c>
    </row>
    <row r="66" spans="1:5" ht="13.15" customHeight="1" x14ac:dyDescent="0.2">
      <c r="A66" s="5" t="s">
        <v>1263</v>
      </c>
      <c r="B66" s="6" t="s">
        <v>2496</v>
      </c>
      <c r="C66" s="5" t="s">
        <v>2311</v>
      </c>
      <c r="D66" s="7">
        <v>65</v>
      </c>
      <c r="E66" s="70" t="s">
        <v>2158</v>
      </c>
    </row>
    <row r="67" spans="1:5" ht="13.15" customHeight="1" x14ac:dyDescent="0.2">
      <c r="A67" s="5" t="s">
        <v>1263</v>
      </c>
      <c r="B67" s="6" t="s">
        <v>2498</v>
      </c>
      <c r="C67" s="5" t="s">
        <v>2136</v>
      </c>
      <c r="D67" s="7">
        <v>102</v>
      </c>
      <c r="E67" s="67" t="s">
        <v>1270</v>
      </c>
    </row>
    <row r="68" spans="1:5" ht="13.15" customHeight="1" x14ac:dyDescent="0.2">
      <c r="A68" s="5" t="s">
        <v>1263</v>
      </c>
      <c r="B68" s="6">
        <v>232</v>
      </c>
      <c r="C68" s="5" t="s">
        <v>3630</v>
      </c>
      <c r="D68" s="7">
        <v>567</v>
      </c>
      <c r="E68" s="67" t="s">
        <v>1270</v>
      </c>
    </row>
    <row r="69" spans="1:5" ht="13.15" customHeight="1" x14ac:dyDescent="0.2">
      <c r="A69" s="5" t="s">
        <v>1263</v>
      </c>
      <c r="B69" s="6">
        <v>233</v>
      </c>
      <c r="C69" s="5" t="s">
        <v>2136</v>
      </c>
      <c r="D69" s="7">
        <v>134</v>
      </c>
      <c r="E69" s="67" t="s">
        <v>1270</v>
      </c>
    </row>
    <row r="70" spans="1:5" ht="13.15" customHeight="1" x14ac:dyDescent="0.2">
      <c r="A70" s="5" t="s">
        <v>1263</v>
      </c>
      <c r="B70" s="6" t="s">
        <v>2530</v>
      </c>
      <c r="C70" s="5" t="s">
        <v>2393</v>
      </c>
      <c r="D70" s="7">
        <v>77</v>
      </c>
      <c r="E70" s="70" t="s">
        <v>2158</v>
      </c>
    </row>
    <row r="71" spans="1:5" ht="13.15" customHeight="1" x14ac:dyDescent="0.2">
      <c r="A71" s="5" t="s">
        <v>1263</v>
      </c>
      <c r="B71" s="6" t="s">
        <v>2533</v>
      </c>
      <c r="C71" s="5" t="s">
        <v>2160</v>
      </c>
      <c r="D71" s="7">
        <v>332</v>
      </c>
      <c r="E71" s="70" t="s">
        <v>2158</v>
      </c>
    </row>
    <row r="72" spans="1:5" ht="13.15" customHeight="1" x14ac:dyDescent="0.2">
      <c r="A72" s="5" t="s">
        <v>1263</v>
      </c>
      <c r="B72" s="6" t="s">
        <v>2534</v>
      </c>
      <c r="C72" s="5" t="s">
        <v>2160</v>
      </c>
      <c r="D72" s="7">
        <v>334</v>
      </c>
      <c r="E72" s="70" t="s">
        <v>2158</v>
      </c>
    </row>
    <row r="73" spans="1:5" ht="13.15" customHeight="1" x14ac:dyDescent="0.2">
      <c r="C73" s="10" t="s">
        <v>2401</v>
      </c>
      <c r="D73" s="11">
        <f>SUM(D35:D72)</f>
        <v>12990</v>
      </c>
      <c r="E73" s="68"/>
    </row>
    <row r="74" spans="1:5" ht="13.15" customHeight="1" x14ac:dyDescent="0.2">
      <c r="E74" s="67"/>
    </row>
    <row r="75" spans="1:5" ht="13.15" customHeight="1" x14ac:dyDescent="0.2">
      <c r="A75" s="5" t="s">
        <v>1263</v>
      </c>
      <c r="B75" s="6" t="s">
        <v>2541</v>
      </c>
      <c r="C75" s="5" t="s">
        <v>2311</v>
      </c>
      <c r="D75" s="7">
        <v>1808</v>
      </c>
      <c r="E75" s="70" t="s">
        <v>2158</v>
      </c>
    </row>
    <row r="76" spans="1:5" ht="13.15" customHeight="1" x14ac:dyDescent="0.2">
      <c r="A76" s="5" t="s">
        <v>1263</v>
      </c>
      <c r="B76" s="6" t="s">
        <v>2542</v>
      </c>
      <c r="C76" s="5" t="s">
        <v>2311</v>
      </c>
      <c r="D76" s="7">
        <v>240</v>
      </c>
      <c r="E76" s="70" t="s">
        <v>2158</v>
      </c>
    </row>
    <row r="77" spans="1:5" ht="13.15" customHeight="1" x14ac:dyDescent="0.2">
      <c r="A77" s="5" t="s">
        <v>1263</v>
      </c>
      <c r="B77" s="6" t="s">
        <v>2545</v>
      </c>
      <c r="C77" s="5" t="s">
        <v>2367</v>
      </c>
      <c r="D77" s="7">
        <v>25</v>
      </c>
      <c r="E77" s="67" t="s">
        <v>4694</v>
      </c>
    </row>
    <row r="78" spans="1:5" ht="13.15" customHeight="1" x14ac:dyDescent="0.2">
      <c r="A78" s="5" t="s">
        <v>1263</v>
      </c>
      <c r="B78" s="6" t="s">
        <v>2548</v>
      </c>
      <c r="C78" s="5" t="s">
        <v>2299</v>
      </c>
      <c r="D78" s="7">
        <v>37</v>
      </c>
      <c r="E78" s="70" t="s">
        <v>2158</v>
      </c>
    </row>
    <row r="79" spans="1:5" ht="13.15" customHeight="1" x14ac:dyDescent="0.2">
      <c r="A79" s="5" t="s">
        <v>1263</v>
      </c>
      <c r="B79" s="6" t="s">
        <v>2547</v>
      </c>
      <c r="C79" s="5" t="s">
        <v>2156</v>
      </c>
      <c r="D79" s="7">
        <v>233</v>
      </c>
      <c r="E79" s="70" t="s">
        <v>2158</v>
      </c>
    </row>
    <row r="80" spans="1:5" ht="13.15" customHeight="1" x14ac:dyDescent="0.2">
      <c r="A80" s="5" t="s">
        <v>1263</v>
      </c>
      <c r="B80" s="6" t="s">
        <v>2549</v>
      </c>
      <c r="C80" s="5" t="s">
        <v>2364</v>
      </c>
      <c r="D80" s="7">
        <v>209</v>
      </c>
      <c r="E80" s="70" t="s">
        <v>2158</v>
      </c>
    </row>
    <row r="81" spans="1:5" ht="13.15" customHeight="1" x14ac:dyDescent="0.2">
      <c r="A81" s="5" t="s">
        <v>1263</v>
      </c>
      <c r="B81" s="6" t="s">
        <v>2550</v>
      </c>
      <c r="C81" s="5" t="s">
        <v>2421</v>
      </c>
      <c r="D81" s="7">
        <v>44</v>
      </c>
      <c r="E81" s="67" t="s">
        <v>713</v>
      </c>
    </row>
    <row r="82" spans="1:5" ht="13.15" customHeight="1" x14ac:dyDescent="0.2">
      <c r="A82" s="5" t="s">
        <v>1263</v>
      </c>
      <c r="B82" s="6" t="s">
        <v>2551</v>
      </c>
      <c r="C82" s="5" t="s">
        <v>3630</v>
      </c>
      <c r="D82" s="7">
        <v>426</v>
      </c>
      <c r="E82" s="67" t="s">
        <v>714</v>
      </c>
    </row>
    <row r="83" spans="1:5" ht="13.15" customHeight="1" x14ac:dyDescent="0.2">
      <c r="A83" s="5" t="s">
        <v>1263</v>
      </c>
      <c r="B83" s="6" t="s">
        <v>2553</v>
      </c>
      <c r="C83" s="5" t="s">
        <v>677</v>
      </c>
      <c r="D83" s="7">
        <v>127</v>
      </c>
      <c r="E83" s="67" t="s">
        <v>714</v>
      </c>
    </row>
    <row r="84" spans="1:5" ht="13.15" customHeight="1" x14ac:dyDescent="0.2">
      <c r="A84" s="5" t="s">
        <v>1263</v>
      </c>
      <c r="B84" s="6" t="s">
        <v>2557</v>
      </c>
      <c r="C84" s="5" t="s">
        <v>678</v>
      </c>
      <c r="D84" s="7">
        <v>1185</v>
      </c>
      <c r="E84" s="67"/>
    </row>
    <row r="85" spans="1:5" ht="13.15" customHeight="1" x14ac:dyDescent="0.2">
      <c r="A85" s="5" t="s">
        <v>1263</v>
      </c>
      <c r="B85" s="6" t="s">
        <v>2560</v>
      </c>
      <c r="C85" s="5" t="s">
        <v>679</v>
      </c>
      <c r="D85" s="7">
        <v>869</v>
      </c>
      <c r="E85" s="67" t="s">
        <v>714</v>
      </c>
    </row>
    <row r="86" spans="1:5" ht="13.15" customHeight="1" x14ac:dyDescent="0.2">
      <c r="A86" s="5" t="s">
        <v>1263</v>
      </c>
      <c r="B86" s="6" t="s">
        <v>2562</v>
      </c>
      <c r="C86" s="5" t="s">
        <v>680</v>
      </c>
      <c r="D86" s="7">
        <v>1398</v>
      </c>
      <c r="E86" s="67" t="s">
        <v>714</v>
      </c>
    </row>
    <row r="87" spans="1:5" ht="13.15" customHeight="1" x14ac:dyDescent="0.2">
      <c r="A87" s="5" t="s">
        <v>1263</v>
      </c>
      <c r="B87" s="6" t="s">
        <v>2566</v>
      </c>
      <c r="C87" s="5" t="s">
        <v>681</v>
      </c>
      <c r="D87" s="7">
        <v>767</v>
      </c>
      <c r="E87" s="67" t="s">
        <v>1266</v>
      </c>
    </row>
    <row r="88" spans="1:5" ht="13.15" customHeight="1" x14ac:dyDescent="0.2">
      <c r="A88" s="5" t="s">
        <v>1263</v>
      </c>
      <c r="B88" s="6" t="s">
        <v>2569</v>
      </c>
      <c r="C88" s="5" t="s">
        <v>682</v>
      </c>
      <c r="D88" s="7">
        <v>102</v>
      </c>
      <c r="E88" s="67" t="s">
        <v>1266</v>
      </c>
    </row>
    <row r="89" spans="1:5" ht="13.15" customHeight="1" x14ac:dyDescent="0.2">
      <c r="A89" s="5" t="s">
        <v>1263</v>
      </c>
      <c r="B89" s="6" t="s">
        <v>2572</v>
      </c>
      <c r="C89" s="5" t="s">
        <v>683</v>
      </c>
      <c r="D89" s="7">
        <v>71</v>
      </c>
      <c r="E89" s="67" t="s">
        <v>1266</v>
      </c>
    </row>
    <row r="90" spans="1:5" ht="13.15" customHeight="1" x14ac:dyDescent="0.2">
      <c r="A90" s="5" t="s">
        <v>1263</v>
      </c>
      <c r="B90" s="6" t="s">
        <v>2573</v>
      </c>
      <c r="C90" s="5" t="s">
        <v>683</v>
      </c>
      <c r="D90" s="7">
        <v>72</v>
      </c>
      <c r="E90" s="67" t="s">
        <v>1266</v>
      </c>
    </row>
    <row r="91" spans="1:5" ht="13.15" customHeight="1" x14ac:dyDescent="0.2">
      <c r="A91" s="5" t="s">
        <v>1263</v>
      </c>
      <c r="B91" s="6" t="s">
        <v>2575</v>
      </c>
      <c r="C91" s="5" t="s">
        <v>684</v>
      </c>
      <c r="D91" s="7">
        <v>191</v>
      </c>
      <c r="E91" s="67" t="s">
        <v>1266</v>
      </c>
    </row>
    <row r="92" spans="1:5" ht="13.15" customHeight="1" x14ac:dyDescent="0.2">
      <c r="A92" s="5" t="s">
        <v>1263</v>
      </c>
      <c r="B92" s="6" t="s">
        <v>2577</v>
      </c>
      <c r="C92" s="5" t="s">
        <v>685</v>
      </c>
      <c r="D92" s="7">
        <v>54</v>
      </c>
      <c r="E92" s="67" t="s">
        <v>1266</v>
      </c>
    </row>
    <row r="93" spans="1:5" ht="13.15" customHeight="1" x14ac:dyDescent="0.2">
      <c r="A93" s="5" t="s">
        <v>1263</v>
      </c>
      <c r="B93" s="6" t="s">
        <v>2579</v>
      </c>
      <c r="C93" s="5" t="s">
        <v>3609</v>
      </c>
      <c r="D93" s="7">
        <v>112</v>
      </c>
      <c r="E93" s="67" t="s">
        <v>1266</v>
      </c>
    </row>
    <row r="94" spans="1:5" ht="13.15" customHeight="1" x14ac:dyDescent="0.2">
      <c r="A94" s="5" t="s">
        <v>1263</v>
      </c>
      <c r="B94" s="6" t="s">
        <v>2581</v>
      </c>
      <c r="C94" s="5" t="s">
        <v>1273</v>
      </c>
      <c r="D94" s="7">
        <v>120</v>
      </c>
      <c r="E94" s="67" t="s">
        <v>1266</v>
      </c>
    </row>
    <row r="95" spans="1:5" ht="13.15" customHeight="1" x14ac:dyDescent="0.2">
      <c r="A95" s="5" t="s">
        <v>1263</v>
      </c>
      <c r="B95" s="6" t="s">
        <v>2584</v>
      </c>
      <c r="C95" s="5" t="s">
        <v>3923</v>
      </c>
      <c r="D95" s="7">
        <v>156</v>
      </c>
      <c r="E95" s="67" t="s">
        <v>1266</v>
      </c>
    </row>
    <row r="96" spans="1:5" ht="13.15" customHeight="1" x14ac:dyDescent="0.2">
      <c r="A96" s="5" t="s">
        <v>1263</v>
      </c>
      <c r="B96" s="6">
        <v>320</v>
      </c>
      <c r="C96" s="5" t="s">
        <v>3869</v>
      </c>
      <c r="D96" s="7">
        <v>45</v>
      </c>
      <c r="E96" s="67" t="s">
        <v>712</v>
      </c>
    </row>
    <row r="97" spans="1:5" ht="13.15" customHeight="1" x14ac:dyDescent="0.2">
      <c r="A97" s="5" t="s">
        <v>1263</v>
      </c>
      <c r="B97" s="6" t="s">
        <v>2589</v>
      </c>
      <c r="C97" s="5" t="s">
        <v>686</v>
      </c>
      <c r="D97" s="7">
        <v>1388</v>
      </c>
      <c r="E97" s="67" t="s">
        <v>714</v>
      </c>
    </row>
    <row r="98" spans="1:5" ht="13.15" customHeight="1" x14ac:dyDescent="0.2">
      <c r="A98" s="5" t="s">
        <v>1263</v>
      </c>
      <c r="B98" s="6">
        <v>322</v>
      </c>
      <c r="C98" s="5" t="s">
        <v>687</v>
      </c>
      <c r="D98" s="7">
        <v>261</v>
      </c>
      <c r="E98" s="67" t="s">
        <v>714</v>
      </c>
    </row>
    <row r="99" spans="1:5" ht="13.15" customHeight="1" x14ac:dyDescent="0.2">
      <c r="A99" s="5" t="s">
        <v>1263</v>
      </c>
      <c r="B99" s="6">
        <v>323</v>
      </c>
      <c r="C99" s="5" t="s">
        <v>3625</v>
      </c>
      <c r="D99" s="7">
        <v>117</v>
      </c>
      <c r="E99" s="67" t="s">
        <v>714</v>
      </c>
    </row>
    <row r="100" spans="1:5" ht="13.15" customHeight="1" x14ac:dyDescent="0.2">
      <c r="A100" s="5" t="s">
        <v>1263</v>
      </c>
      <c r="B100" s="6">
        <v>324</v>
      </c>
      <c r="C100" s="5" t="s">
        <v>3630</v>
      </c>
      <c r="D100" s="7">
        <v>1188</v>
      </c>
      <c r="E100" s="67" t="s">
        <v>2493</v>
      </c>
    </row>
    <row r="101" spans="1:5" ht="13.15" customHeight="1" x14ac:dyDescent="0.2">
      <c r="A101" s="5" t="s">
        <v>1263</v>
      </c>
      <c r="B101" s="6" t="s">
        <v>3602</v>
      </c>
      <c r="C101" s="5" t="s">
        <v>2134</v>
      </c>
      <c r="D101" s="7">
        <v>163</v>
      </c>
      <c r="E101" s="67" t="s">
        <v>2493</v>
      </c>
    </row>
    <row r="102" spans="1:5" ht="13.15" customHeight="1" x14ac:dyDescent="0.2">
      <c r="A102" s="5" t="s">
        <v>1263</v>
      </c>
      <c r="B102" s="6">
        <v>326</v>
      </c>
      <c r="C102" s="5" t="s">
        <v>3630</v>
      </c>
      <c r="D102" s="7">
        <v>850</v>
      </c>
      <c r="E102" s="67" t="s">
        <v>714</v>
      </c>
    </row>
    <row r="103" spans="1:5" ht="13.15" customHeight="1" x14ac:dyDescent="0.2">
      <c r="A103" s="5" t="s">
        <v>1263</v>
      </c>
      <c r="B103" s="6" t="s">
        <v>2631</v>
      </c>
      <c r="C103" s="5" t="s">
        <v>2393</v>
      </c>
      <c r="D103" s="7">
        <v>78</v>
      </c>
      <c r="E103" s="70" t="s">
        <v>2158</v>
      </c>
    </row>
    <row r="104" spans="1:5" ht="13.15" customHeight="1" x14ac:dyDescent="0.2">
      <c r="A104" s="5" t="s">
        <v>1263</v>
      </c>
      <c r="B104" s="6" t="s">
        <v>2633</v>
      </c>
      <c r="C104" s="5" t="s">
        <v>2160</v>
      </c>
      <c r="D104" s="7">
        <v>331</v>
      </c>
      <c r="E104" s="70" t="s">
        <v>2158</v>
      </c>
    </row>
    <row r="105" spans="1:5" ht="13.15" customHeight="1" x14ac:dyDescent="0.2">
      <c r="A105" s="5" t="s">
        <v>1263</v>
      </c>
      <c r="B105" s="6" t="s">
        <v>2634</v>
      </c>
      <c r="C105" s="5" t="s">
        <v>2160</v>
      </c>
      <c r="D105" s="7">
        <v>333</v>
      </c>
      <c r="E105" s="70" t="s">
        <v>2158</v>
      </c>
    </row>
    <row r="106" spans="1:5" ht="13.15" customHeight="1" x14ac:dyDescent="0.2">
      <c r="C106" s="10" t="s">
        <v>2401</v>
      </c>
      <c r="D106" s="11">
        <f>SUM(D75:D105)</f>
        <v>13000</v>
      </c>
      <c r="E106" s="68"/>
    </row>
    <row r="107" spans="1:5" ht="13.15" customHeight="1" x14ac:dyDescent="0.2">
      <c r="E107" s="67"/>
    </row>
    <row r="108" spans="1:5" ht="13.15" customHeight="1" x14ac:dyDescent="0.2">
      <c r="A108" s="5" t="s">
        <v>1263</v>
      </c>
      <c r="B108" s="6" t="s">
        <v>2641</v>
      </c>
      <c r="C108" s="5" t="s">
        <v>2311</v>
      </c>
      <c r="D108" s="7">
        <v>1730</v>
      </c>
      <c r="E108" s="70" t="s">
        <v>2158</v>
      </c>
    </row>
    <row r="109" spans="1:5" ht="13.15" customHeight="1" x14ac:dyDescent="0.2">
      <c r="A109" s="5" t="s">
        <v>1263</v>
      </c>
      <c r="B109" s="6" t="s">
        <v>2642</v>
      </c>
      <c r="C109" s="5" t="s">
        <v>2311</v>
      </c>
      <c r="D109" s="7">
        <v>266</v>
      </c>
      <c r="E109" s="70" t="s">
        <v>2158</v>
      </c>
    </row>
    <row r="110" spans="1:5" ht="13.15" customHeight="1" x14ac:dyDescent="0.2">
      <c r="A110" s="5" t="s">
        <v>1263</v>
      </c>
      <c r="B110" s="6" t="s">
        <v>2645</v>
      </c>
      <c r="C110" s="5" t="s">
        <v>2367</v>
      </c>
      <c r="D110" s="7">
        <v>25</v>
      </c>
      <c r="E110" s="70" t="s">
        <v>4694</v>
      </c>
    </row>
    <row r="111" spans="1:5" ht="13.15" customHeight="1" x14ac:dyDescent="0.2">
      <c r="A111" s="5" t="s">
        <v>1263</v>
      </c>
      <c r="B111" s="6" t="s">
        <v>2647</v>
      </c>
      <c r="C111" s="5" t="s">
        <v>2156</v>
      </c>
      <c r="D111" s="7">
        <v>233</v>
      </c>
      <c r="E111" s="70" t="s">
        <v>2158</v>
      </c>
    </row>
    <row r="112" spans="1:5" ht="13.15" customHeight="1" x14ac:dyDescent="0.2">
      <c r="B112" s="6" t="s">
        <v>2648</v>
      </c>
      <c r="C112" s="5" t="s">
        <v>2299</v>
      </c>
      <c r="D112" s="7">
        <v>37</v>
      </c>
      <c r="E112" s="70" t="s">
        <v>2158</v>
      </c>
    </row>
    <row r="113" spans="1:5" ht="13.15" customHeight="1" x14ac:dyDescent="0.2">
      <c r="A113" s="5" t="s">
        <v>1263</v>
      </c>
      <c r="B113" s="6" t="s">
        <v>2649</v>
      </c>
      <c r="C113" s="5" t="s">
        <v>2364</v>
      </c>
      <c r="D113" s="7">
        <v>208</v>
      </c>
      <c r="E113" s="70" t="s">
        <v>2158</v>
      </c>
    </row>
    <row r="114" spans="1:5" ht="13.15" customHeight="1" x14ac:dyDescent="0.2">
      <c r="A114" s="5" t="s">
        <v>1263</v>
      </c>
      <c r="B114" s="6" t="s">
        <v>2650</v>
      </c>
      <c r="C114" s="5" t="s">
        <v>2421</v>
      </c>
      <c r="D114" s="7">
        <v>43</v>
      </c>
      <c r="E114" s="67" t="s">
        <v>713</v>
      </c>
    </row>
    <row r="115" spans="1:5" ht="13.15" customHeight="1" x14ac:dyDescent="0.2">
      <c r="A115" s="5" t="s">
        <v>1263</v>
      </c>
      <c r="B115" s="6" t="s">
        <v>2653</v>
      </c>
      <c r="C115" s="5" t="s">
        <v>3630</v>
      </c>
      <c r="D115" s="7">
        <v>580</v>
      </c>
      <c r="E115" s="67" t="s">
        <v>714</v>
      </c>
    </row>
    <row r="116" spans="1:5" ht="13.15" customHeight="1" x14ac:dyDescent="0.2">
      <c r="A116" s="5" t="s">
        <v>1263</v>
      </c>
      <c r="B116" s="6" t="s">
        <v>2658</v>
      </c>
      <c r="C116" s="5" t="s">
        <v>2136</v>
      </c>
      <c r="D116" s="7">
        <v>107</v>
      </c>
      <c r="E116" s="67" t="s">
        <v>714</v>
      </c>
    </row>
    <row r="117" spans="1:5" ht="13.15" customHeight="1" x14ac:dyDescent="0.2">
      <c r="A117" s="5" t="s">
        <v>1263</v>
      </c>
      <c r="B117" s="6" t="s">
        <v>2662</v>
      </c>
      <c r="C117" s="5" t="s">
        <v>2861</v>
      </c>
      <c r="D117" s="7">
        <v>106</v>
      </c>
      <c r="E117" s="67" t="s">
        <v>714</v>
      </c>
    </row>
    <row r="118" spans="1:5" ht="13.15" customHeight="1" x14ac:dyDescent="0.2">
      <c r="A118" s="5" t="s">
        <v>1263</v>
      </c>
      <c r="B118" s="6" t="s">
        <v>2664</v>
      </c>
      <c r="C118" s="5" t="s">
        <v>3630</v>
      </c>
      <c r="D118" s="7">
        <v>402</v>
      </c>
      <c r="E118" s="67" t="s">
        <v>714</v>
      </c>
    </row>
    <row r="119" spans="1:5" ht="13.15" customHeight="1" x14ac:dyDescent="0.2">
      <c r="A119" s="5" t="s">
        <v>1263</v>
      </c>
      <c r="B119" s="6" t="s">
        <v>2668</v>
      </c>
      <c r="C119" s="5" t="s">
        <v>3630</v>
      </c>
      <c r="D119" s="7">
        <v>547</v>
      </c>
      <c r="E119" s="67" t="s">
        <v>714</v>
      </c>
    </row>
    <row r="120" spans="1:5" ht="13.15" customHeight="1" x14ac:dyDescent="0.2">
      <c r="A120" s="5" t="s">
        <v>1263</v>
      </c>
      <c r="B120" s="6" t="s">
        <v>2672</v>
      </c>
      <c r="C120" s="5" t="s">
        <v>2136</v>
      </c>
      <c r="D120" s="7">
        <v>93</v>
      </c>
      <c r="E120" s="67" t="s">
        <v>714</v>
      </c>
    </row>
    <row r="121" spans="1:5" ht="13.15" customHeight="1" x14ac:dyDescent="0.2">
      <c r="A121" s="5" t="s">
        <v>1263</v>
      </c>
      <c r="B121" s="6" t="s">
        <v>2675</v>
      </c>
      <c r="C121" s="5" t="s">
        <v>3630</v>
      </c>
      <c r="D121" s="7">
        <v>307</v>
      </c>
      <c r="E121" s="67" t="s">
        <v>714</v>
      </c>
    </row>
    <row r="122" spans="1:5" ht="13.15" customHeight="1" x14ac:dyDescent="0.2">
      <c r="A122" s="5" t="s">
        <v>1263</v>
      </c>
      <c r="B122" s="6" t="s">
        <v>2676</v>
      </c>
      <c r="C122" s="5" t="s">
        <v>3630</v>
      </c>
      <c r="D122" s="7">
        <v>98</v>
      </c>
      <c r="E122" s="67" t="s">
        <v>714</v>
      </c>
    </row>
    <row r="123" spans="1:5" ht="13.15" customHeight="1" x14ac:dyDescent="0.2">
      <c r="A123" s="5" t="s">
        <v>1263</v>
      </c>
      <c r="B123" s="6" t="s">
        <v>2678</v>
      </c>
      <c r="C123" s="5" t="s">
        <v>2860</v>
      </c>
      <c r="D123" s="7">
        <v>95</v>
      </c>
      <c r="E123" s="67" t="s">
        <v>714</v>
      </c>
    </row>
    <row r="124" spans="1:5" ht="13.15" customHeight="1" x14ac:dyDescent="0.2">
      <c r="A124" s="5" t="s">
        <v>1263</v>
      </c>
      <c r="B124" s="6" t="s">
        <v>2680</v>
      </c>
      <c r="C124" s="5" t="s">
        <v>3630</v>
      </c>
      <c r="D124" s="7">
        <v>258</v>
      </c>
      <c r="E124" s="67" t="s">
        <v>714</v>
      </c>
    </row>
    <row r="125" spans="1:5" ht="13.15" customHeight="1" x14ac:dyDescent="0.2">
      <c r="A125" s="5" t="s">
        <v>1263</v>
      </c>
      <c r="B125" s="6" t="s">
        <v>2682</v>
      </c>
      <c r="C125" s="5" t="s">
        <v>3509</v>
      </c>
      <c r="D125" s="7">
        <v>1190</v>
      </c>
      <c r="E125" s="67" t="s">
        <v>714</v>
      </c>
    </row>
    <row r="126" spans="1:5" ht="13.15" customHeight="1" x14ac:dyDescent="0.2">
      <c r="A126" s="5" t="s">
        <v>1263</v>
      </c>
      <c r="B126" s="6" t="s">
        <v>2683</v>
      </c>
      <c r="C126" s="5" t="s">
        <v>688</v>
      </c>
      <c r="D126" s="7">
        <v>172</v>
      </c>
      <c r="E126" s="67" t="s">
        <v>714</v>
      </c>
    </row>
    <row r="127" spans="1:5" ht="13.15" customHeight="1" x14ac:dyDescent="0.2">
      <c r="A127" s="5" t="s">
        <v>1263</v>
      </c>
      <c r="B127" s="6" t="s">
        <v>2686</v>
      </c>
      <c r="C127" s="5" t="s">
        <v>3509</v>
      </c>
      <c r="D127" s="7">
        <v>1344</v>
      </c>
      <c r="E127" s="67" t="s">
        <v>714</v>
      </c>
    </row>
    <row r="128" spans="1:5" ht="13.15" customHeight="1" x14ac:dyDescent="0.2">
      <c r="A128" s="5" t="s">
        <v>1263</v>
      </c>
      <c r="B128" s="6" t="s">
        <v>2690</v>
      </c>
      <c r="C128" s="5" t="s">
        <v>3869</v>
      </c>
      <c r="D128" s="7">
        <v>44</v>
      </c>
      <c r="E128" s="67" t="s">
        <v>712</v>
      </c>
    </row>
    <row r="129" spans="1:5" ht="13.15" customHeight="1" x14ac:dyDescent="0.2">
      <c r="A129" s="5" t="s">
        <v>1263</v>
      </c>
      <c r="B129" s="6" t="s">
        <v>3943</v>
      </c>
      <c r="C129" s="5" t="s">
        <v>689</v>
      </c>
      <c r="D129" s="7">
        <v>1482</v>
      </c>
      <c r="E129" s="67" t="s">
        <v>714</v>
      </c>
    </row>
    <row r="130" spans="1:5" ht="13.15" customHeight="1" x14ac:dyDescent="0.2">
      <c r="A130" s="5" t="s">
        <v>1263</v>
      </c>
      <c r="B130" s="6" t="s">
        <v>3944</v>
      </c>
      <c r="C130" s="5" t="s">
        <v>689</v>
      </c>
      <c r="D130" s="7">
        <v>1470</v>
      </c>
      <c r="E130" s="67" t="s">
        <v>714</v>
      </c>
    </row>
    <row r="131" spans="1:5" ht="13.15" customHeight="1" x14ac:dyDescent="0.2">
      <c r="A131" s="5" t="s">
        <v>1263</v>
      </c>
      <c r="B131" s="6" t="s">
        <v>2691</v>
      </c>
      <c r="C131" s="5" t="s">
        <v>3625</v>
      </c>
      <c r="D131" s="7">
        <v>188</v>
      </c>
      <c r="E131" s="67" t="s">
        <v>714</v>
      </c>
    </row>
    <row r="132" spans="1:5" ht="13.15" customHeight="1" x14ac:dyDescent="0.2">
      <c r="A132" s="5" t="s">
        <v>1263</v>
      </c>
      <c r="B132" s="6" t="s">
        <v>2696</v>
      </c>
      <c r="C132" s="5" t="s">
        <v>690</v>
      </c>
      <c r="D132" s="7">
        <v>105</v>
      </c>
      <c r="E132" s="67" t="s">
        <v>714</v>
      </c>
    </row>
    <row r="133" spans="1:5" ht="13.15" customHeight="1" x14ac:dyDescent="0.2">
      <c r="A133" s="5" t="s">
        <v>1263</v>
      </c>
      <c r="B133" s="6" t="s">
        <v>2699</v>
      </c>
      <c r="C133" s="5" t="s">
        <v>3936</v>
      </c>
      <c r="D133" s="7">
        <v>286</v>
      </c>
      <c r="E133" s="67" t="s">
        <v>714</v>
      </c>
    </row>
    <row r="134" spans="1:5" ht="13.15" customHeight="1" x14ac:dyDescent="0.2">
      <c r="A134" s="5" t="s">
        <v>1263</v>
      </c>
      <c r="B134" s="6" t="s">
        <v>2701</v>
      </c>
      <c r="C134" s="5" t="s">
        <v>691</v>
      </c>
      <c r="D134" s="7">
        <v>16</v>
      </c>
      <c r="E134" s="67" t="s">
        <v>712</v>
      </c>
    </row>
    <row r="135" spans="1:5" ht="13.15" customHeight="1" x14ac:dyDescent="0.2">
      <c r="A135" s="5" t="s">
        <v>1263</v>
      </c>
      <c r="B135" s="6">
        <v>427</v>
      </c>
      <c r="C135" s="5" t="s">
        <v>3625</v>
      </c>
      <c r="D135" s="7">
        <v>107</v>
      </c>
      <c r="E135" s="67" t="s">
        <v>714</v>
      </c>
    </row>
    <row r="136" spans="1:5" ht="13.15" customHeight="1" x14ac:dyDescent="0.2">
      <c r="A136" s="5" t="s">
        <v>1263</v>
      </c>
      <c r="B136" s="6" t="s">
        <v>2704</v>
      </c>
      <c r="C136" s="5" t="s">
        <v>692</v>
      </c>
      <c r="D136" s="7">
        <v>169</v>
      </c>
      <c r="E136" s="67" t="s">
        <v>714</v>
      </c>
    </row>
    <row r="137" spans="1:5" ht="13.15" customHeight="1" x14ac:dyDescent="0.2">
      <c r="A137" s="5" t="s">
        <v>1263</v>
      </c>
      <c r="B137" s="6" t="s">
        <v>2705</v>
      </c>
      <c r="C137" s="5" t="s">
        <v>2859</v>
      </c>
      <c r="D137" s="7">
        <v>100</v>
      </c>
      <c r="E137" s="67" t="s">
        <v>714</v>
      </c>
    </row>
    <row r="138" spans="1:5" ht="13.15" customHeight="1" x14ac:dyDescent="0.2">
      <c r="A138" s="5" t="s">
        <v>1263</v>
      </c>
      <c r="B138" s="6" t="s">
        <v>2715</v>
      </c>
      <c r="C138" s="5" t="s">
        <v>2858</v>
      </c>
      <c r="D138" s="7">
        <v>485</v>
      </c>
      <c r="E138" s="67" t="s">
        <v>714</v>
      </c>
    </row>
    <row r="139" spans="1:5" ht="13.15" customHeight="1" x14ac:dyDescent="0.2">
      <c r="A139" s="5" t="s">
        <v>1263</v>
      </c>
      <c r="B139" s="6" t="s">
        <v>2744</v>
      </c>
      <c r="C139" s="5" t="s">
        <v>2393</v>
      </c>
      <c r="D139" s="7">
        <v>78</v>
      </c>
      <c r="E139" s="70" t="s">
        <v>2158</v>
      </c>
    </row>
    <row r="140" spans="1:5" ht="13.15" customHeight="1" x14ac:dyDescent="0.2">
      <c r="A140" s="5" t="s">
        <v>1263</v>
      </c>
      <c r="B140" s="6" t="s">
        <v>2748</v>
      </c>
      <c r="C140" s="5" t="s">
        <v>2160</v>
      </c>
      <c r="D140" s="7">
        <v>333</v>
      </c>
      <c r="E140" s="70" t="s">
        <v>2158</v>
      </c>
    </row>
    <row r="141" spans="1:5" ht="13.15" customHeight="1" x14ac:dyDescent="0.2">
      <c r="A141" s="5" t="s">
        <v>1263</v>
      </c>
      <c r="B141" s="6" t="s">
        <v>2750</v>
      </c>
      <c r="C141" s="5" t="s">
        <v>2160</v>
      </c>
      <c r="D141" s="7">
        <v>333</v>
      </c>
      <c r="E141" s="70" t="s">
        <v>2158</v>
      </c>
    </row>
    <row r="142" spans="1:5" ht="13.15" customHeight="1" x14ac:dyDescent="0.2">
      <c r="C142" s="10" t="s">
        <v>2401</v>
      </c>
      <c r="D142" s="11">
        <f>SUM(D108:D141)</f>
        <v>13037</v>
      </c>
      <c r="E142" s="68"/>
    </row>
    <row r="143" spans="1:5" ht="13.15" customHeight="1" x14ac:dyDescent="0.2">
      <c r="E143" s="67"/>
    </row>
    <row r="144" spans="1:5" ht="13.15" customHeight="1" x14ac:dyDescent="0.2">
      <c r="A144" s="5" t="s">
        <v>1263</v>
      </c>
      <c r="B144" s="6" t="s">
        <v>2759</v>
      </c>
      <c r="C144" s="5" t="s">
        <v>2311</v>
      </c>
      <c r="D144" s="7">
        <v>1589</v>
      </c>
      <c r="E144" s="70" t="s">
        <v>2158</v>
      </c>
    </row>
    <row r="145" spans="1:5" ht="13.15" customHeight="1" x14ac:dyDescent="0.2">
      <c r="A145" s="5" t="s">
        <v>1263</v>
      </c>
      <c r="B145" s="6" t="s">
        <v>4500</v>
      </c>
      <c r="C145" s="5" t="s">
        <v>2311</v>
      </c>
      <c r="D145" s="7">
        <v>260</v>
      </c>
      <c r="E145" s="70" t="s">
        <v>2158</v>
      </c>
    </row>
    <row r="146" spans="1:5" ht="13.15" customHeight="1" x14ac:dyDescent="0.2">
      <c r="A146" s="5" t="s">
        <v>1263</v>
      </c>
      <c r="B146" s="6" t="s">
        <v>2760</v>
      </c>
      <c r="C146" s="5" t="s">
        <v>2367</v>
      </c>
      <c r="D146" s="7">
        <v>25</v>
      </c>
      <c r="E146" s="67" t="s">
        <v>4694</v>
      </c>
    </row>
    <row r="147" spans="1:5" ht="13.15" customHeight="1" x14ac:dyDescent="0.2">
      <c r="A147" s="5" t="s">
        <v>1263</v>
      </c>
      <c r="B147" s="6" t="s">
        <v>2761</v>
      </c>
      <c r="C147" s="5" t="s">
        <v>2156</v>
      </c>
      <c r="D147" s="7">
        <v>236</v>
      </c>
      <c r="E147" s="70" t="s">
        <v>2158</v>
      </c>
    </row>
    <row r="148" spans="1:5" ht="13.15" customHeight="1" x14ac:dyDescent="0.2">
      <c r="B148" s="6" t="s">
        <v>4504</v>
      </c>
      <c r="C148" s="5" t="s">
        <v>2299</v>
      </c>
      <c r="D148" s="7">
        <v>42</v>
      </c>
      <c r="E148" s="70" t="s">
        <v>2158</v>
      </c>
    </row>
    <row r="149" spans="1:5" ht="13.15" customHeight="1" x14ac:dyDescent="0.2">
      <c r="A149" s="5" t="s">
        <v>1263</v>
      </c>
      <c r="B149" s="6" t="s">
        <v>2762</v>
      </c>
      <c r="C149" s="5" t="s">
        <v>2364</v>
      </c>
      <c r="D149" s="7">
        <v>210</v>
      </c>
      <c r="E149" s="70" t="s">
        <v>2158</v>
      </c>
    </row>
    <row r="150" spans="1:5" ht="13.15" customHeight="1" x14ac:dyDescent="0.2">
      <c r="A150" s="5" t="s">
        <v>1263</v>
      </c>
      <c r="B150" s="6" t="s">
        <v>4506</v>
      </c>
      <c r="C150" s="5" t="s">
        <v>2421</v>
      </c>
      <c r="D150" s="7">
        <v>79</v>
      </c>
      <c r="E150" s="67" t="s">
        <v>713</v>
      </c>
    </row>
    <row r="151" spans="1:5" ht="13.15" customHeight="1" x14ac:dyDescent="0.2">
      <c r="A151" s="5" t="s">
        <v>1263</v>
      </c>
      <c r="B151" s="6" t="s">
        <v>2764</v>
      </c>
      <c r="C151" s="5" t="s">
        <v>3630</v>
      </c>
      <c r="D151" s="7">
        <v>500</v>
      </c>
      <c r="E151" s="67" t="s">
        <v>714</v>
      </c>
    </row>
    <row r="152" spans="1:5" ht="13.15" customHeight="1" x14ac:dyDescent="0.2">
      <c r="A152" s="5" t="s">
        <v>1263</v>
      </c>
      <c r="B152" s="6">
        <v>506</v>
      </c>
      <c r="C152" s="5" t="s">
        <v>3936</v>
      </c>
      <c r="D152" s="7">
        <v>127</v>
      </c>
      <c r="E152" s="67" t="s">
        <v>714</v>
      </c>
    </row>
    <row r="153" spans="1:5" ht="13.15" customHeight="1" x14ac:dyDescent="0.2">
      <c r="A153" s="5" t="s">
        <v>1263</v>
      </c>
      <c r="B153" s="6">
        <v>507</v>
      </c>
      <c r="C153" s="5" t="s">
        <v>687</v>
      </c>
      <c r="D153" s="7">
        <v>176</v>
      </c>
      <c r="E153" s="67" t="s">
        <v>714</v>
      </c>
    </row>
    <row r="154" spans="1:5" ht="13.15" customHeight="1" x14ac:dyDescent="0.2">
      <c r="A154" s="5" t="s">
        <v>1263</v>
      </c>
      <c r="B154" s="6" t="s">
        <v>2768</v>
      </c>
      <c r="C154" s="5" t="s">
        <v>3630</v>
      </c>
      <c r="D154" s="7">
        <v>570</v>
      </c>
      <c r="E154" s="67" t="s">
        <v>714</v>
      </c>
    </row>
    <row r="155" spans="1:5" ht="13.15" customHeight="1" x14ac:dyDescent="0.2">
      <c r="A155" s="5" t="s">
        <v>1263</v>
      </c>
      <c r="B155" s="6" t="s">
        <v>3948</v>
      </c>
      <c r="C155" s="5" t="s">
        <v>3509</v>
      </c>
      <c r="D155" s="7">
        <v>332</v>
      </c>
      <c r="E155" s="67" t="s">
        <v>3829</v>
      </c>
    </row>
    <row r="156" spans="1:5" ht="13.15" customHeight="1" x14ac:dyDescent="0.2">
      <c r="A156" s="5" t="s">
        <v>1263</v>
      </c>
      <c r="B156" s="6" t="s">
        <v>3950</v>
      </c>
      <c r="C156" s="5" t="s">
        <v>3630</v>
      </c>
      <c r="D156" s="7">
        <v>326</v>
      </c>
      <c r="E156" s="67" t="s">
        <v>3829</v>
      </c>
    </row>
    <row r="157" spans="1:5" ht="13.15" customHeight="1" x14ac:dyDescent="0.2">
      <c r="A157" s="5" t="s">
        <v>1263</v>
      </c>
      <c r="B157" s="6" t="s">
        <v>3951</v>
      </c>
      <c r="C157" s="5" t="s">
        <v>3630</v>
      </c>
      <c r="D157" s="7">
        <v>354</v>
      </c>
      <c r="E157" s="67" t="s">
        <v>3829</v>
      </c>
    </row>
    <row r="158" spans="1:5" ht="13.15" customHeight="1" x14ac:dyDescent="0.2">
      <c r="A158" s="5" t="s">
        <v>1263</v>
      </c>
      <c r="B158" s="6" t="s">
        <v>3952</v>
      </c>
      <c r="C158" s="5" t="s">
        <v>2171</v>
      </c>
      <c r="D158" s="7">
        <v>114</v>
      </c>
      <c r="E158" s="67" t="s">
        <v>3829</v>
      </c>
    </row>
    <row r="159" spans="1:5" ht="13.15" customHeight="1" x14ac:dyDescent="0.2">
      <c r="A159" s="5" t="s">
        <v>1263</v>
      </c>
      <c r="B159" s="6" t="s">
        <v>3953</v>
      </c>
      <c r="C159" s="5" t="s">
        <v>3509</v>
      </c>
      <c r="D159" s="7">
        <v>813</v>
      </c>
      <c r="E159" s="67" t="s">
        <v>3829</v>
      </c>
    </row>
    <row r="160" spans="1:5" ht="13.15" customHeight="1" x14ac:dyDescent="0.2">
      <c r="A160" s="5" t="s">
        <v>1263</v>
      </c>
      <c r="B160" s="6" t="s">
        <v>3954</v>
      </c>
      <c r="C160" s="5" t="s">
        <v>687</v>
      </c>
      <c r="D160" s="7">
        <v>273</v>
      </c>
      <c r="E160" s="67" t="s">
        <v>714</v>
      </c>
    </row>
    <row r="161" spans="1:8" ht="13.15" customHeight="1" x14ac:dyDescent="0.2">
      <c r="A161" s="5" t="s">
        <v>1263</v>
      </c>
      <c r="B161" s="6" t="s">
        <v>3955</v>
      </c>
      <c r="C161" s="5" t="s">
        <v>693</v>
      </c>
      <c r="D161" s="7">
        <v>1261</v>
      </c>
      <c r="E161" s="67" t="s">
        <v>714</v>
      </c>
    </row>
    <row r="162" spans="1:8" ht="13.15" customHeight="1" x14ac:dyDescent="0.2">
      <c r="A162" s="5" t="s">
        <v>1263</v>
      </c>
      <c r="B162" s="6" t="s">
        <v>3957</v>
      </c>
      <c r="C162" s="5" t="s">
        <v>2904</v>
      </c>
      <c r="D162" s="7">
        <v>62</v>
      </c>
      <c r="E162" s="67" t="s">
        <v>714</v>
      </c>
    </row>
    <row r="163" spans="1:8" ht="13.15" customHeight="1" x14ac:dyDescent="0.2">
      <c r="A163" s="5" t="s">
        <v>1263</v>
      </c>
      <c r="B163" s="6" t="s">
        <v>3958</v>
      </c>
      <c r="C163" s="5" t="s">
        <v>3630</v>
      </c>
      <c r="D163" s="7">
        <v>427</v>
      </c>
      <c r="E163" s="67" t="s">
        <v>714</v>
      </c>
    </row>
    <row r="164" spans="1:8" ht="13.15" customHeight="1" x14ac:dyDescent="0.2">
      <c r="A164" s="5" t="s">
        <v>1263</v>
      </c>
      <c r="B164" s="6" t="s">
        <v>3959</v>
      </c>
      <c r="C164" s="5" t="s">
        <v>2136</v>
      </c>
      <c r="D164" s="7">
        <v>104</v>
      </c>
      <c r="E164" s="67" t="s">
        <v>714</v>
      </c>
    </row>
    <row r="165" spans="1:8" ht="13.15" customHeight="1" x14ac:dyDescent="0.2">
      <c r="A165" s="5" t="s">
        <v>1263</v>
      </c>
      <c r="B165" s="6" t="s">
        <v>3960</v>
      </c>
      <c r="C165" s="5" t="s">
        <v>3869</v>
      </c>
      <c r="D165" s="7">
        <v>44</v>
      </c>
      <c r="E165" s="67" t="s">
        <v>712</v>
      </c>
    </row>
    <row r="166" spans="1:8" ht="13.15" customHeight="1" x14ac:dyDescent="0.2">
      <c r="A166" s="5" t="s">
        <v>1263</v>
      </c>
      <c r="B166" s="6" t="s">
        <v>3961</v>
      </c>
      <c r="C166" s="5" t="s">
        <v>3630</v>
      </c>
      <c r="D166" s="7">
        <v>244</v>
      </c>
      <c r="E166" s="67" t="s">
        <v>714</v>
      </c>
    </row>
    <row r="167" spans="1:8" ht="13.15" customHeight="1" x14ac:dyDescent="0.2">
      <c r="A167" s="5" t="s">
        <v>1263</v>
      </c>
      <c r="B167" s="6" t="s">
        <v>3962</v>
      </c>
      <c r="C167" s="5" t="s">
        <v>3630</v>
      </c>
      <c r="D167" s="7">
        <v>478</v>
      </c>
      <c r="E167" s="67" t="s">
        <v>714</v>
      </c>
      <c r="H167" s="9"/>
    </row>
    <row r="168" spans="1:8" ht="13.15" customHeight="1" x14ac:dyDescent="0.2">
      <c r="A168" s="5" t="s">
        <v>1263</v>
      </c>
      <c r="B168" s="6">
        <v>523</v>
      </c>
      <c r="C168" s="5" t="s">
        <v>694</v>
      </c>
      <c r="D168" s="7">
        <v>714</v>
      </c>
      <c r="E168" s="67" t="s">
        <v>714</v>
      </c>
      <c r="H168" s="9"/>
    </row>
    <row r="169" spans="1:8" ht="12.75" customHeight="1" x14ac:dyDescent="0.2">
      <c r="A169" s="5" t="s">
        <v>1263</v>
      </c>
      <c r="B169" s="6">
        <v>524</v>
      </c>
      <c r="C169" s="5" t="s">
        <v>696</v>
      </c>
      <c r="D169" s="7">
        <v>406</v>
      </c>
      <c r="E169" s="67" t="s">
        <v>714</v>
      </c>
      <c r="H169" s="9"/>
    </row>
    <row r="170" spans="1:8" ht="13.15" customHeight="1" x14ac:dyDescent="0.2">
      <c r="A170" s="5" t="s">
        <v>1263</v>
      </c>
      <c r="B170" s="6">
        <v>525</v>
      </c>
      <c r="C170" s="5" t="s">
        <v>697</v>
      </c>
      <c r="D170" s="7">
        <v>1355</v>
      </c>
      <c r="E170" s="67" t="s">
        <v>714</v>
      </c>
      <c r="H170" s="9"/>
    </row>
    <row r="171" spans="1:8" ht="13.15" customHeight="1" x14ac:dyDescent="0.2">
      <c r="A171" s="5" t="s">
        <v>1263</v>
      </c>
      <c r="B171" s="6">
        <v>526</v>
      </c>
      <c r="C171" s="5" t="s">
        <v>1273</v>
      </c>
      <c r="D171" s="7">
        <v>732</v>
      </c>
      <c r="E171" s="67" t="s">
        <v>714</v>
      </c>
      <c r="H171" s="9"/>
    </row>
    <row r="172" spans="1:8" ht="13.15" customHeight="1" x14ac:dyDescent="0.2">
      <c r="A172" s="5" t="s">
        <v>1263</v>
      </c>
      <c r="B172" s="6">
        <v>527</v>
      </c>
      <c r="C172" s="5" t="s">
        <v>3630</v>
      </c>
      <c r="D172" s="7">
        <v>134</v>
      </c>
      <c r="E172" s="67" t="s">
        <v>714</v>
      </c>
      <c r="H172" s="9"/>
    </row>
    <row r="173" spans="1:8" ht="13.15" customHeight="1" x14ac:dyDescent="0.2">
      <c r="A173" s="5" t="s">
        <v>1263</v>
      </c>
      <c r="B173" s="6">
        <v>528</v>
      </c>
      <c r="C173" s="5" t="s">
        <v>2367</v>
      </c>
      <c r="D173" s="7">
        <v>25</v>
      </c>
      <c r="E173" s="67" t="s">
        <v>4694</v>
      </c>
      <c r="H173" s="9"/>
    </row>
    <row r="174" spans="1:8" ht="13.15" customHeight="1" x14ac:dyDescent="0.2">
      <c r="B174" s="6" t="s">
        <v>2783</v>
      </c>
      <c r="C174" s="5" t="s">
        <v>2393</v>
      </c>
      <c r="D174" s="7">
        <v>78</v>
      </c>
      <c r="E174" s="70" t="s">
        <v>2158</v>
      </c>
      <c r="H174" s="9"/>
    </row>
    <row r="175" spans="1:8" ht="13.15" customHeight="1" x14ac:dyDescent="0.2">
      <c r="B175" s="6" t="s">
        <v>2785</v>
      </c>
      <c r="C175" s="5" t="s">
        <v>2160</v>
      </c>
      <c r="D175" s="7">
        <v>333</v>
      </c>
      <c r="E175" s="70" t="s">
        <v>2158</v>
      </c>
      <c r="H175" s="9"/>
    </row>
    <row r="176" spans="1:8" ht="13.15" customHeight="1" x14ac:dyDescent="0.2">
      <c r="B176" s="6" t="s">
        <v>2786</v>
      </c>
      <c r="C176" s="5" t="s">
        <v>2160</v>
      </c>
      <c r="D176" s="7">
        <v>333</v>
      </c>
      <c r="E176" s="70" t="s">
        <v>2158</v>
      </c>
      <c r="H176" s="9"/>
    </row>
    <row r="177" spans="1:8" ht="13.15" customHeight="1" x14ac:dyDescent="0.2">
      <c r="B177" s="6" t="s">
        <v>2787</v>
      </c>
      <c r="C177" s="5" t="s">
        <v>2160</v>
      </c>
      <c r="D177" s="7">
        <v>98</v>
      </c>
      <c r="E177" s="70" t="s">
        <v>2158</v>
      </c>
      <c r="H177" s="9"/>
    </row>
    <row r="178" spans="1:8" ht="13.15" customHeight="1" x14ac:dyDescent="0.2">
      <c r="B178" s="6" t="s">
        <v>2788</v>
      </c>
      <c r="C178" s="5" t="s">
        <v>2160</v>
      </c>
      <c r="D178" s="7">
        <v>66</v>
      </c>
      <c r="E178" s="70" t="s">
        <v>2158</v>
      </c>
      <c r="H178" s="9"/>
    </row>
    <row r="179" spans="1:8" ht="13.15" customHeight="1" x14ac:dyDescent="0.2">
      <c r="C179" s="10" t="s">
        <v>2401</v>
      </c>
      <c r="D179" s="11">
        <f>SUM(D144:D178)</f>
        <v>12920</v>
      </c>
      <c r="E179" s="68"/>
      <c r="H179" s="9"/>
    </row>
    <row r="180" spans="1:8" ht="13.15" customHeight="1" x14ac:dyDescent="0.2">
      <c r="E180" s="67"/>
      <c r="H180" s="9"/>
    </row>
    <row r="181" spans="1:8" ht="13.15" customHeight="1" x14ac:dyDescent="0.2">
      <c r="A181" s="5" t="s">
        <v>1263</v>
      </c>
      <c r="B181" s="6" t="s">
        <v>2957</v>
      </c>
      <c r="C181" s="5" t="s">
        <v>2311</v>
      </c>
      <c r="D181" s="7">
        <v>1927</v>
      </c>
      <c r="E181" s="70" t="s">
        <v>2158</v>
      </c>
      <c r="H181" s="9"/>
    </row>
    <row r="182" spans="1:8" ht="13.15" customHeight="1" x14ac:dyDescent="0.2">
      <c r="A182" s="5" t="s">
        <v>1263</v>
      </c>
      <c r="B182" s="6" t="s">
        <v>1276</v>
      </c>
      <c r="C182" s="5" t="s">
        <v>2311</v>
      </c>
      <c r="D182" s="7">
        <v>391</v>
      </c>
      <c r="E182" s="70" t="s">
        <v>2158</v>
      </c>
      <c r="H182" s="9"/>
    </row>
    <row r="183" spans="1:8" ht="13.15" customHeight="1" x14ac:dyDescent="0.2">
      <c r="A183" s="5" t="s">
        <v>1263</v>
      </c>
      <c r="B183" s="6" t="s">
        <v>2958</v>
      </c>
      <c r="C183" s="5" t="s">
        <v>2367</v>
      </c>
      <c r="D183" s="7">
        <v>25</v>
      </c>
      <c r="E183" s="67" t="s">
        <v>4694</v>
      </c>
      <c r="H183" s="9"/>
    </row>
    <row r="184" spans="1:8" ht="13.15" customHeight="1" x14ac:dyDescent="0.2">
      <c r="A184" s="5" t="s">
        <v>1263</v>
      </c>
      <c r="B184" s="6" t="s">
        <v>2959</v>
      </c>
      <c r="C184" s="5" t="s">
        <v>2156</v>
      </c>
      <c r="D184" s="7">
        <v>234</v>
      </c>
      <c r="E184" s="70" t="s">
        <v>2158</v>
      </c>
      <c r="H184" s="9"/>
    </row>
    <row r="185" spans="1:8" ht="13.15" customHeight="1" x14ac:dyDescent="0.2">
      <c r="B185" s="6" t="s">
        <v>2960</v>
      </c>
      <c r="C185" s="5" t="s">
        <v>2299</v>
      </c>
      <c r="D185" s="7">
        <v>37</v>
      </c>
      <c r="E185" s="70" t="s">
        <v>2158</v>
      </c>
      <c r="H185" s="9"/>
    </row>
    <row r="186" spans="1:8" ht="13.15" customHeight="1" x14ac:dyDescent="0.2">
      <c r="A186" s="5" t="s">
        <v>1263</v>
      </c>
      <c r="B186" s="6" t="s">
        <v>2961</v>
      </c>
      <c r="C186" s="5" t="s">
        <v>2364</v>
      </c>
      <c r="D186" s="7">
        <v>209</v>
      </c>
      <c r="E186" s="70" t="s">
        <v>2158</v>
      </c>
      <c r="H186" s="9"/>
    </row>
    <row r="187" spans="1:8" ht="13.15" customHeight="1" x14ac:dyDescent="0.2">
      <c r="A187" s="5" t="s">
        <v>1263</v>
      </c>
      <c r="B187" s="6" t="s">
        <v>2962</v>
      </c>
      <c r="C187" s="5" t="s">
        <v>2134</v>
      </c>
      <c r="D187" s="7">
        <v>564</v>
      </c>
      <c r="E187" s="67" t="s">
        <v>1275</v>
      </c>
      <c r="H187" s="9"/>
    </row>
    <row r="188" spans="1:8" ht="13.15" customHeight="1" x14ac:dyDescent="0.2">
      <c r="A188" s="5" t="s">
        <v>1263</v>
      </c>
      <c r="B188" s="6" t="s">
        <v>2963</v>
      </c>
      <c r="C188" s="5" t="s">
        <v>2311</v>
      </c>
      <c r="D188" s="7">
        <v>221</v>
      </c>
      <c r="E188" s="70" t="s">
        <v>2158</v>
      </c>
      <c r="H188" s="9"/>
    </row>
    <row r="189" spans="1:8" ht="13.15" customHeight="1" x14ac:dyDescent="0.2">
      <c r="A189" s="5" t="s">
        <v>1263</v>
      </c>
      <c r="B189" s="6" t="s">
        <v>2964</v>
      </c>
      <c r="C189" s="5" t="s">
        <v>698</v>
      </c>
      <c r="D189" s="7">
        <v>217</v>
      </c>
      <c r="E189" s="67" t="s">
        <v>1275</v>
      </c>
      <c r="H189" s="9"/>
    </row>
    <row r="190" spans="1:8" ht="13.15" customHeight="1" x14ac:dyDescent="0.2">
      <c r="A190" s="5" t="s">
        <v>1263</v>
      </c>
      <c r="B190" s="6" t="s">
        <v>2965</v>
      </c>
      <c r="C190" s="5" t="s">
        <v>699</v>
      </c>
      <c r="D190" s="7">
        <v>392</v>
      </c>
      <c r="E190" s="67" t="s">
        <v>1275</v>
      </c>
      <c r="H190" s="9"/>
    </row>
    <row r="191" spans="1:8" ht="13.15" customHeight="1" x14ac:dyDescent="0.2">
      <c r="A191" s="5" t="s">
        <v>1263</v>
      </c>
      <c r="B191" s="6" t="s">
        <v>2966</v>
      </c>
      <c r="C191" s="5" t="s">
        <v>2593</v>
      </c>
      <c r="D191" s="7">
        <v>615</v>
      </c>
      <c r="E191" s="67" t="s">
        <v>1275</v>
      </c>
      <c r="H191" s="9"/>
    </row>
    <row r="192" spans="1:8" ht="13.15" customHeight="1" x14ac:dyDescent="0.2">
      <c r="A192" s="5" t="s">
        <v>1263</v>
      </c>
      <c r="B192" s="6" t="s">
        <v>2969</v>
      </c>
      <c r="C192" s="5" t="s">
        <v>2843</v>
      </c>
      <c r="D192" s="7">
        <v>72</v>
      </c>
      <c r="E192" s="70" t="s">
        <v>2158</v>
      </c>
      <c r="H192" s="9"/>
    </row>
    <row r="193" spans="1:8" ht="13.15" customHeight="1" x14ac:dyDescent="0.2">
      <c r="A193" s="5" t="s">
        <v>1263</v>
      </c>
      <c r="B193" s="6" t="s">
        <v>723</v>
      </c>
      <c r="C193" s="5" t="s">
        <v>2299</v>
      </c>
      <c r="D193" s="7">
        <v>69</v>
      </c>
      <c r="E193" s="70" t="s">
        <v>2158</v>
      </c>
      <c r="H193" s="9"/>
    </row>
    <row r="194" spans="1:8" ht="13.15" customHeight="1" x14ac:dyDescent="0.2">
      <c r="A194" s="5" t="s">
        <v>1263</v>
      </c>
      <c r="B194" s="6" t="s">
        <v>2970</v>
      </c>
      <c r="C194" s="5" t="s">
        <v>3509</v>
      </c>
      <c r="D194" s="7">
        <v>353</v>
      </c>
      <c r="E194" s="67" t="s">
        <v>1275</v>
      </c>
      <c r="H194" s="9"/>
    </row>
    <row r="195" spans="1:8" ht="13.15" customHeight="1" x14ac:dyDescent="0.2">
      <c r="A195" s="5" t="s">
        <v>1263</v>
      </c>
      <c r="B195" s="6" t="s">
        <v>2971</v>
      </c>
      <c r="C195" s="5" t="s">
        <v>700</v>
      </c>
      <c r="D195" s="7">
        <v>137</v>
      </c>
      <c r="E195" s="67" t="s">
        <v>1275</v>
      </c>
      <c r="H195" s="9"/>
    </row>
    <row r="196" spans="1:8" ht="13.15" customHeight="1" x14ac:dyDescent="0.2">
      <c r="A196" s="5" t="s">
        <v>1263</v>
      </c>
      <c r="B196" s="6" t="s">
        <v>2972</v>
      </c>
      <c r="C196" s="5" t="s">
        <v>2171</v>
      </c>
      <c r="D196" s="7">
        <v>135</v>
      </c>
      <c r="E196" s="67" t="s">
        <v>1275</v>
      </c>
      <c r="H196" s="9"/>
    </row>
    <row r="197" spans="1:8" ht="13.15" customHeight="1" x14ac:dyDescent="0.2">
      <c r="A197" s="5" t="s">
        <v>1263</v>
      </c>
      <c r="B197" s="6" t="s">
        <v>2973</v>
      </c>
      <c r="C197" s="5" t="s">
        <v>3869</v>
      </c>
      <c r="D197" s="7">
        <v>478</v>
      </c>
      <c r="E197" s="67" t="s">
        <v>712</v>
      </c>
      <c r="H197" s="9"/>
    </row>
    <row r="198" spans="1:8" ht="13.15" customHeight="1" x14ac:dyDescent="0.2">
      <c r="A198" s="5" t="s">
        <v>1263</v>
      </c>
      <c r="B198" s="6" t="s">
        <v>2974</v>
      </c>
      <c r="C198" s="5" t="s">
        <v>2593</v>
      </c>
      <c r="D198" s="7">
        <v>1214</v>
      </c>
      <c r="E198" s="67" t="s">
        <v>1275</v>
      </c>
      <c r="H198" s="9"/>
    </row>
    <row r="199" spans="1:8" ht="13.15" customHeight="1" x14ac:dyDescent="0.2">
      <c r="A199" s="5" t="s">
        <v>1263</v>
      </c>
      <c r="B199" s="6" t="s">
        <v>2975</v>
      </c>
      <c r="C199" s="5" t="s">
        <v>2171</v>
      </c>
      <c r="D199" s="7">
        <v>292</v>
      </c>
      <c r="E199" s="67" t="s">
        <v>1275</v>
      </c>
      <c r="H199" s="9"/>
    </row>
    <row r="200" spans="1:8" ht="13.15" customHeight="1" x14ac:dyDescent="0.2">
      <c r="A200" s="5" t="s">
        <v>1263</v>
      </c>
      <c r="B200" s="6" t="s">
        <v>2976</v>
      </c>
      <c r="C200" s="5" t="s">
        <v>2593</v>
      </c>
      <c r="D200" s="7">
        <v>751</v>
      </c>
      <c r="E200" s="67" t="s">
        <v>1275</v>
      </c>
      <c r="H200" s="9"/>
    </row>
    <row r="201" spans="1:8" ht="13.15" customHeight="1" x14ac:dyDescent="0.2">
      <c r="A201" s="5" t="s">
        <v>1263</v>
      </c>
      <c r="B201" s="6" t="s">
        <v>2977</v>
      </c>
      <c r="C201" s="5" t="s">
        <v>2593</v>
      </c>
      <c r="D201" s="7">
        <v>1100</v>
      </c>
      <c r="E201" s="67" t="s">
        <v>1275</v>
      </c>
      <c r="H201" s="9"/>
    </row>
    <row r="202" spans="1:8" ht="13.15" customHeight="1" x14ac:dyDescent="0.2">
      <c r="B202" s="6" t="s">
        <v>2979</v>
      </c>
      <c r="C202" s="5" t="s">
        <v>2171</v>
      </c>
      <c r="D202" s="7">
        <v>344</v>
      </c>
      <c r="E202" s="67" t="s">
        <v>1275</v>
      </c>
      <c r="H202" s="9"/>
    </row>
    <row r="203" spans="1:8" ht="13.15" customHeight="1" x14ac:dyDescent="0.2">
      <c r="A203" s="5" t="s">
        <v>1263</v>
      </c>
      <c r="B203" s="6" t="s">
        <v>2980</v>
      </c>
      <c r="C203" s="5" t="s">
        <v>2421</v>
      </c>
      <c r="D203" s="7">
        <v>77</v>
      </c>
      <c r="E203" s="67" t="s">
        <v>713</v>
      </c>
      <c r="H203" s="9"/>
    </row>
    <row r="204" spans="1:8" ht="13.15" customHeight="1" x14ac:dyDescent="0.2">
      <c r="A204" s="5" t="s">
        <v>1263</v>
      </c>
      <c r="B204" s="6" t="s">
        <v>2981</v>
      </c>
      <c r="C204" s="5" t="s">
        <v>2171</v>
      </c>
      <c r="D204" s="7">
        <v>270</v>
      </c>
      <c r="E204" s="67" t="s">
        <v>1275</v>
      </c>
      <c r="H204" s="9"/>
    </row>
    <row r="205" spans="1:8" ht="13.15" customHeight="1" x14ac:dyDescent="0.2">
      <c r="A205" s="5" t="s">
        <v>1263</v>
      </c>
      <c r="B205" s="6" t="s">
        <v>2982</v>
      </c>
      <c r="C205" s="5" t="s">
        <v>2593</v>
      </c>
      <c r="D205" s="7">
        <v>557</v>
      </c>
      <c r="E205" s="67" t="s">
        <v>1275</v>
      </c>
      <c r="H205" s="9"/>
    </row>
    <row r="206" spans="1:8" ht="13.15" customHeight="1" x14ac:dyDescent="0.2">
      <c r="A206" s="5" t="s">
        <v>1263</v>
      </c>
      <c r="B206" s="6" t="s">
        <v>2984</v>
      </c>
      <c r="C206" s="5" t="s">
        <v>2136</v>
      </c>
      <c r="D206" s="7">
        <v>729</v>
      </c>
      <c r="E206" s="67" t="s">
        <v>1275</v>
      </c>
      <c r="H206" s="9"/>
    </row>
    <row r="207" spans="1:8" ht="13.15" customHeight="1" x14ac:dyDescent="0.2">
      <c r="A207" s="5" t="s">
        <v>1263</v>
      </c>
      <c r="B207" s="6" t="s">
        <v>2988</v>
      </c>
      <c r="C207" s="5" t="s">
        <v>2136</v>
      </c>
      <c r="D207" s="7">
        <v>342</v>
      </c>
      <c r="E207" s="67" t="s">
        <v>1275</v>
      </c>
      <c r="H207" s="9"/>
    </row>
    <row r="208" spans="1:8" ht="13.15" customHeight="1" x14ac:dyDescent="0.2">
      <c r="A208" s="5" t="s">
        <v>1263</v>
      </c>
      <c r="B208" s="6" t="s">
        <v>2991</v>
      </c>
      <c r="C208" s="5" t="s">
        <v>2367</v>
      </c>
      <c r="D208" s="7">
        <v>449</v>
      </c>
      <c r="E208" s="67" t="s">
        <v>4694</v>
      </c>
      <c r="H208" s="9"/>
    </row>
    <row r="209" spans="1:5" ht="13.15" customHeight="1" x14ac:dyDescent="0.2">
      <c r="A209" s="5" t="s">
        <v>1263</v>
      </c>
      <c r="B209" s="6" t="s">
        <v>2992</v>
      </c>
      <c r="C209" s="5" t="s">
        <v>2171</v>
      </c>
      <c r="D209" s="7">
        <v>96</v>
      </c>
      <c r="E209" s="67">
        <v>204000</v>
      </c>
    </row>
    <row r="210" spans="1:5" ht="13.15" customHeight="1" x14ac:dyDescent="0.2">
      <c r="A210" s="5" t="s">
        <v>1263</v>
      </c>
      <c r="B210" s="6" t="s">
        <v>1279</v>
      </c>
      <c r="C210" s="5" t="s">
        <v>1282</v>
      </c>
      <c r="D210" s="7">
        <v>432</v>
      </c>
      <c r="E210" s="67" t="s">
        <v>1270</v>
      </c>
    </row>
    <row r="211" spans="1:5" ht="13.15" customHeight="1" x14ac:dyDescent="0.2">
      <c r="A211" s="5" t="s">
        <v>1263</v>
      </c>
      <c r="B211" s="6" t="s">
        <v>2993</v>
      </c>
      <c r="C211" s="5" t="s">
        <v>1283</v>
      </c>
      <c r="D211" s="7">
        <v>189</v>
      </c>
      <c r="E211" s="67" t="s">
        <v>1270</v>
      </c>
    </row>
    <row r="212" spans="1:5" ht="13.15" customHeight="1" x14ac:dyDescent="0.2">
      <c r="A212" s="5" t="s">
        <v>1263</v>
      </c>
      <c r="B212" s="6" t="s">
        <v>2995</v>
      </c>
      <c r="C212" s="5" t="s">
        <v>2843</v>
      </c>
      <c r="D212" s="7">
        <v>175</v>
      </c>
      <c r="E212" s="70" t="s">
        <v>2158</v>
      </c>
    </row>
    <row r="213" spans="1:5" ht="13.15" customHeight="1" x14ac:dyDescent="0.2">
      <c r="A213" s="5" t="s">
        <v>1263</v>
      </c>
      <c r="B213" s="6" t="s">
        <v>1280</v>
      </c>
      <c r="C213" s="5" t="s">
        <v>2299</v>
      </c>
      <c r="D213" s="7">
        <v>64</v>
      </c>
      <c r="E213" s="70" t="s">
        <v>2158</v>
      </c>
    </row>
    <row r="214" spans="1:5" ht="13.15" customHeight="1" x14ac:dyDescent="0.2">
      <c r="B214" s="6" t="s">
        <v>3002</v>
      </c>
      <c r="C214" s="5" t="s">
        <v>2393</v>
      </c>
      <c r="D214" s="7">
        <v>77</v>
      </c>
      <c r="E214" s="70" t="s">
        <v>2158</v>
      </c>
    </row>
    <row r="215" spans="1:5" ht="13.15" customHeight="1" x14ac:dyDescent="0.2">
      <c r="B215" s="6" t="s">
        <v>2999</v>
      </c>
      <c r="C215" s="5" t="s">
        <v>2160</v>
      </c>
      <c r="D215" s="7">
        <v>333</v>
      </c>
      <c r="E215" s="70" t="s">
        <v>2158</v>
      </c>
    </row>
    <row r="216" spans="1:5" ht="13.15" customHeight="1" x14ac:dyDescent="0.2">
      <c r="B216" s="6" t="s">
        <v>3000</v>
      </c>
      <c r="C216" s="5" t="s">
        <v>2160</v>
      </c>
      <c r="D216" s="7">
        <v>334</v>
      </c>
      <c r="E216" s="70" t="s">
        <v>2158</v>
      </c>
    </row>
    <row r="217" spans="1:5" ht="13.15" customHeight="1" x14ac:dyDescent="0.2">
      <c r="B217" s="6" t="s">
        <v>701</v>
      </c>
      <c r="C217" s="5" t="s">
        <v>2160</v>
      </c>
      <c r="D217" s="7">
        <v>91</v>
      </c>
      <c r="E217" s="70" t="s">
        <v>2158</v>
      </c>
    </row>
    <row r="218" spans="1:5" ht="13.15" customHeight="1" x14ac:dyDescent="0.2">
      <c r="B218" s="6" t="s">
        <v>702</v>
      </c>
      <c r="C218" s="5" t="s">
        <v>2160</v>
      </c>
      <c r="D218" s="7">
        <v>405</v>
      </c>
      <c r="E218" s="70" t="s">
        <v>2158</v>
      </c>
    </row>
    <row r="219" spans="1:5" ht="13.15" customHeight="1" x14ac:dyDescent="0.2">
      <c r="C219" s="10" t="s">
        <v>2401</v>
      </c>
      <c r="D219" s="11">
        <f>SUM(D181:D218)</f>
        <v>14397</v>
      </c>
      <c r="E219" s="68"/>
    </row>
    <row r="220" spans="1:5" ht="13.15" customHeight="1" x14ac:dyDescent="0.2">
      <c r="E220" s="67"/>
    </row>
    <row r="221" spans="1:5" ht="13.15" customHeight="1" x14ac:dyDescent="0.2">
      <c r="A221" s="5" t="s">
        <v>1263</v>
      </c>
      <c r="B221" s="6" t="s">
        <v>2842</v>
      </c>
      <c r="C221" s="5" t="s">
        <v>2311</v>
      </c>
      <c r="D221" s="7">
        <v>1416</v>
      </c>
      <c r="E221" s="70" t="s">
        <v>2158</v>
      </c>
    </row>
    <row r="222" spans="1:5" ht="13.15" customHeight="1" x14ac:dyDescent="0.2">
      <c r="A222" s="5" t="s">
        <v>1263</v>
      </c>
      <c r="B222" s="6" t="s">
        <v>2844</v>
      </c>
      <c r="C222" s="5" t="s">
        <v>2367</v>
      </c>
      <c r="D222" s="7">
        <v>25</v>
      </c>
      <c r="E222" s="67" t="s">
        <v>4694</v>
      </c>
    </row>
    <row r="223" spans="1:5" ht="13.15" customHeight="1" x14ac:dyDescent="0.2">
      <c r="A223" s="5" t="s">
        <v>1263</v>
      </c>
      <c r="B223" s="6" t="s">
        <v>2846</v>
      </c>
      <c r="C223" s="5" t="s">
        <v>2156</v>
      </c>
      <c r="D223" s="7">
        <v>233</v>
      </c>
      <c r="E223" s="70" t="s">
        <v>2158</v>
      </c>
    </row>
    <row r="224" spans="1:5" ht="13.15" customHeight="1" x14ac:dyDescent="0.2">
      <c r="A224" s="5" t="s">
        <v>1263</v>
      </c>
      <c r="B224" s="6" t="s">
        <v>710</v>
      </c>
      <c r="C224" s="5" t="s">
        <v>2299</v>
      </c>
      <c r="D224" s="7">
        <v>36</v>
      </c>
      <c r="E224" s="70" t="s">
        <v>2158</v>
      </c>
    </row>
    <row r="225" spans="1:5" ht="13.15" customHeight="1" x14ac:dyDescent="0.2">
      <c r="A225" s="5" t="s">
        <v>1263</v>
      </c>
      <c r="B225" s="6" t="s">
        <v>2850</v>
      </c>
      <c r="C225" s="5" t="s">
        <v>2364</v>
      </c>
      <c r="D225" s="7">
        <v>174</v>
      </c>
      <c r="E225" s="70" t="s">
        <v>2158</v>
      </c>
    </row>
    <row r="226" spans="1:5" ht="13.15" customHeight="1" x14ac:dyDescent="0.2">
      <c r="A226" s="5" t="s">
        <v>1263</v>
      </c>
      <c r="B226" s="6" t="s">
        <v>2852</v>
      </c>
      <c r="C226" s="5" t="s">
        <v>3975</v>
      </c>
      <c r="D226" s="7">
        <v>461</v>
      </c>
      <c r="E226" s="67" t="s">
        <v>712</v>
      </c>
    </row>
    <row r="227" spans="1:5" ht="13.15" customHeight="1" x14ac:dyDescent="0.2">
      <c r="A227" s="5" t="s">
        <v>1263</v>
      </c>
      <c r="B227" s="6" t="s">
        <v>2855</v>
      </c>
      <c r="C227" s="5" t="s">
        <v>703</v>
      </c>
      <c r="D227" s="7">
        <v>188</v>
      </c>
      <c r="E227" s="67" t="s">
        <v>4284</v>
      </c>
    </row>
    <row r="228" spans="1:5" ht="13.15" customHeight="1" x14ac:dyDescent="0.2">
      <c r="A228" s="5" t="s">
        <v>1263</v>
      </c>
      <c r="B228" s="6" t="s">
        <v>3646</v>
      </c>
      <c r="C228" s="5" t="s">
        <v>1286</v>
      </c>
      <c r="D228" s="7">
        <v>445</v>
      </c>
      <c r="E228" s="67" t="s">
        <v>4284</v>
      </c>
    </row>
    <row r="229" spans="1:5" ht="13.15" customHeight="1" x14ac:dyDescent="0.2">
      <c r="A229" s="5" t="s">
        <v>1263</v>
      </c>
      <c r="B229" s="6" t="s">
        <v>2857</v>
      </c>
      <c r="C229" s="5" t="s">
        <v>2136</v>
      </c>
      <c r="D229" s="7">
        <v>107</v>
      </c>
      <c r="E229" s="67" t="s">
        <v>4284</v>
      </c>
    </row>
    <row r="230" spans="1:5" ht="13.15" customHeight="1" x14ac:dyDescent="0.2">
      <c r="A230" s="5" t="s">
        <v>1263</v>
      </c>
      <c r="B230" s="6" t="s">
        <v>2863</v>
      </c>
      <c r="C230" s="5" t="s">
        <v>1286</v>
      </c>
      <c r="D230" s="7">
        <v>869</v>
      </c>
      <c r="E230" s="67" t="s">
        <v>4284</v>
      </c>
    </row>
    <row r="231" spans="1:5" ht="13.15" customHeight="1" x14ac:dyDescent="0.2">
      <c r="A231" s="5" t="s">
        <v>1263</v>
      </c>
      <c r="B231" s="6" t="s">
        <v>2869</v>
      </c>
      <c r="C231" s="5" t="s">
        <v>4680</v>
      </c>
      <c r="D231" s="7">
        <v>901</v>
      </c>
      <c r="E231" s="67" t="s">
        <v>712</v>
      </c>
    </row>
    <row r="232" spans="1:5" ht="13.15" customHeight="1" x14ac:dyDescent="0.2">
      <c r="A232" s="5" t="s">
        <v>1263</v>
      </c>
      <c r="B232" s="6" t="s">
        <v>2871</v>
      </c>
      <c r="C232" s="5" t="s">
        <v>3509</v>
      </c>
      <c r="D232" s="7">
        <v>680</v>
      </c>
      <c r="E232" s="67" t="s">
        <v>1275</v>
      </c>
    </row>
    <row r="233" spans="1:5" ht="13.15" customHeight="1" x14ac:dyDescent="0.2">
      <c r="A233" s="5" t="s">
        <v>1263</v>
      </c>
      <c r="B233" s="6" t="s">
        <v>2875</v>
      </c>
      <c r="C233" s="5" t="s">
        <v>704</v>
      </c>
      <c r="D233" s="7">
        <v>121</v>
      </c>
      <c r="E233" s="67" t="s">
        <v>1275</v>
      </c>
    </row>
    <row r="234" spans="1:5" ht="13.15" customHeight="1" x14ac:dyDescent="0.2">
      <c r="A234" s="5" t="s">
        <v>1263</v>
      </c>
      <c r="B234" s="6" t="s">
        <v>4281</v>
      </c>
      <c r="C234" s="5" t="s">
        <v>705</v>
      </c>
      <c r="D234" s="7">
        <v>102</v>
      </c>
      <c r="E234" s="67" t="s">
        <v>1275</v>
      </c>
    </row>
    <row r="235" spans="1:5" ht="13.15" customHeight="1" x14ac:dyDescent="0.2">
      <c r="A235" s="5" t="s">
        <v>1263</v>
      </c>
      <c r="B235" s="6" t="s">
        <v>2878</v>
      </c>
      <c r="C235" s="5" t="s">
        <v>704</v>
      </c>
      <c r="D235" s="7">
        <v>126</v>
      </c>
      <c r="E235" s="67" t="s">
        <v>1275</v>
      </c>
    </row>
    <row r="236" spans="1:5" ht="13.15" customHeight="1" x14ac:dyDescent="0.2">
      <c r="A236" s="5" t="s">
        <v>1263</v>
      </c>
      <c r="B236" s="6" t="s">
        <v>2881</v>
      </c>
      <c r="C236" s="5" t="s">
        <v>704</v>
      </c>
      <c r="D236" s="7">
        <v>124</v>
      </c>
      <c r="E236" s="67" t="s">
        <v>1275</v>
      </c>
    </row>
    <row r="237" spans="1:5" ht="13.15" customHeight="1" x14ac:dyDescent="0.2">
      <c r="A237" s="5" t="s">
        <v>1263</v>
      </c>
      <c r="B237" s="6" t="s">
        <v>2882</v>
      </c>
      <c r="C237" s="5" t="s">
        <v>704</v>
      </c>
      <c r="D237" s="7">
        <v>121</v>
      </c>
      <c r="E237" s="67" t="s">
        <v>1275</v>
      </c>
    </row>
    <row r="238" spans="1:5" ht="13.15" customHeight="1" x14ac:dyDescent="0.2">
      <c r="A238" s="5" t="s">
        <v>1263</v>
      </c>
      <c r="B238" s="6" t="s">
        <v>2883</v>
      </c>
      <c r="C238" s="5" t="s">
        <v>706</v>
      </c>
      <c r="D238" s="7">
        <v>461</v>
      </c>
      <c r="E238" s="67" t="s">
        <v>1275</v>
      </c>
    </row>
    <row r="239" spans="1:5" ht="13.15" customHeight="1" x14ac:dyDescent="0.2">
      <c r="A239" s="5" t="s">
        <v>1263</v>
      </c>
      <c r="B239" s="6" t="s">
        <v>2884</v>
      </c>
      <c r="C239" s="5" t="s">
        <v>3630</v>
      </c>
      <c r="D239" s="7">
        <v>568</v>
      </c>
      <c r="E239" s="67" t="s">
        <v>1275</v>
      </c>
    </row>
    <row r="240" spans="1:5" ht="13.15" customHeight="1" x14ac:dyDescent="0.2">
      <c r="A240" s="5" t="s">
        <v>1263</v>
      </c>
      <c r="B240" s="6" t="s">
        <v>2885</v>
      </c>
      <c r="C240" s="5" t="s">
        <v>3509</v>
      </c>
      <c r="D240" s="7">
        <v>988</v>
      </c>
      <c r="E240" s="67" t="s">
        <v>1275</v>
      </c>
    </row>
    <row r="241" spans="1:5" ht="13.15" customHeight="1" x14ac:dyDescent="0.2">
      <c r="A241" s="5" t="s">
        <v>1263</v>
      </c>
      <c r="B241" s="6" t="s">
        <v>2886</v>
      </c>
      <c r="C241" s="5" t="s">
        <v>3630</v>
      </c>
      <c r="D241" s="7">
        <v>747</v>
      </c>
      <c r="E241" s="67" t="s">
        <v>1275</v>
      </c>
    </row>
    <row r="242" spans="1:5" ht="13.15" customHeight="1" x14ac:dyDescent="0.2">
      <c r="A242" s="5" t="s">
        <v>1263</v>
      </c>
      <c r="B242" s="6" t="s">
        <v>2890</v>
      </c>
      <c r="C242" s="5" t="s">
        <v>707</v>
      </c>
      <c r="D242" s="7">
        <v>367</v>
      </c>
      <c r="E242" s="67" t="s">
        <v>1275</v>
      </c>
    </row>
    <row r="243" spans="1:5" ht="13.15" customHeight="1" x14ac:dyDescent="0.2">
      <c r="A243" s="5" t="s">
        <v>1263</v>
      </c>
      <c r="B243" s="6" t="s">
        <v>2892</v>
      </c>
      <c r="C243" s="5" t="s">
        <v>3509</v>
      </c>
      <c r="D243" s="7">
        <v>737</v>
      </c>
      <c r="E243" s="67" t="s">
        <v>1275</v>
      </c>
    </row>
    <row r="244" spans="1:5" ht="13.15" customHeight="1" x14ac:dyDescent="0.2">
      <c r="A244" s="5" t="s">
        <v>1263</v>
      </c>
      <c r="B244" s="6" t="s">
        <v>2893</v>
      </c>
      <c r="C244" s="5" t="s">
        <v>1287</v>
      </c>
      <c r="D244" s="7">
        <v>737</v>
      </c>
      <c r="E244" s="67" t="s">
        <v>1275</v>
      </c>
    </row>
    <row r="245" spans="1:5" ht="13.15" customHeight="1" x14ac:dyDescent="0.2">
      <c r="A245" s="5" t="s">
        <v>1263</v>
      </c>
      <c r="B245" s="6" t="s">
        <v>2894</v>
      </c>
      <c r="C245" s="5" t="s">
        <v>3509</v>
      </c>
      <c r="D245" s="7">
        <v>747</v>
      </c>
      <c r="E245" s="67" t="s">
        <v>1275</v>
      </c>
    </row>
    <row r="246" spans="1:5" ht="13.15" customHeight="1" x14ac:dyDescent="0.2">
      <c r="A246" s="5" t="s">
        <v>1263</v>
      </c>
      <c r="B246" s="6" t="s">
        <v>2895</v>
      </c>
      <c r="C246" s="5" t="s">
        <v>708</v>
      </c>
      <c r="D246" s="7">
        <v>349</v>
      </c>
      <c r="E246" s="67" t="s">
        <v>1275</v>
      </c>
    </row>
    <row r="247" spans="1:5" ht="13.15" customHeight="1" x14ac:dyDescent="0.2">
      <c r="A247" s="5" t="s">
        <v>1263</v>
      </c>
      <c r="B247" s="6" t="s">
        <v>2896</v>
      </c>
      <c r="C247" s="5" t="s">
        <v>3509</v>
      </c>
      <c r="D247" s="7">
        <v>818</v>
      </c>
      <c r="E247" s="67" t="s">
        <v>1275</v>
      </c>
    </row>
    <row r="248" spans="1:5" ht="13.15" customHeight="1" x14ac:dyDescent="0.2">
      <c r="A248" s="5" t="s">
        <v>1263</v>
      </c>
      <c r="B248" s="6" t="s">
        <v>709</v>
      </c>
      <c r="C248" s="5" t="s">
        <v>2171</v>
      </c>
      <c r="D248" s="7">
        <v>143</v>
      </c>
      <c r="E248" s="67" t="s">
        <v>1275</v>
      </c>
    </row>
    <row r="249" spans="1:5" ht="13.15" customHeight="1" x14ac:dyDescent="0.2">
      <c r="A249" s="5" t="s">
        <v>1263</v>
      </c>
      <c r="B249" s="6" t="s">
        <v>1288</v>
      </c>
      <c r="C249" s="5" t="s">
        <v>2393</v>
      </c>
      <c r="D249" s="7">
        <v>77</v>
      </c>
      <c r="E249" s="70" t="s">
        <v>2158</v>
      </c>
    </row>
    <row r="250" spans="1:5" ht="13.15" customHeight="1" x14ac:dyDescent="0.2">
      <c r="A250" s="5" t="s">
        <v>1263</v>
      </c>
      <c r="B250" s="6" t="s">
        <v>2946</v>
      </c>
      <c r="C250" s="5" t="s">
        <v>2160</v>
      </c>
      <c r="D250" s="7">
        <v>182</v>
      </c>
      <c r="E250" s="70" t="s">
        <v>2158</v>
      </c>
    </row>
    <row r="251" spans="1:5" ht="13.15" customHeight="1" x14ac:dyDescent="0.2">
      <c r="A251" s="5" t="s">
        <v>1263</v>
      </c>
      <c r="B251" s="6" t="s">
        <v>1289</v>
      </c>
      <c r="C251" s="5" t="s">
        <v>2160</v>
      </c>
      <c r="D251" s="7">
        <v>333</v>
      </c>
      <c r="E251" s="70" t="s">
        <v>2158</v>
      </c>
    </row>
    <row r="252" spans="1:5" ht="13.15" customHeight="1" x14ac:dyDescent="0.2">
      <c r="C252" s="10" t="s">
        <v>2401</v>
      </c>
      <c r="D252" s="11">
        <f>SUM(D221:D251)</f>
        <v>13383</v>
      </c>
      <c r="E252" s="68"/>
    </row>
    <row r="253" spans="1:5" ht="13.15" customHeight="1" x14ac:dyDescent="0.2">
      <c r="E253" s="67"/>
    </row>
    <row r="254" spans="1:5" ht="13.15" customHeight="1" x14ac:dyDescent="0.2">
      <c r="A254" s="5" t="s">
        <v>1263</v>
      </c>
      <c r="B254" s="6" t="s">
        <v>4271</v>
      </c>
      <c r="C254" s="5" t="s">
        <v>2311</v>
      </c>
      <c r="D254" s="7">
        <v>100</v>
      </c>
      <c r="E254" s="67" t="s">
        <v>2158</v>
      </c>
    </row>
    <row r="255" spans="1:5" ht="13.15" customHeight="1" x14ac:dyDescent="0.2">
      <c r="A255" s="5" t="s">
        <v>1263</v>
      </c>
      <c r="B255" s="6" t="s">
        <v>4272</v>
      </c>
      <c r="C255" s="5" t="s">
        <v>2171</v>
      </c>
      <c r="D255" s="7">
        <v>135</v>
      </c>
      <c r="E255" s="67"/>
    </row>
    <row r="256" spans="1:5" ht="13.15" customHeight="1" x14ac:dyDescent="0.2">
      <c r="A256" s="5" t="s">
        <v>1263</v>
      </c>
      <c r="B256" s="6" t="s">
        <v>1290</v>
      </c>
      <c r="C256" s="5" t="s">
        <v>2604</v>
      </c>
      <c r="D256" s="7">
        <v>238</v>
      </c>
      <c r="E256" s="67"/>
    </row>
    <row r="257" spans="1:6" ht="13.15" customHeight="1" x14ac:dyDescent="0.2">
      <c r="A257" s="5" t="s">
        <v>1263</v>
      </c>
      <c r="B257" s="6" t="s">
        <v>4273</v>
      </c>
      <c r="C257" s="5" t="s">
        <v>4680</v>
      </c>
      <c r="D257" s="7">
        <v>256</v>
      </c>
      <c r="E257" s="67" t="s">
        <v>712</v>
      </c>
    </row>
    <row r="258" spans="1:6" ht="13.15" customHeight="1" x14ac:dyDescent="0.2">
      <c r="A258" s="5" t="s">
        <v>1263</v>
      </c>
      <c r="B258" s="6" t="s">
        <v>1291</v>
      </c>
      <c r="C258" s="5" t="s">
        <v>2160</v>
      </c>
      <c r="D258" s="7">
        <v>99</v>
      </c>
      <c r="E258" s="67" t="s">
        <v>2158</v>
      </c>
    </row>
    <row r="259" spans="1:6" ht="13.5" thickBot="1" x14ac:dyDescent="0.25">
      <c r="A259" s="30"/>
      <c r="B259" s="31"/>
      <c r="C259" s="33" t="s">
        <v>2401</v>
      </c>
      <c r="D259" s="36">
        <f>SUM(D254:D258)</f>
        <v>828</v>
      </c>
      <c r="E259" s="35"/>
    </row>
    <row r="260" spans="1:6" ht="13.5" thickBot="1" x14ac:dyDescent="0.25">
      <c r="C260" s="10" t="s">
        <v>4191</v>
      </c>
      <c r="D260" s="11">
        <f>SUM(D259,D252,D219,D179,D142,D106,D73,D33)</f>
        <v>101150</v>
      </c>
      <c r="E260" s="12"/>
      <c r="F260" s="30"/>
    </row>
    <row r="261" spans="1:6" x14ac:dyDescent="0.2">
      <c r="C261" s="10" t="s">
        <v>2801</v>
      </c>
      <c r="D261" s="11">
        <f>SUM(D259:E259,D252:E252,D219:E219,D179:E179,D142:E142,D106:E106,D73:E73,D33:E33)</f>
        <v>101150</v>
      </c>
    </row>
  </sheetData>
  <phoneticPr fontId="0" type="noConversion"/>
  <printOptions gridLines="1"/>
  <pageMargins left="1.25" right="0.5" top="1.01" bottom="0.85" header="0.5" footer="0.5"/>
  <pageSetup fitToHeight="5" orientation="portrait" r:id="rId1"/>
  <headerFooter alignWithMargins="0">
    <oddHeader>&amp;LAttachment E&amp;CCREIGHTON UNIVERSITY 
&amp;A SQ. FT.</oddHeader>
    <oddFooter>Page &amp;P&amp;R&amp;A</oddFooter>
  </headerFooter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7">
    <pageSetUpPr fitToPage="1"/>
  </sheetPr>
  <dimension ref="A1:J38"/>
  <sheetViews>
    <sheetView workbookViewId="0"/>
  </sheetViews>
  <sheetFormatPr defaultRowHeight="12.75" x14ac:dyDescent="0.2"/>
  <cols>
    <col min="1" max="1" width="12.7109375" style="5" customWidth="1"/>
    <col min="2" max="2" width="9.7109375" style="6" customWidth="1"/>
    <col min="3" max="3" width="21.7109375" style="5" customWidth="1"/>
    <col min="4" max="4" width="11.7109375" style="6" customWidth="1"/>
    <col min="5" max="5" width="9.7109375" style="8" customWidth="1"/>
    <col min="6" max="6" width="30.7109375" style="5" customWidth="1"/>
    <col min="7" max="7" width="1.7109375" style="5" customWidth="1"/>
    <col min="8" max="8" width="16.7109375" style="5" customWidth="1"/>
    <col min="9" max="9" width="4.7109375" style="5" customWidth="1"/>
    <col min="10" max="10" width="8.7109375" style="5" customWidth="1"/>
  </cols>
  <sheetData>
    <row r="1" spans="1:8" x14ac:dyDescent="0.2">
      <c r="A1" s="10" t="s">
        <v>2119</v>
      </c>
      <c r="B1" s="14" t="s">
        <v>2120</v>
      </c>
      <c r="C1" s="10" t="s">
        <v>2121</v>
      </c>
      <c r="D1" s="14" t="s">
        <v>2122</v>
      </c>
      <c r="E1" s="12" t="s">
        <v>2123</v>
      </c>
      <c r="F1" s="10" t="s">
        <v>2126</v>
      </c>
    </row>
    <row r="2" spans="1:8" ht="13.15" customHeight="1" x14ac:dyDescent="0.2">
      <c r="A2" s="5" t="s">
        <v>1292</v>
      </c>
      <c r="B2" s="6" t="s">
        <v>2133</v>
      </c>
      <c r="C2" s="5" t="s">
        <v>2299</v>
      </c>
      <c r="D2" s="6">
        <v>20</v>
      </c>
      <c r="E2" s="8">
        <v>222000</v>
      </c>
    </row>
    <row r="3" spans="1:8" ht="13.15" customHeight="1" x14ac:dyDescent="0.2">
      <c r="A3" s="5" t="s">
        <v>1292</v>
      </c>
      <c r="B3" s="6" t="s">
        <v>2135</v>
      </c>
      <c r="C3" s="5" t="s">
        <v>2384</v>
      </c>
      <c r="D3" s="6">
        <v>181</v>
      </c>
      <c r="E3" s="8">
        <v>222000</v>
      </c>
    </row>
    <row r="4" spans="1:8" ht="13.15" customHeight="1" x14ac:dyDescent="0.2">
      <c r="A4" s="5" t="s">
        <v>1292</v>
      </c>
      <c r="B4" s="6" t="s">
        <v>2138</v>
      </c>
      <c r="C4" s="5" t="s">
        <v>2593</v>
      </c>
      <c r="D4" s="6">
        <v>395</v>
      </c>
      <c r="E4" s="8">
        <v>222000</v>
      </c>
    </row>
    <row r="5" spans="1:8" ht="13.15" customHeight="1" x14ac:dyDescent="0.2">
      <c r="A5" s="5" t="s">
        <v>1292</v>
      </c>
      <c r="B5" s="6" t="s">
        <v>2139</v>
      </c>
      <c r="C5" s="5" t="s">
        <v>2593</v>
      </c>
      <c r="D5" s="6">
        <v>383</v>
      </c>
      <c r="E5" s="8">
        <v>222000</v>
      </c>
    </row>
    <row r="6" spans="1:8" ht="13.15" customHeight="1" x14ac:dyDescent="0.2">
      <c r="A6" s="5" t="s">
        <v>1292</v>
      </c>
      <c r="B6" s="6" t="s">
        <v>2142</v>
      </c>
      <c r="C6" s="5" t="s">
        <v>2272</v>
      </c>
      <c r="D6" s="6">
        <v>64</v>
      </c>
      <c r="E6" s="8">
        <v>222000</v>
      </c>
    </row>
    <row r="7" spans="1:8" ht="13.15" customHeight="1" x14ac:dyDescent="0.2">
      <c r="A7" s="5" t="s">
        <v>1292</v>
      </c>
      <c r="B7" s="6" t="s">
        <v>2146</v>
      </c>
      <c r="C7" s="5" t="s">
        <v>2136</v>
      </c>
      <c r="D7" s="6">
        <v>138</v>
      </c>
      <c r="E7" s="8">
        <v>222000</v>
      </c>
    </row>
    <row r="8" spans="1:8" ht="13.15" customHeight="1" x14ac:dyDescent="0.2">
      <c r="A8" s="5" t="s">
        <v>1292</v>
      </c>
      <c r="B8" s="6" t="s">
        <v>2147</v>
      </c>
      <c r="C8" s="5" t="s">
        <v>2136</v>
      </c>
      <c r="D8" s="6">
        <v>179</v>
      </c>
      <c r="E8" s="8">
        <v>222000</v>
      </c>
    </row>
    <row r="9" spans="1:8" ht="13.15" customHeight="1" x14ac:dyDescent="0.2">
      <c r="A9" s="5" t="s">
        <v>1292</v>
      </c>
      <c r="B9" s="6" t="s">
        <v>2149</v>
      </c>
      <c r="C9" s="5" t="s">
        <v>2136</v>
      </c>
      <c r="D9" s="6">
        <v>132</v>
      </c>
      <c r="E9" s="8">
        <v>222000</v>
      </c>
    </row>
    <row r="10" spans="1:8" ht="13.15" customHeight="1" x14ac:dyDescent="0.2">
      <c r="A10" s="5" t="s">
        <v>1292</v>
      </c>
      <c r="B10" s="6" t="s">
        <v>2150</v>
      </c>
      <c r="C10" s="5" t="s">
        <v>1293</v>
      </c>
      <c r="D10" s="6">
        <v>85</v>
      </c>
      <c r="E10" s="8">
        <v>222000</v>
      </c>
    </row>
    <row r="11" spans="1:8" ht="13.15" customHeight="1" x14ac:dyDescent="0.2">
      <c r="A11" s="5" t="s">
        <v>1292</v>
      </c>
      <c r="B11" s="6" t="s">
        <v>2152</v>
      </c>
      <c r="C11" s="5" t="s">
        <v>2338</v>
      </c>
      <c r="D11" s="6">
        <v>291</v>
      </c>
      <c r="E11" s="8">
        <v>222000</v>
      </c>
    </row>
    <row r="12" spans="1:8" ht="13.15" customHeight="1" x14ac:dyDescent="0.2">
      <c r="A12" s="5" t="s">
        <v>1292</v>
      </c>
      <c r="B12" s="6" t="s">
        <v>2153</v>
      </c>
      <c r="C12" s="5" t="s">
        <v>2279</v>
      </c>
      <c r="D12" s="6">
        <v>11</v>
      </c>
      <c r="E12" s="8">
        <v>222000</v>
      </c>
    </row>
    <row r="13" spans="1:8" ht="13.15" customHeight="1" x14ac:dyDescent="0.2">
      <c r="A13" s="5" t="s">
        <v>1292</v>
      </c>
      <c r="B13" s="6" t="s">
        <v>3897</v>
      </c>
      <c r="C13" s="5" t="s">
        <v>2279</v>
      </c>
      <c r="D13" s="6">
        <v>5</v>
      </c>
      <c r="E13" s="8">
        <v>222000</v>
      </c>
    </row>
    <row r="14" spans="1:8" ht="13.15" customHeight="1" x14ac:dyDescent="0.2">
      <c r="A14" s="5" t="s">
        <v>1292</v>
      </c>
      <c r="B14" s="6" t="s">
        <v>2159</v>
      </c>
      <c r="C14" s="5" t="s">
        <v>2136</v>
      </c>
      <c r="D14" s="6">
        <v>307</v>
      </c>
      <c r="E14" s="8">
        <v>222000</v>
      </c>
    </row>
    <row r="15" spans="1:8" ht="13.15" customHeight="1" x14ac:dyDescent="0.2">
      <c r="A15" s="5" t="s">
        <v>1292</v>
      </c>
      <c r="B15" s="6" t="s">
        <v>2161</v>
      </c>
      <c r="C15" s="5" t="s">
        <v>852</v>
      </c>
      <c r="D15" s="6">
        <v>215</v>
      </c>
      <c r="E15" s="8">
        <v>222000</v>
      </c>
      <c r="H15" s="9"/>
    </row>
    <row r="16" spans="1:8" ht="13.15" customHeight="1" x14ac:dyDescent="0.2">
      <c r="A16" s="5" t="s">
        <v>1292</v>
      </c>
      <c r="B16" s="6" t="s">
        <v>2173</v>
      </c>
      <c r="C16" s="5" t="s">
        <v>1294</v>
      </c>
      <c r="D16" s="6">
        <v>322</v>
      </c>
      <c r="E16" s="8">
        <v>222000</v>
      </c>
    </row>
    <row r="17" spans="1:5" ht="13.15" customHeight="1" x14ac:dyDescent="0.2">
      <c r="A17" s="5" t="s">
        <v>1292</v>
      </c>
      <c r="B17" s="6" t="s">
        <v>2282</v>
      </c>
      <c r="C17" s="5" t="s">
        <v>2316</v>
      </c>
      <c r="D17" s="6">
        <v>54</v>
      </c>
      <c r="E17" s="8">
        <v>222000</v>
      </c>
    </row>
    <row r="18" spans="1:5" ht="13.15" customHeight="1" x14ac:dyDescent="0.2">
      <c r="A18" s="5" t="s">
        <v>1292</v>
      </c>
      <c r="B18" s="6" t="s">
        <v>2293</v>
      </c>
      <c r="C18" s="5" t="s">
        <v>2145</v>
      </c>
      <c r="D18" s="6">
        <v>77</v>
      </c>
      <c r="E18" s="8">
        <v>222000</v>
      </c>
    </row>
    <row r="19" spans="1:5" ht="13.15" customHeight="1" x14ac:dyDescent="0.2">
      <c r="A19" s="5" t="s">
        <v>1292</v>
      </c>
      <c r="B19" s="6" t="s">
        <v>2296</v>
      </c>
      <c r="C19" s="5" t="s">
        <v>2367</v>
      </c>
      <c r="D19" s="6">
        <v>9</v>
      </c>
      <c r="E19" s="8">
        <v>352000</v>
      </c>
    </row>
    <row r="20" spans="1:5" ht="13.15" customHeight="1" x14ac:dyDescent="0.2">
      <c r="A20" s="5" t="s">
        <v>1292</v>
      </c>
      <c r="B20" s="6" t="s">
        <v>2300</v>
      </c>
      <c r="C20" s="5" t="s">
        <v>2593</v>
      </c>
      <c r="D20" s="6">
        <v>872</v>
      </c>
      <c r="E20" s="8">
        <v>222000</v>
      </c>
    </row>
    <row r="21" spans="1:5" ht="13.15" customHeight="1" x14ac:dyDescent="0.2">
      <c r="A21" s="5" t="s">
        <v>1292</v>
      </c>
      <c r="B21" s="6" t="s">
        <v>2301</v>
      </c>
      <c r="C21" s="5" t="s">
        <v>2171</v>
      </c>
      <c r="D21" s="6">
        <v>127</v>
      </c>
      <c r="E21" s="8">
        <v>222000</v>
      </c>
    </row>
    <row r="22" spans="1:5" ht="13.15" customHeight="1" x14ac:dyDescent="0.2">
      <c r="A22" s="5" t="s">
        <v>1292</v>
      </c>
      <c r="B22" s="6" t="s">
        <v>2304</v>
      </c>
      <c r="C22" s="5" t="s">
        <v>2168</v>
      </c>
      <c r="D22" s="6">
        <v>130</v>
      </c>
      <c r="E22" s="8">
        <v>222000</v>
      </c>
    </row>
    <row r="23" spans="1:5" ht="13.15" customHeight="1" x14ac:dyDescent="0.2">
      <c r="A23" s="5" t="s">
        <v>1292</v>
      </c>
      <c r="B23" s="6" t="s">
        <v>2310</v>
      </c>
      <c r="C23" s="5" t="s">
        <v>2355</v>
      </c>
      <c r="D23" s="6">
        <v>148</v>
      </c>
      <c r="E23" s="8">
        <v>222000</v>
      </c>
    </row>
    <row r="24" spans="1:5" ht="13.15" customHeight="1" x14ac:dyDescent="0.2">
      <c r="A24" s="5" t="s">
        <v>1292</v>
      </c>
      <c r="B24" s="6">
        <v>125</v>
      </c>
      <c r="C24" s="5" t="s">
        <v>2311</v>
      </c>
      <c r="D24" s="6">
        <v>356</v>
      </c>
      <c r="E24" s="8">
        <v>222000</v>
      </c>
    </row>
    <row r="25" spans="1:5" ht="13.15" customHeight="1" x14ac:dyDescent="0.2">
      <c r="C25" s="10" t="s">
        <v>2401</v>
      </c>
      <c r="D25" s="14">
        <f>SUM(D2:D24)</f>
        <v>4501</v>
      </c>
      <c r="E25" s="12"/>
    </row>
    <row r="26" spans="1:5" ht="13.15" customHeight="1" x14ac:dyDescent="0.2"/>
    <row r="27" spans="1:5" ht="13.15" customHeight="1" x14ac:dyDescent="0.2">
      <c r="A27" s="5" t="s">
        <v>1292</v>
      </c>
      <c r="B27" s="6" t="s">
        <v>3745</v>
      </c>
      <c r="C27" s="5" t="s">
        <v>2171</v>
      </c>
      <c r="D27" s="6">
        <v>355</v>
      </c>
      <c r="E27" s="8">
        <v>222000</v>
      </c>
    </row>
    <row r="28" spans="1:5" ht="13.15" customHeight="1" x14ac:dyDescent="0.2">
      <c r="A28" s="5" t="s">
        <v>1292</v>
      </c>
      <c r="B28" s="6" t="s">
        <v>3746</v>
      </c>
      <c r="C28" s="5" t="s">
        <v>2171</v>
      </c>
      <c r="D28" s="6">
        <v>89</v>
      </c>
      <c r="E28" s="8">
        <v>222000</v>
      </c>
    </row>
    <row r="29" spans="1:5" ht="13.15" customHeight="1" x14ac:dyDescent="0.2">
      <c r="A29" s="5" t="s">
        <v>1292</v>
      </c>
      <c r="B29" s="6" t="s">
        <v>3758</v>
      </c>
      <c r="C29" s="5" t="s">
        <v>3477</v>
      </c>
      <c r="D29" s="6">
        <v>250</v>
      </c>
      <c r="E29" s="8">
        <v>222000</v>
      </c>
    </row>
    <row r="30" spans="1:5" ht="13.15" customHeight="1" x14ac:dyDescent="0.2">
      <c r="A30" s="5" t="s">
        <v>1292</v>
      </c>
      <c r="B30" s="6" t="s">
        <v>3759</v>
      </c>
      <c r="C30" s="5" t="s">
        <v>1295</v>
      </c>
      <c r="D30" s="6">
        <v>80</v>
      </c>
      <c r="E30" s="8">
        <v>222000</v>
      </c>
    </row>
    <row r="31" spans="1:5" ht="13.15" customHeight="1" x14ac:dyDescent="0.2">
      <c r="A31" s="5" t="s">
        <v>1292</v>
      </c>
      <c r="B31" s="6" t="s">
        <v>3760</v>
      </c>
      <c r="C31" s="5" t="s">
        <v>2136</v>
      </c>
      <c r="D31" s="6">
        <v>204</v>
      </c>
      <c r="E31" s="8">
        <v>222000</v>
      </c>
    </row>
    <row r="32" spans="1:5" ht="13.15" customHeight="1" x14ac:dyDescent="0.2">
      <c r="A32" s="5" t="s">
        <v>1292</v>
      </c>
      <c r="B32" s="6" t="s">
        <v>3764</v>
      </c>
      <c r="C32" s="5" t="s">
        <v>3353</v>
      </c>
      <c r="D32" s="6">
        <v>1059</v>
      </c>
      <c r="E32" s="8">
        <v>222000</v>
      </c>
    </row>
    <row r="33" spans="1:6" ht="13.15" customHeight="1" x14ac:dyDescent="0.2">
      <c r="A33" s="5" t="s">
        <v>1292</v>
      </c>
      <c r="B33" s="6" t="s">
        <v>3766</v>
      </c>
      <c r="C33" s="5" t="s">
        <v>4680</v>
      </c>
      <c r="D33" s="6">
        <v>300</v>
      </c>
      <c r="E33" s="8">
        <v>351100</v>
      </c>
    </row>
    <row r="34" spans="1:6" ht="13.15" customHeight="1" x14ac:dyDescent="0.2">
      <c r="A34" s="5" t="s">
        <v>1292</v>
      </c>
      <c r="B34" s="6" t="s">
        <v>3767</v>
      </c>
      <c r="C34" s="5" t="s">
        <v>1296</v>
      </c>
      <c r="D34" s="6">
        <v>1113</v>
      </c>
      <c r="E34" s="8">
        <v>222000</v>
      </c>
    </row>
    <row r="35" spans="1:6" ht="13.15" customHeight="1" x14ac:dyDescent="0.2">
      <c r="A35" s="5" t="s">
        <v>1292</v>
      </c>
      <c r="B35" s="6" t="s">
        <v>3768</v>
      </c>
      <c r="C35" s="5" t="s">
        <v>2171</v>
      </c>
      <c r="D35" s="6">
        <v>1123</v>
      </c>
      <c r="E35" s="8">
        <v>222000</v>
      </c>
    </row>
    <row r="36" spans="1:6" ht="13.15" customHeight="1" thickBot="1" x14ac:dyDescent="0.25">
      <c r="A36" s="30"/>
      <c r="B36" s="31"/>
      <c r="C36" s="33" t="s">
        <v>2401</v>
      </c>
      <c r="D36" s="34">
        <f>SUM(D27:D35)</f>
        <v>4573</v>
      </c>
      <c r="E36" s="35"/>
      <c r="F36" s="30"/>
    </row>
    <row r="37" spans="1:6" x14ac:dyDescent="0.2">
      <c r="C37" s="10" t="s">
        <v>4191</v>
      </c>
      <c r="D37" s="14">
        <f>SUM(D25,D36)</f>
        <v>9074</v>
      </c>
      <c r="E37" s="12"/>
    </row>
    <row r="38" spans="1:6" x14ac:dyDescent="0.2">
      <c r="C38" s="10" t="s">
        <v>2801</v>
      </c>
      <c r="D38" s="14">
        <f>D25+D36</f>
        <v>9074</v>
      </c>
    </row>
  </sheetData>
  <phoneticPr fontId="0" type="noConversion"/>
  <printOptions gridLines="1"/>
  <pageMargins left="1.25" right="0.5" top="1.01" bottom="0.94" header="0.5" footer="0.5"/>
  <pageSetup fitToHeight="5" orientation="portrait" r:id="rId1"/>
  <headerFooter alignWithMargins="0">
    <oddHeader>&amp;LAttachment E&amp;CCREIGHTON UNIVERSITY 
&amp;A SQ. FT.</oddHeader>
    <oddFooter>Page &amp;P&amp;R&amp;A</oddFooter>
  </headerFooter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3"/>
  <sheetViews>
    <sheetView workbookViewId="0"/>
  </sheetViews>
  <sheetFormatPr defaultRowHeight="12.75" x14ac:dyDescent="0.2"/>
  <cols>
    <col min="2" max="2" width="9.140625" style="13"/>
    <col min="3" max="3" width="24.140625" bestFit="1" customWidth="1"/>
    <col min="4" max="4" width="9.7109375" style="13" customWidth="1"/>
    <col min="6" max="6" width="30.7109375" customWidth="1"/>
  </cols>
  <sheetData>
    <row r="1" spans="1:10" x14ac:dyDescent="0.2">
      <c r="A1" s="10" t="s">
        <v>2119</v>
      </c>
      <c r="B1" s="14" t="s">
        <v>2120</v>
      </c>
      <c r="C1" s="10" t="s">
        <v>2121</v>
      </c>
      <c r="D1" s="14" t="s">
        <v>2122</v>
      </c>
      <c r="E1" s="12" t="s">
        <v>2123</v>
      </c>
      <c r="F1" s="10" t="s">
        <v>2126</v>
      </c>
      <c r="G1" s="5"/>
      <c r="H1" s="5"/>
      <c r="I1" s="5"/>
      <c r="J1" s="5"/>
    </row>
    <row r="2" spans="1:10" s="59" customFormat="1" x14ac:dyDescent="0.2">
      <c r="A2" s="17" t="s">
        <v>2449</v>
      </c>
      <c r="B2" s="27">
        <v>100</v>
      </c>
      <c r="C2" s="17" t="s">
        <v>2461</v>
      </c>
      <c r="D2" s="27">
        <v>243</v>
      </c>
      <c r="E2" s="81"/>
      <c r="F2" s="17"/>
      <c r="G2" s="17"/>
      <c r="H2" s="17"/>
      <c r="I2" s="17"/>
      <c r="J2" s="17"/>
    </row>
    <row r="3" spans="1:10" x14ac:dyDescent="0.2">
      <c r="B3" s="13">
        <v>101</v>
      </c>
      <c r="C3" t="s">
        <v>2450</v>
      </c>
      <c r="D3" s="13">
        <v>101</v>
      </c>
    </row>
    <row r="4" spans="1:10" x14ac:dyDescent="0.2">
      <c r="B4" s="13">
        <v>102</v>
      </c>
      <c r="C4" t="s">
        <v>3174</v>
      </c>
      <c r="D4" s="13">
        <v>92</v>
      </c>
    </row>
    <row r="5" spans="1:10" x14ac:dyDescent="0.2">
      <c r="B5" s="13">
        <v>103</v>
      </c>
      <c r="C5" t="s">
        <v>2451</v>
      </c>
      <c r="D5" s="13">
        <v>1324</v>
      </c>
    </row>
    <row r="6" spans="1:10" x14ac:dyDescent="0.2">
      <c r="B6" s="13">
        <v>104</v>
      </c>
      <c r="C6" t="s">
        <v>1256</v>
      </c>
      <c r="D6" s="13">
        <v>28</v>
      </c>
    </row>
    <row r="7" spans="1:10" x14ac:dyDescent="0.2">
      <c r="B7" s="13">
        <v>105</v>
      </c>
      <c r="C7" t="s">
        <v>1256</v>
      </c>
      <c r="D7" s="13">
        <v>26</v>
      </c>
    </row>
    <row r="8" spans="1:10" x14ac:dyDescent="0.2">
      <c r="B8" s="13">
        <v>106</v>
      </c>
      <c r="C8" t="s">
        <v>2452</v>
      </c>
      <c r="D8" s="13">
        <v>2315</v>
      </c>
    </row>
    <row r="9" spans="1:10" x14ac:dyDescent="0.2">
      <c r="B9" s="13" t="s">
        <v>3827</v>
      </c>
      <c r="C9" t="s">
        <v>2453</v>
      </c>
      <c r="D9" s="13">
        <v>23</v>
      </c>
    </row>
    <row r="10" spans="1:10" x14ac:dyDescent="0.2">
      <c r="B10" s="13" t="s">
        <v>2454</v>
      </c>
      <c r="C10" t="s">
        <v>2455</v>
      </c>
      <c r="D10" s="13">
        <v>58</v>
      </c>
      <c r="E10">
        <v>433000</v>
      </c>
    </row>
    <row r="11" spans="1:10" x14ac:dyDescent="0.2">
      <c r="B11" s="13">
        <v>108</v>
      </c>
      <c r="C11" t="s">
        <v>2456</v>
      </c>
      <c r="D11" s="13">
        <v>441</v>
      </c>
    </row>
    <row r="12" spans="1:10" x14ac:dyDescent="0.2">
      <c r="B12" s="13">
        <v>109</v>
      </c>
      <c r="C12" t="s">
        <v>2457</v>
      </c>
      <c r="D12" s="13">
        <v>295</v>
      </c>
    </row>
    <row r="13" spans="1:10" x14ac:dyDescent="0.2">
      <c r="B13" s="13">
        <v>110</v>
      </c>
      <c r="C13" t="s">
        <v>2458</v>
      </c>
      <c r="D13" s="13">
        <v>75</v>
      </c>
    </row>
    <row r="14" spans="1:10" x14ac:dyDescent="0.2">
      <c r="B14" s="13">
        <v>111</v>
      </c>
      <c r="C14" t="s">
        <v>2459</v>
      </c>
      <c r="D14" s="13">
        <v>1771</v>
      </c>
    </row>
    <row r="15" spans="1:10" x14ac:dyDescent="0.2">
      <c r="B15" s="13" t="s">
        <v>3898</v>
      </c>
      <c r="C15" t="s">
        <v>1740</v>
      </c>
      <c r="D15" s="13">
        <v>39</v>
      </c>
      <c r="E15">
        <v>352000</v>
      </c>
    </row>
    <row r="16" spans="1:10" x14ac:dyDescent="0.2">
      <c r="B16" s="13">
        <v>112</v>
      </c>
      <c r="C16" t="s">
        <v>1021</v>
      </c>
      <c r="D16" s="13">
        <v>22046</v>
      </c>
    </row>
    <row r="17" spans="2:5" x14ac:dyDescent="0.2">
      <c r="B17" s="13" t="s">
        <v>3678</v>
      </c>
      <c r="C17" t="s">
        <v>1740</v>
      </c>
      <c r="D17" s="13">
        <v>22</v>
      </c>
      <c r="E17">
        <v>352000</v>
      </c>
    </row>
    <row r="18" spans="2:5" x14ac:dyDescent="0.2">
      <c r="B18" s="13" t="s">
        <v>2162</v>
      </c>
      <c r="C18" t="s">
        <v>1256</v>
      </c>
      <c r="D18" s="13">
        <v>124</v>
      </c>
    </row>
    <row r="19" spans="2:5" x14ac:dyDescent="0.2">
      <c r="B19" s="13" t="s">
        <v>2163</v>
      </c>
      <c r="C19" t="s">
        <v>1256</v>
      </c>
      <c r="D19" s="13">
        <v>138</v>
      </c>
    </row>
    <row r="20" spans="2:5" x14ac:dyDescent="0.2">
      <c r="B20" s="13" t="s">
        <v>2164</v>
      </c>
      <c r="C20" t="s">
        <v>1256</v>
      </c>
      <c r="D20" s="13">
        <v>89</v>
      </c>
    </row>
    <row r="21" spans="2:5" x14ac:dyDescent="0.2">
      <c r="B21" s="13" t="s">
        <v>2165</v>
      </c>
      <c r="C21" t="s">
        <v>2453</v>
      </c>
      <c r="D21" s="13">
        <v>27</v>
      </c>
    </row>
    <row r="22" spans="2:5" x14ac:dyDescent="0.2">
      <c r="B22" s="13">
        <v>114</v>
      </c>
      <c r="C22" t="s">
        <v>2458</v>
      </c>
      <c r="D22" s="13">
        <v>77</v>
      </c>
    </row>
    <row r="23" spans="2:5" x14ac:dyDescent="0.2">
      <c r="B23" s="13">
        <v>115</v>
      </c>
      <c r="C23" t="s">
        <v>2460</v>
      </c>
      <c r="D23" s="13">
        <v>2941</v>
      </c>
    </row>
    <row r="24" spans="2:5" x14ac:dyDescent="0.2">
      <c r="B24" s="13">
        <v>117</v>
      </c>
      <c r="C24" t="s">
        <v>2462</v>
      </c>
      <c r="D24" s="13">
        <v>1168</v>
      </c>
    </row>
    <row r="25" spans="2:5" x14ac:dyDescent="0.2">
      <c r="B25" s="13" t="s">
        <v>2283</v>
      </c>
      <c r="C25" t="s">
        <v>2463</v>
      </c>
      <c r="D25" s="13">
        <v>165</v>
      </c>
    </row>
    <row r="26" spans="2:5" x14ac:dyDescent="0.2">
      <c r="B26" s="13" t="s">
        <v>2291</v>
      </c>
      <c r="C26" t="s">
        <v>2464</v>
      </c>
      <c r="D26" s="13">
        <v>168</v>
      </c>
    </row>
    <row r="27" spans="2:5" x14ac:dyDescent="0.2">
      <c r="B27" s="13" t="s">
        <v>4708</v>
      </c>
      <c r="C27" t="s">
        <v>2465</v>
      </c>
      <c r="D27" s="13">
        <v>172</v>
      </c>
    </row>
    <row r="28" spans="2:5" x14ac:dyDescent="0.2">
      <c r="B28" s="13">
        <v>119</v>
      </c>
      <c r="C28" t="s">
        <v>2466</v>
      </c>
      <c r="D28" s="13">
        <v>160</v>
      </c>
      <c r="E28">
        <v>351100</v>
      </c>
    </row>
    <row r="29" spans="2:5" x14ac:dyDescent="0.2">
      <c r="B29" s="13">
        <v>120</v>
      </c>
      <c r="C29" t="s">
        <v>2456</v>
      </c>
      <c r="D29" s="13">
        <v>342</v>
      </c>
    </row>
    <row r="30" spans="2:5" x14ac:dyDescent="0.2">
      <c r="B30" s="13">
        <v>121</v>
      </c>
      <c r="C30" t="s">
        <v>2457</v>
      </c>
      <c r="D30" s="13">
        <v>297</v>
      </c>
    </row>
    <row r="31" spans="2:5" x14ac:dyDescent="0.2">
      <c r="B31" s="13">
        <v>123</v>
      </c>
      <c r="C31" t="s">
        <v>2467</v>
      </c>
      <c r="D31" s="13">
        <v>127</v>
      </c>
    </row>
    <row r="32" spans="2:5" x14ac:dyDescent="0.2">
      <c r="B32" s="13">
        <v>125</v>
      </c>
      <c r="C32" t="s">
        <v>435</v>
      </c>
      <c r="D32" s="13">
        <v>135</v>
      </c>
    </row>
    <row r="33" spans="2:5" x14ac:dyDescent="0.2">
      <c r="B33" s="13" t="s">
        <v>3155</v>
      </c>
      <c r="C33" t="s">
        <v>434</v>
      </c>
      <c r="D33" s="13">
        <v>279</v>
      </c>
    </row>
    <row r="34" spans="2:5" x14ac:dyDescent="0.2">
      <c r="B34" s="13">
        <v>126</v>
      </c>
      <c r="C34" t="s">
        <v>3156</v>
      </c>
      <c r="D34" s="13">
        <v>251</v>
      </c>
    </row>
    <row r="35" spans="2:5" x14ac:dyDescent="0.2">
      <c r="B35" s="13" t="s">
        <v>3157</v>
      </c>
      <c r="C35" t="s">
        <v>3158</v>
      </c>
      <c r="D35" s="13">
        <v>52</v>
      </c>
      <c r="E35">
        <v>351100</v>
      </c>
    </row>
    <row r="36" spans="2:5" x14ac:dyDescent="0.2">
      <c r="B36" s="13">
        <v>128</v>
      </c>
      <c r="C36" t="s">
        <v>1818</v>
      </c>
      <c r="D36" s="13">
        <v>259</v>
      </c>
    </row>
    <row r="37" spans="2:5" x14ac:dyDescent="0.2">
      <c r="B37" s="13">
        <v>129</v>
      </c>
      <c r="C37" t="s">
        <v>3159</v>
      </c>
      <c r="D37" s="13">
        <v>241</v>
      </c>
    </row>
    <row r="38" spans="2:5" x14ac:dyDescent="0.2">
      <c r="B38" s="13" t="s">
        <v>2331</v>
      </c>
      <c r="C38" t="s">
        <v>3160</v>
      </c>
      <c r="D38" s="13">
        <v>168</v>
      </c>
    </row>
    <row r="39" spans="2:5" x14ac:dyDescent="0.2">
      <c r="B39" s="13" t="s">
        <v>2332</v>
      </c>
      <c r="C39" t="s">
        <v>3161</v>
      </c>
      <c r="D39" s="13">
        <v>255</v>
      </c>
    </row>
    <row r="40" spans="2:5" x14ac:dyDescent="0.2">
      <c r="B40" s="13" t="s">
        <v>3162</v>
      </c>
      <c r="C40" t="s">
        <v>1257</v>
      </c>
      <c r="D40" s="13">
        <v>127</v>
      </c>
    </row>
    <row r="41" spans="2:5" x14ac:dyDescent="0.2">
      <c r="B41" s="13">
        <v>130</v>
      </c>
      <c r="C41" t="s">
        <v>3163</v>
      </c>
      <c r="D41" s="13">
        <v>763</v>
      </c>
    </row>
    <row r="42" spans="2:5" x14ac:dyDescent="0.2">
      <c r="B42" s="13">
        <v>131</v>
      </c>
      <c r="C42" t="s">
        <v>3164</v>
      </c>
      <c r="D42" s="13">
        <v>165</v>
      </c>
    </row>
    <row r="43" spans="2:5" x14ac:dyDescent="0.2">
      <c r="B43" s="13">
        <v>132</v>
      </c>
      <c r="C43" t="s">
        <v>3165</v>
      </c>
      <c r="D43" s="13">
        <v>371</v>
      </c>
    </row>
    <row r="44" spans="2:5" x14ac:dyDescent="0.2">
      <c r="B44" s="13" t="s">
        <v>2344</v>
      </c>
      <c r="C44" t="s">
        <v>3168</v>
      </c>
      <c r="D44" s="13">
        <v>586</v>
      </c>
    </row>
    <row r="45" spans="2:5" x14ac:dyDescent="0.2">
      <c r="B45" s="13" t="s">
        <v>4674</v>
      </c>
      <c r="C45" t="s">
        <v>3169</v>
      </c>
      <c r="D45" s="13">
        <v>566</v>
      </c>
    </row>
    <row r="46" spans="2:5" x14ac:dyDescent="0.2">
      <c r="B46" s="13" t="s">
        <v>3238</v>
      </c>
      <c r="C46" t="s">
        <v>2456</v>
      </c>
      <c r="D46" s="13">
        <v>534</v>
      </c>
    </row>
    <row r="47" spans="2:5" x14ac:dyDescent="0.2">
      <c r="B47" s="13">
        <v>133</v>
      </c>
      <c r="C47" t="s">
        <v>3166</v>
      </c>
      <c r="D47" s="13">
        <v>168</v>
      </c>
    </row>
    <row r="48" spans="2:5" x14ac:dyDescent="0.2">
      <c r="B48" s="13">
        <v>135</v>
      </c>
      <c r="C48" t="s">
        <v>3167</v>
      </c>
      <c r="D48" s="13">
        <v>166</v>
      </c>
    </row>
    <row r="49" spans="2:5" x14ac:dyDescent="0.2">
      <c r="B49" s="13">
        <v>136</v>
      </c>
      <c r="C49" t="s">
        <v>1256</v>
      </c>
      <c r="D49" s="13">
        <v>93</v>
      </c>
    </row>
    <row r="50" spans="2:5" x14ac:dyDescent="0.2">
      <c r="B50" s="13">
        <v>137</v>
      </c>
      <c r="C50" t="s">
        <v>3170</v>
      </c>
      <c r="D50" s="13">
        <v>121</v>
      </c>
    </row>
    <row r="51" spans="2:5" x14ac:dyDescent="0.2">
      <c r="B51" s="13" t="s">
        <v>2365</v>
      </c>
      <c r="C51" t="s">
        <v>3171</v>
      </c>
      <c r="D51" s="13">
        <v>127</v>
      </c>
    </row>
    <row r="52" spans="2:5" x14ac:dyDescent="0.2">
      <c r="B52" s="13">
        <v>139</v>
      </c>
      <c r="C52" t="s">
        <v>3170</v>
      </c>
      <c r="D52" s="13">
        <v>123</v>
      </c>
    </row>
    <row r="53" spans="2:5" x14ac:dyDescent="0.2">
      <c r="B53" s="13" t="s">
        <v>2369</v>
      </c>
      <c r="C53" t="s">
        <v>3171</v>
      </c>
      <c r="D53" s="13">
        <v>106</v>
      </c>
    </row>
    <row r="54" spans="2:5" x14ac:dyDescent="0.2">
      <c r="B54" s="13">
        <v>141</v>
      </c>
      <c r="C54" t="s">
        <v>3172</v>
      </c>
      <c r="D54" s="13">
        <v>1642</v>
      </c>
    </row>
    <row r="55" spans="2:5" x14ac:dyDescent="0.2">
      <c r="B55" s="13" t="s">
        <v>4312</v>
      </c>
      <c r="C55" t="s">
        <v>3173</v>
      </c>
      <c r="D55" s="13">
        <v>121</v>
      </c>
    </row>
    <row r="56" spans="2:5" x14ac:dyDescent="0.2">
      <c r="B56" s="13">
        <v>142</v>
      </c>
      <c r="C56" t="s">
        <v>3163</v>
      </c>
      <c r="D56" s="13">
        <v>96</v>
      </c>
    </row>
    <row r="57" spans="2:5" x14ac:dyDescent="0.2">
      <c r="B57" s="13">
        <v>143</v>
      </c>
      <c r="C57" t="s">
        <v>305</v>
      </c>
      <c r="D57" s="13">
        <v>179</v>
      </c>
    </row>
    <row r="58" spans="2:5" x14ac:dyDescent="0.2">
      <c r="B58" s="13">
        <v>144</v>
      </c>
      <c r="C58" t="s">
        <v>3163</v>
      </c>
      <c r="D58" s="13">
        <v>535</v>
      </c>
    </row>
    <row r="59" spans="2:5" x14ac:dyDescent="0.2">
      <c r="B59" s="13" t="s">
        <v>3251</v>
      </c>
      <c r="C59" t="s">
        <v>4034</v>
      </c>
      <c r="D59" s="13">
        <v>197</v>
      </c>
      <c r="E59">
        <v>351100</v>
      </c>
    </row>
    <row r="60" spans="2:5" x14ac:dyDescent="0.2">
      <c r="B60" s="13">
        <v>146</v>
      </c>
      <c r="C60" t="s">
        <v>1802</v>
      </c>
      <c r="D60" s="13">
        <v>56</v>
      </c>
    </row>
    <row r="61" spans="2:5" x14ac:dyDescent="0.2">
      <c r="B61" s="13" t="s">
        <v>4318</v>
      </c>
      <c r="C61" t="s">
        <v>1009</v>
      </c>
      <c r="D61" s="13">
        <v>694</v>
      </c>
    </row>
    <row r="62" spans="2:5" x14ac:dyDescent="0.2">
      <c r="B62" s="13" t="s">
        <v>3258</v>
      </c>
      <c r="C62" t="s">
        <v>2457</v>
      </c>
      <c r="D62" s="13">
        <v>263</v>
      </c>
    </row>
    <row r="63" spans="2:5" x14ac:dyDescent="0.2">
      <c r="B63" s="13">
        <v>147</v>
      </c>
      <c r="C63" t="s">
        <v>1256</v>
      </c>
      <c r="D63" s="13">
        <v>75</v>
      </c>
    </row>
    <row r="64" spans="2:5" x14ac:dyDescent="0.2">
      <c r="B64" s="13">
        <v>148</v>
      </c>
      <c r="C64" t="s">
        <v>1802</v>
      </c>
      <c r="D64" s="13">
        <v>82</v>
      </c>
    </row>
    <row r="65" spans="2:5" x14ac:dyDescent="0.2">
      <c r="B65" s="13" t="s">
        <v>3470</v>
      </c>
      <c r="C65" t="s">
        <v>1010</v>
      </c>
      <c r="D65" s="13">
        <v>652</v>
      </c>
    </row>
    <row r="66" spans="2:5" x14ac:dyDescent="0.2">
      <c r="B66" s="13">
        <v>150</v>
      </c>
      <c r="C66" t="s">
        <v>1011</v>
      </c>
      <c r="D66" s="13">
        <v>320</v>
      </c>
    </row>
    <row r="67" spans="2:5" x14ac:dyDescent="0.2">
      <c r="B67" s="13" t="s">
        <v>2923</v>
      </c>
      <c r="C67" t="s">
        <v>1012</v>
      </c>
      <c r="D67" s="13">
        <v>111</v>
      </c>
    </row>
    <row r="68" spans="2:5" x14ac:dyDescent="0.2">
      <c r="B68" s="13">
        <v>152</v>
      </c>
      <c r="C68" t="s">
        <v>1011</v>
      </c>
      <c r="D68" s="13">
        <v>320</v>
      </c>
    </row>
    <row r="69" spans="2:5" x14ac:dyDescent="0.2">
      <c r="B69" s="13" t="s">
        <v>2113</v>
      </c>
      <c r="C69" t="s">
        <v>1012</v>
      </c>
      <c r="D69" s="13">
        <v>123</v>
      </c>
    </row>
    <row r="70" spans="2:5" x14ac:dyDescent="0.2">
      <c r="B70" s="13">
        <v>153</v>
      </c>
      <c r="C70" t="s">
        <v>3163</v>
      </c>
      <c r="D70" s="13">
        <v>522</v>
      </c>
    </row>
    <row r="71" spans="2:5" x14ac:dyDescent="0.2">
      <c r="B71" s="13">
        <v>154</v>
      </c>
      <c r="C71" t="s">
        <v>1013</v>
      </c>
      <c r="D71" s="13">
        <v>114</v>
      </c>
    </row>
    <row r="72" spans="2:5" x14ac:dyDescent="0.2">
      <c r="B72" s="13" t="s">
        <v>3484</v>
      </c>
      <c r="C72" t="s">
        <v>1014</v>
      </c>
      <c r="D72" s="13">
        <v>542</v>
      </c>
    </row>
    <row r="73" spans="2:5" x14ac:dyDescent="0.2">
      <c r="B73" s="13" t="s">
        <v>3485</v>
      </c>
      <c r="C73" t="s">
        <v>1015</v>
      </c>
      <c r="D73" s="13">
        <v>529</v>
      </c>
    </row>
    <row r="74" spans="2:5" x14ac:dyDescent="0.2">
      <c r="B74" s="13" t="s">
        <v>3486</v>
      </c>
      <c r="C74" t="s">
        <v>1740</v>
      </c>
      <c r="D74" s="13">
        <v>33</v>
      </c>
      <c r="E74">
        <v>352000</v>
      </c>
    </row>
    <row r="75" spans="2:5" x14ac:dyDescent="0.2">
      <c r="B75" s="13">
        <v>155</v>
      </c>
      <c r="C75" t="s">
        <v>1016</v>
      </c>
      <c r="D75" s="13">
        <v>794</v>
      </c>
    </row>
    <row r="76" spans="2:5" x14ac:dyDescent="0.2">
      <c r="B76" s="13" t="s">
        <v>3835</v>
      </c>
      <c r="C76" t="s">
        <v>1017</v>
      </c>
      <c r="D76" s="13">
        <v>192</v>
      </c>
    </row>
    <row r="77" spans="2:5" x14ac:dyDescent="0.2">
      <c r="B77" s="13" t="s">
        <v>1828</v>
      </c>
      <c r="C77" t="s">
        <v>1018</v>
      </c>
      <c r="D77" s="13">
        <v>188</v>
      </c>
    </row>
    <row r="78" spans="2:5" x14ac:dyDescent="0.2">
      <c r="B78" s="13">
        <v>156</v>
      </c>
      <c r="C78" t="s">
        <v>1019</v>
      </c>
      <c r="D78" s="13">
        <v>247</v>
      </c>
    </row>
    <row r="79" spans="2:5" x14ac:dyDescent="0.2">
      <c r="B79" s="13">
        <v>157</v>
      </c>
      <c r="C79" t="s">
        <v>1020</v>
      </c>
      <c r="D79" s="13">
        <v>115</v>
      </c>
      <c r="E79">
        <v>351100</v>
      </c>
    </row>
    <row r="80" spans="2:5" x14ac:dyDescent="0.2">
      <c r="B80" s="13" t="s">
        <v>4443</v>
      </c>
      <c r="C80" t="s">
        <v>1763</v>
      </c>
      <c r="D80" s="13">
        <v>66</v>
      </c>
    </row>
    <row r="81" spans="2:4" x14ac:dyDescent="0.2">
      <c r="B81" s="13" t="s">
        <v>4437</v>
      </c>
      <c r="C81" t="s">
        <v>1860</v>
      </c>
      <c r="D81" s="13">
        <v>124</v>
      </c>
    </row>
    <row r="82" spans="2:4" x14ac:dyDescent="0.2">
      <c r="B82" s="13" t="s">
        <v>4438</v>
      </c>
      <c r="C82" t="s">
        <v>1860</v>
      </c>
      <c r="D82" s="13">
        <v>356</v>
      </c>
    </row>
    <row r="83" spans="2:4" x14ac:dyDescent="0.2">
      <c r="B83" s="13" t="s">
        <v>4439</v>
      </c>
      <c r="C83" t="s">
        <v>1860</v>
      </c>
      <c r="D83" s="43">
        <v>229</v>
      </c>
    </row>
    <row r="84" spans="2:4" x14ac:dyDescent="0.2">
      <c r="C84" s="143" t="s">
        <v>7</v>
      </c>
      <c r="D84" s="14">
        <f>SUM(D2:D83)</f>
        <v>50067</v>
      </c>
    </row>
    <row r="86" spans="2:4" x14ac:dyDescent="0.2">
      <c r="B86" s="13">
        <v>200</v>
      </c>
      <c r="C86" t="s">
        <v>1732</v>
      </c>
      <c r="D86" s="13">
        <v>151</v>
      </c>
    </row>
    <row r="87" spans="2:4" x14ac:dyDescent="0.2">
      <c r="B87" s="13">
        <v>201</v>
      </c>
      <c r="C87" t="s">
        <v>3163</v>
      </c>
      <c r="D87" s="13">
        <v>312</v>
      </c>
    </row>
    <row r="88" spans="2:4" x14ac:dyDescent="0.2">
      <c r="B88" s="13">
        <v>202</v>
      </c>
      <c r="C88" t="s">
        <v>1818</v>
      </c>
      <c r="D88" s="13">
        <v>141</v>
      </c>
    </row>
    <row r="89" spans="2:4" x14ac:dyDescent="0.2">
      <c r="B89" s="13">
        <v>203</v>
      </c>
      <c r="C89" t="s">
        <v>1022</v>
      </c>
      <c r="D89" s="13">
        <v>567</v>
      </c>
    </row>
    <row r="90" spans="2:4" x14ac:dyDescent="0.2">
      <c r="B90" s="13">
        <v>205</v>
      </c>
      <c r="C90" t="s">
        <v>1023</v>
      </c>
      <c r="D90" s="13">
        <v>102</v>
      </c>
    </row>
    <row r="91" spans="2:4" x14ac:dyDescent="0.2">
      <c r="B91" s="13">
        <v>207</v>
      </c>
      <c r="C91" t="s">
        <v>1025</v>
      </c>
      <c r="D91" s="13">
        <v>176</v>
      </c>
    </row>
    <row r="92" spans="2:4" x14ac:dyDescent="0.2">
      <c r="B92" s="13">
        <v>208</v>
      </c>
      <c r="C92" t="s">
        <v>3163</v>
      </c>
      <c r="D92" s="13">
        <v>319</v>
      </c>
    </row>
    <row r="93" spans="2:4" x14ac:dyDescent="0.2">
      <c r="B93" s="13">
        <v>209</v>
      </c>
      <c r="C93" t="s">
        <v>1256</v>
      </c>
      <c r="D93" s="13">
        <v>232</v>
      </c>
    </row>
    <row r="94" spans="2:4" x14ac:dyDescent="0.2">
      <c r="B94" s="13">
        <v>210</v>
      </c>
      <c r="C94" t="s">
        <v>3163</v>
      </c>
      <c r="D94" s="13">
        <v>95</v>
      </c>
    </row>
    <row r="95" spans="2:4" x14ac:dyDescent="0.2">
      <c r="B95" s="13">
        <v>211</v>
      </c>
      <c r="C95" t="s">
        <v>1256</v>
      </c>
      <c r="D95" s="13">
        <v>333</v>
      </c>
    </row>
    <row r="96" spans="2:4" x14ac:dyDescent="0.2">
      <c r="B96" s="13">
        <v>213</v>
      </c>
      <c r="C96" t="s">
        <v>1256</v>
      </c>
      <c r="D96" s="13">
        <v>237</v>
      </c>
    </row>
    <row r="97" spans="2:4" x14ac:dyDescent="0.2">
      <c r="B97" s="13">
        <v>214</v>
      </c>
      <c r="C97" t="s">
        <v>3163</v>
      </c>
      <c r="D97" s="13">
        <v>151</v>
      </c>
    </row>
    <row r="98" spans="2:4" x14ac:dyDescent="0.2">
      <c r="B98" s="13">
        <v>215</v>
      </c>
      <c r="C98" t="s">
        <v>1027</v>
      </c>
      <c r="D98" s="13">
        <v>136</v>
      </c>
    </row>
    <row r="99" spans="2:4" x14ac:dyDescent="0.2">
      <c r="B99" s="13">
        <v>216</v>
      </c>
      <c r="C99" t="s">
        <v>3163</v>
      </c>
      <c r="D99" s="13">
        <v>316</v>
      </c>
    </row>
    <row r="100" spans="2:4" x14ac:dyDescent="0.2">
      <c r="B100" s="13">
        <v>217</v>
      </c>
      <c r="C100" t="s">
        <v>1028</v>
      </c>
      <c r="D100" s="13">
        <v>210</v>
      </c>
    </row>
    <row r="101" spans="2:4" x14ac:dyDescent="0.2">
      <c r="B101" s="13">
        <v>219</v>
      </c>
      <c r="C101" t="s">
        <v>1029</v>
      </c>
      <c r="D101" s="13">
        <v>150</v>
      </c>
    </row>
    <row r="102" spans="2:4" x14ac:dyDescent="0.2">
      <c r="B102" s="13">
        <v>221</v>
      </c>
      <c r="C102" t="s">
        <v>1030</v>
      </c>
      <c r="D102" s="13">
        <v>150</v>
      </c>
    </row>
    <row r="103" spans="2:4" x14ac:dyDescent="0.2">
      <c r="B103" s="13">
        <v>223</v>
      </c>
      <c r="C103" t="s">
        <v>1031</v>
      </c>
      <c r="D103" s="13">
        <v>140</v>
      </c>
    </row>
    <row r="104" spans="2:4" x14ac:dyDescent="0.2">
      <c r="B104" s="13">
        <v>225</v>
      </c>
      <c r="C104" t="s">
        <v>1032</v>
      </c>
      <c r="D104" s="13">
        <v>239</v>
      </c>
    </row>
    <row r="105" spans="2:4" x14ac:dyDescent="0.2">
      <c r="B105" s="13">
        <v>226</v>
      </c>
      <c r="C105" t="s">
        <v>3163</v>
      </c>
      <c r="D105" s="13">
        <v>274</v>
      </c>
    </row>
    <row r="106" spans="2:4" x14ac:dyDescent="0.2">
      <c r="B106" s="13">
        <v>227</v>
      </c>
      <c r="C106" t="s">
        <v>3670</v>
      </c>
      <c r="D106" s="13">
        <v>113</v>
      </c>
    </row>
    <row r="107" spans="2:4" x14ac:dyDescent="0.2">
      <c r="B107" s="13">
        <v>228</v>
      </c>
      <c r="C107" t="s">
        <v>3671</v>
      </c>
      <c r="D107" s="13">
        <v>564</v>
      </c>
    </row>
    <row r="108" spans="2:4" x14ac:dyDescent="0.2">
      <c r="B108" s="13">
        <v>229</v>
      </c>
      <c r="C108" t="s">
        <v>3672</v>
      </c>
      <c r="D108" s="13">
        <v>201</v>
      </c>
    </row>
    <row r="109" spans="2:4" x14ac:dyDescent="0.2">
      <c r="B109" s="13">
        <v>230</v>
      </c>
      <c r="C109" t="s">
        <v>3673</v>
      </c>
      <c r="D109" s="13">
        <v>148</v>
      </c>
    </row>
    <row r="110" spans="2:4" x14ac:dyDescent="0.2">
      <c r="B110" s="13">
        <v>231</v>
      </c>
      <c r="C110" t="s">
        <v>3674</v>
      </c>
      <c r="D110" s="13">
        <v>198</v>
      </c>
    </row>
    <row r="111" spans="2:4" x14ac:dyDescent="0.2">
      <c r="B111" s="13">
        <v>232</v>
      </c>
      <c r="C111" t="s">
        <v>3675</v>
      </c>
      <c r="D111" s="13">
        <v>150</v>
      </c>
    </row>
    <row r="112" spans="2:4" x14ac:dyDescent="0.2">
      <c r="B112" s="13">
        <v>233</v>
      </c>
      <c r="C112" t="s">
        <v>3676</v>
      </c>
      <c r="D112" s="13">
        <v>201</v>
      </c>
    </row>
    <row r="113" spans="2:4" x14ac:dyDescent="0.2">
      <c r="B113" s="13">
        <v>234</v>
      </c>
      <c r="C113" t="s">
        <v>3673</v>
      </c>
      <c r="D113" s="13">
        <v>152</v>
      </c>
    </row>
    <row r="114" spans="2:4" x14ac:dyDescent="0.2">
      <c r="B114" s="13">
        <v>235</v>
      </c>
      <c r="C114" t="s">
        <v>3677</v>
      </c>
      <c r="D114" s="13">
        <v>197</v>
      </c>
    </row>
    <row r="115" spans="2:4" x14ac:dyDescent="0.2">
      <c r="B115" s="13">
        <v>236</v>
      </c>
      <c r="C115" t="s">
        <v>3163</v>
      </c>
      <c r="D115" s="13">
        <v>721</v>
      </c>
    </row>
    <row r="116" spans="2:4" x14ac:dyDescent="0.2">
      <c r="B116" s="13">
        <v>238</v>
      </c>
      <c r="C116" t="s">
        <v>2456</v>
      </c>
      <c r="D116" s="13">
        <v>250</v>
      </c>
    </row>
    <row r="117" spans="2:4" x14ac:dyDescent="0.2">
      <c r="B117" s="13">
        <v>240</v>
      </c>
      <c r="C117" t="s">
        <v>2457</v>
      </c>
      <c r="D117" s="13">
        <v>230</v>
      </c>
    </row>
    <row r="118" spans="2:4" x14ac:dyDescent="0.2">
      <c r="B118" s="13">
        <v>241</v>
      </c>
      <c r="C118" t="s">
        <v>3691</v>
      </c>
      <c r="D118" s="13">
        <v>144</v>
      </c>
    </row>
    <row r="119" spans="2:4" x14ac:dyDescent="0.2">
      <c r="B119" s="13">
        <v>242</v>
      </c>
      <c r="C119" t="s">
        <v>3163</v>
      </c>
      <c r="D119" s="13">
        <v>123</v>
      </c>
    </row>
    <row r="120" spans="2:4" x14ac:dyDescent="0.2">
      <c r="B120" s="13">
        <v>243</v>
      </c>
      <c r="C120" t="s">
        <v>3673</v>
      </c>
      <c r="D120" s="13">
        <v>147</v>
      </c>
    </row>
    <row r="121" spans="2:4" x14ac:dyDescent="0.2">
      <c r="B121" s="13">
        <v>244</v>
      </c>
      <c r="C121" t="s">
        <v>1027</v>
      </c>
      <c r="D121" s="13">
        <v>151</v>
      </c>
    </row>
    <row r="122" spans="2:4" x14ac:dyDescent="0.2">
      <c r="B122" s="13">
        <v>245</v>
      </c>
      <c r="C122" t="s">
        <v>3684</v>
      </c>
      <c r="D122" s="13">
        <v>142</v>
      </c>
    </row>
    <row r="123" spans="2:4" x14ac:dyDescent="0.2">
      <c r="B123" s="13">
        <v>246</v>
      </c>
      <c r="C123" t="s">
        <v>3679</v>
      </c>
      <c r="D123" s="13">
        <v>150</v>
      </c>
    </row>
    <row r="124" spans="2:4" x14ac:dyDescent="0.2">
      <c r="B124" s="13">
        <v>247</v>
      </c>
      <c r="C124" t="s">
        <v>3163</v>
      </c>
      <c r="D124" s="13">
        <v>457</v>
      </c>
    </row>
    <row r="125" spans="2:4" x14ac:dyDescent="0.2">
      <c r="B125" s="13">
        <v>249</v>
      </c>
      <c r="C125" t="s">
        <v>3682</v>
      </c>
      <c r="D125" s="13">
        <v>198</v>
      </c>
    </row>
    <row r="126" spans="2:4" x14ac:dyDescent="0.2">
      <c r="B126" s="13">
        <v>251</v>
      </c>
      <c r="C126" t="s">
        <v>3683</v>
      </c>
      <c r="D126" s="13">
        <v>196</v>
      </c>
    </row>
    <row r="127" spans="2:4" x14ac:dyDescent="0.2">
      <c r="B127" s="13">
        <v>253</v>
      </c>
      <c r="C127" t="s">
        <v>3685</v>
      </c>
      <c r="D127" s="13">
        <v>200</v>
      </c>
    </row>
    <row r="128" spans="2:4" x14ac:dyDescent="0.2">
      <c r="B128" s="13">
        <v>254</v>
      </c>
      <c r="C128" t="s">
        <v>1027</v>
      </c>
      <c r="D128" s="13">
        <v>148</v>
      </c>
    </row>
    <row r="129" spans="2:5" x14ac:dyDescent="0.2">
      <c r="B129" s="13">
        <v>255</v>
      </c>
      <c r="C129" t="s">
        <v>3686</v>
      </c>
      <c r="D129" s="13">
        <v>145</v>
      </c>
    </row>
    <row r="130" spans="2:5" x14ac:dyDescent="0.2">
      <c r="B130" s="13">
        <v>256</v>
      </c>
      <c r="C130" t="s">
        <v>3687</v>
      </c>
      <c r="D130" s="13">
        <v>150</v>
      </c>
    </row>
    <row r="131" spans="2:5" x14ac:dyDescent="0.2">
      <c r="B131" s="13">
        <v>257</v>
      </c>
      <c r="C131" t="s">
        <v>3688</v>
      </c>
      <c r="D131" s="13">
        <v>149</v>
      </c>
    </row>
    <row r="132" spans="2:5" x14ac:dyDescent="0.2">
      <c r="B132" s="13">
        <v>259</v>
      </c>
      <c r="C132" t="s">
        <v>3690</v>
      </c>
      <c r="D132" s="13">
        <v>199</v>
      </c>
    </row>
    <row r="133" spans="2:5" x14ac:dyDescent="0.2">
      <c r="B133" s="13">
        <v>260</v>
      </c>
      <c r="C133" t="s">
        <v>3163</v>
      </c>
      <c r="D133" s="13">
        <v>123</v>
      </c>
    </row>
    <row r="134" spans="2:5" x14ac:dyDescent="0.2">
      <c r="B134" s="13">
        <v>261</v>
      </c>
      <c r="C134" t="s">
        <v>3687</v>
      </c>
      <c r="D134" s="13">
        <v>149</v>
      </c>
    </row>
    <row r="135" spans="2:5" x14ac:dyDescent="0.2">
      <c r="B135" s="13">
        <v>262</v>
      </c>
      <c r="C135" t="s">
        <v>3687</v>
      </c>
      <c r="D135" s="13">
        <v>151</v>
      </c>
    </row>
    <row r="136" spans="2:5" x14ac:dyDescent="0.2">
      <c r="B136" s="13" t="s">
        <v>2417</v>
      </c>
      <c r="C136" t="s">
        <v>1024</v>
      </c>
      <c r="D136" s="13">
        <v>76</v>
      </c>
    </row>
    <row r="137" spans="2:5" x14ac:dyDescent="0.2">
      <c r="B137" s="13" t="s">
        <v>2424</v>
      </c>
      <c r="C137" t="s">
        <v>1026</v>
      </c>
      <c r="D137" s="13">
        <v>127</v>
      </c>
    </row>
    <row r="138" spans="2:5" x14ac:dyDescent="0.2">
      <c r="B138" s="13" t="s">
        <v>948</v>
      </c>
      <c r="C138" t="s">
        <v>228</v>
      </c>
      <c r="D138" s="13">
        <v>127</v>
      </c>
      <c r="E138">
        <v>433000</v>
      </c>
    </row>
    <row r="139" spans="2:5" x14ac:dyDescent="0.2">
      <c r="B139" s="13" t="s">
        <v>275</v>
      </c>
      <c r="C139" t="s">
        <v>1740</v>
      </c>
      <c r="D139" s="13">
        <v>36</v>
      </c>
      <c r="E139">
        <v>352000</v>
      </c>
    </row>
    <row r="140" spans="2:5" x14ac:dyDescent="0.2">
      <c r="B140" s="13" t="s">
        <v>824</v>
      </c>
      <c r="C140" t="s">
        <v>3680</v>
      </c>
      <c r="D140" s="13">
        <v>159</v>
      </c>
    </row>
    <row r="141" spans="2:5" x14ac:dyDescent="0.2">
      <c r="B141" s="13" t="s">
        <v>3536</v>
      </c>
      <c r="C141" t="s">
        <v>3681</v>
      </c>
      <c r="D141" s="13">
        <v>211</v>
      </c>
    </row>
    <row r="142" spans="2:5" x14ac:dyDescent="0.2">
      <c r="B142" s="13" t="s">
        <v>3937</v>
      </c>
      <c r="C142" t="s">
        <v>1763</v>
      </c>
      <c r="D142" s="13">
        <v>66</v>
      </c>
    </row>
    <row r="143" spans="2:5" x14ac:dyDescent="0.2">
      <c r="B143" s="13" t="s">
        <v>3114</v>
      </c>
      <c r="C143" t="s">
        <v>1860</v>
      </c>
      <c r="D143" s="13">
        <v>508</v>
      </c>
    </row>
    <row r="144" spans="2:5" x14ac:dyDescent="0.2">
      <c r="B144" s="13" t="s">
        <v>3113</v>
      </c>
      <c r="C144" t="s">
        <v>1860</v>
      </c>
      <c r="D144" s="13">
        <v>220</v>
      </c>
    </row>
    <row r="145" spans="2:5" x14ac:dyDescent="0.2">
      <c r="B145" s="13" t="s">
        <v>3112</v>
      </c>
      <c r="C145" t="s">
        <v>1860</v>
      </c>
      <c r="D145" s="43">
        <v>227</v>
      </c>
    </row>
    <row r="146" spans="2:5" x14ac:dyDescent="0.2">
      <c r="C146" s="143" t="s">
        <v>8</v>
      </c>
      <c r="D146" s="14">
        <f>SUM(D86:D145)</f>
        <v>12435</v>
      </c>
    </row>
    <row r="147" spans="2:5" x14ac:dyDescent="0.2">
      <c r="C147" s="143"/>
      <c r="D147" s="6"/>
    </row>
    <row r="149" spans="2:5" x14ac:dyDescent="0.2">
      <c r="B149" s="13">
        <v>300</v>
      </c>
      <c r="C149" t="s">
        <v>431</v>
      </c>
      <c r="D149" s="13">
        <v>866</v>
      </c>
    </row>
    <row r="150" spans="2:5" x14ac:dyDescent="0.2">
      <c r="B150" s="13">
        <v>301</v>
      </c>
      <c r="C150" t="s">
        <v>3692</v>
      </c>
      <c r="D150" s="13">
        <v>908</v>
      </c>
    </row>
    <row r="151" spans="2:5" x14ac:dyDescent="0.2">
      <c r="B151" s="13">
        <v>302</v>
      </c>
      <c r="C151" t="s">
        <v>3163</v>
      </c>
      <c r="D151" s="13">
        <v>336</v>
      </c>
    </row>
    <row r="152" spans="2:5" x14ac:dyDescent="0.2">
      <c r="B152" s="13">
        <v>303</v>
      </c>
      <c r="C152" t="s">
        <v>2456</v>
      </c>
      <c r="D152" s="13">
        <v>318</v>
      </c>
    </row>
    <row r="153" spans="2:5" x14ac:dyDescent="0.2">
      <c r="B153" s="13">
        <v>304</v>
      </c>
      <c r="C153" t="s">
        <v>2457</v>
      </c>
      <c r="D153" s="13">
        <v>268</v>
      </c>
    </row>
    <row r="154" spans="2:5" x14ac:dyDescent="0.2">
      <c r="B154" s="13">
        <v>305</v>
      </c>
      <c r="C154" t="s">
        <v>3163</v>
      </c>
      <c r="D154" s="13">
        <v>124</v>
      </c>
    </row>
    <row r="155" spans="2:5" x14ac:dyDescent="0.2">
      <c r="B155" s="13">
        <v>306</v>
      </c>
      <c r="C155" t="s">
        <v>435</v>
      </c>
      <c r="D155" s="13">
        <v>269</v>
      </c>
    </row>
    <row r="156" spans="2:5" x14ac:dyDescent="0.2">
      <c r="B156" s="13" t="s">
        <v>3295</v>
      </c>
      <c r="C156" t="s">
        <v>1746</v>
      </c>
      <c r="D156" s="13">
        <v>1989</v>
      </c>
      <c r="E156">
        <v>351100</v>
      </c>
    </row>
    <row r="157" spans="2:5" x14ac:dyDescent="0.2">
      <c r="B157" s="13" t="s">
        <v>2542</v>
      </c>
      <c r="C157" t="s">
        <v>3693</v>
      </c>
      <c r="D157" s="13">
        <v>142</v>
      </c>
    </row>
    <row r="158" spans="2:5" x14ac:dyDescent="0.2">
      <c r="B158" s="13" t="s">
        <v>2543</v>
      </c>
      <c r="C158" t="s">
        <v>1256</v>
      </c>
      <c r="D158" s="13">
        <v>113</v>
      </c>
    </row>
    <row r="159" spans="2:5" x14ac:dyDescent="0.2">
      <c r="B159" s="13" t="s">
        <v>2876</v>
      </c>
      <c r="C159" t="s">
        <v>6</v>
      </c>
      <c r="D159" s="13">
        <v>159</v>
      </c>
    </row>
    <row r="160" spans="2:5" x14ac:dyDescent="0.2">
      <c r="B160" s="13" t="s">
        <v>2554</v>
      </c>
      <c r="C160" t="s">
        <v>3694</v>
      </c>
      <c r="D160" s="13">
        <v>161</v>
      </c>
    </row>
    <row r="161" spans="2:5" x14ac:dyDescent="0.2">
      <c r="B161" s="13" t="s">
        <v>1002</v>
      </c>
      <c r="C161" t="s">
        <v>1740</v>
      </c>
      <c r="D161" s="13">
        <v>63</v>
      </c>
      <c r="E161">
        <v>352000</v>
      </c>
    </row>
    <row r="162" spans="2:5" x14ac:dyDescent="0.2">
      <c r="B162" s="13" t="s">
        <v>1004</v>
      </c>
      <c r="C162" t="s">
        <v>1840</v>
      </c>
      <c r="D162" s="13">
        <v>85</v>
      </c>
      <c r="E162">
        <v>351100</v>
      </c>
    </row>
    <row r="163" spans="2:5" x14ac:dyDescent="0.2">
      <c r="B163" s="13" t="s">
        <v>3298</v>
      </c>
      <c r="C163" t="s">
        <v>3695</v>
      </c>
      <c r="D163" s="13">
        <v>466</v>
      </c>
    </row>
    <row r="164" spans="2:5" x14ac:dyDescent="0.2">
      <c r="B164" s="13" t="s">
        <v>2877</v>
      </c>
      <c r="C164" t="s">
        <v>6</v>
      </c>
      <c r="D164" s="13">
        <v>115</v>
      </c>
    </row>
    <row r="165" spans="2:5" x14ac:dyDescent="0.2">
      <c r="B165" s="13" t="s">
        <v>3142</v>
      </c>
      <c r="C165" t="s">
        <v>1763</v>
      </c>
      <c r="D165" s="13">
        <v>66</v>
      </c>
    </row>
    <row r="166" spans="2:5" x14ac:dyDescent="0.2">
      <c r="B166" s="13" t="s">
        <v>3150</v>
      </c>
      <c r="C166" t="s">
        <v>1860</v>
      </c>
      <c r="D166" s="13">
        <v>204</v>
      </c>
    </row>
    <row r="167" spans="2:5" x14ac:dyDescent="0.2">
      <c r="B167" s="13" t="s">
        <v>3149</v>
      </c>
      <c r="C167" t="s">
        <v>1860</v>
      </c>
      <c r="D167" s="43">
        <v>217</v>
      </c>
    </row>
    <row r="168" spans="2:5" x14ac:dyDescent="0.2">
      <c r="C168" s="143" t="s">
        <v>9</v>
      </c>
      <c r="D168" s="29">
        <f>SUM(D149:D167)</f>
        <v>6869</v>
      </c>
    </row>
    <row r="172" spans="2:5" x14ac:dyDescent="0.2">
      <c r="C172" s="143" t="s">
        <v>3306</v>
      </c>
      <c r="D172" s="14">
        <f>SUM(D84,D146,D168)</f>
        <v>69371</v>
      </c>
    </row>
    <row r="173" spans="2:5" x14ac:dyDescent="0.2">
      <c r="C173" s="142" t="s">
        <v>3307</v>
      </c>
      <c r="D173" s="13">
        <v>75893</v>
      </c>
    </row>
  </sheetData>
  <phoneticPr fontId="8" type="noConversion"/>
  <printOptions gridLines="1"/>
  <pageMargins left="0.5" right="0.5" top="0.5" bottom="0.5" header="0.25" footer="0.25"/>
  <pageSetup orientation="portrait" horizontalDpi="4294967293" r:id="rId1"/>
  <headerFooter alignWithMargins="0">
    <oddHeader>&amp;LAttachment E&amp;CCREIGHTON UNIVERSITY 
&amp;A SQ. FT.</oddHeader>
    <oddFooter>Page &amp;P&amp;R&amp;A</oddFooter>
  </headerFooter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2">
    <pageSetUpPr fitToPage="1"/>
  </sheetPr>
  <dimension ref="A1:J59"/>
  <sheetViews>
    <sheetView workbookViewId="0"/>
  </sheetViews>
  <sheetFormatPr defaultRowHeight="12.75" x14ac:dyDescent="0.2"/>
  <cols>
    <col min="1" max="1" width="12.7109375" style="5" customWidth="1"/>
    <col min="2" max="2" width="9.7109375" style="6" customWidth="1"/>
    <col min="3" max="3" width="21.7109375" style="5" customWidth="1"/>
    <col min="4" max="4" width="11.7109375" style="7" customWidth="1"/>
    <col min="5" max="5" width="9.7109375" style="8" customWidth="1"/>
    <col min="6" max="6" width="30.7109375" style="5" customWidth="1"/>
    <col min="7" max="7" width="1.7109375" style="5" customWidth="1"/>
    <col min="8" max="8" width="16.7109375" style="5" customWidth="1"/>
    <col min="9" max="9" width="4.7109375" style="5" customWidth="1"/>
    <col min="10" max="10" width="8.7109375" style="5" customWidth="1"/>
  </cols>
  <sheetData>
    <row r="1" spans="1:6" x14ac:dyDescent="0.2">
      <c r="A1" s="10" t="s">
        <v>2119</v>
      </c>
      <c r="B1" s="14" t="s">
        <v>2120</v>
      </c>
      <c r="C1" s="10" t="s">
        <v>2121</v>
      </c>
      <c r="D1" s="11" t="s">
        <v>2122</v>
      </c>
      <c r="E1" s="12" t="s">
        <v>2123</v>
      </c>
      <c r="F1" s="5" t="s">
        <v>2126</v>
      </c>
    </row>
    <row r="2" spans="1:6" ht="13.15" customHeight="1" x14ac:dyDescent="0.2">
      <c r="A2" s="5" t="s">
        <v>2100</v>
      </c>
      <c r="B2" s="6" t="s">
        <v>2128</v>
      </c>
      <c r="C2" s="5" t="s">
        <v>2299</v>
      </c>
      <c r="D2" s="7">
        <v>100</v>
      </c>
      <c r="E2" s="8">
        <v>311000</v>
      </c>
      <c r="F2"/>
    </row>
    <row r="3" spans="1:6" ht="13.15" customHeight="1" x14ac:dyDescent="0.2">
      <c r="A3" s="5" t="s">
        <v>2100</v>
      </c>
      <c r="B3" s="6" t="s">
        <v>2133</v>
      </c>
      <c r="C3" s="5" t="s">
        <v>2101</v>
      </c>
      <c r="D3" s="7">
        <v>373</v>
      </c>
      <c r="E3" s="8">
        <v>311000</v>
      </c>
      <c r="F3"/>
    </row>
    <row r="4" spans="1:6" ht="13.15" customHeight="1" x14ac:dyDescent="0.2">
      <c r="A4" s="5" t="s">
        <v>2100</v>
      </c>
      <c r="B4" s="6" t="s">
        <v>3889</v>
      </c>
      <c r="C4" s="5" t="s">
        <v>2277</v>
      </c>
      <c r="D4" s="7">
        <v>41</v>
      </c>
      <c r="E4" s="8">
        <v>311000</v>
      </c>
      <c r="F4"/>
    </row>
    <row r="5" spans="1:6" ht="13.15" customHeight="1" x14ac:dyDescent="0.2">
      <c r="A5" s="5" t="s">
        <v>2100</v>
      </c>
      <c r="B5" s="6" t="s">
        <v>2135</v>
      </c>
      <c r="C5" s="5" t="s">
        <v>2516</v>
      </c>
      <c r="D5" s="7">
        <v>221</v>
      </c>
      <c r="E5" s="8">
        <v>311000</v>
      </c>
      <c r="F5"/>
    </row>
    <row r="6" spans="1:6" ht="13.15" customHeight="1" x14ac:dyDescent="0.2">
      <c r="A6" s="5" t="s">
        <v>2100</v>
      </c>
      <c r="B6" s="6" t="s">
        <v>2138</v>
      </c>
      <c r="C6" s="5" t="s">
        <v>3353</v>
      </c>
      <c r="D6" s="7">
        <v>82</v>
      </c>
      <c r="E6" s="8">
        <v>311000</v>
      </c>
      <c r="F6"/>
    </row>
    <row r="7" spans="1:6" ht="13.15" customHeight="1" x14ac:dyDescent="0.2">
      <c r="A7" s="5" t="s">
        <v>2100</v>
      </c>
      <c r="B7" s="6" t="s">
        <v>2139</v>
      </c>
      <c r="C7" s="5" t="s">
        <v>2102</v>
      </c>
      <c r="D7" s="7">
        <v>184</v>
      </c>
      <c r="E7" s="8">
        <v>311000</v>
      </c>
      <c r="F7"/>
    </row>
    <row r="8" spans="1:6" ht="13.15" customHeight="1" x14ac:dyDescent="0.2">
      <c r="A8" s="5" t="s">
        <v>2100</v>
      </c>
      <c r="B8" s="6" t="s">
        <v>2142</v>
      </c>
      <c r="C8" s="5" t="s">
        <v>2102</v>
      </c>
      <c r="D8" s="7">
        <v>784</v>
      </c>
      <c r="E8" s="8">
        <v>311000</v>
      </c>
      <c r="F8"/>
    </row>
    <row r="9" spans="1:6" ht="13.15" customHeight="1" x14ac:dyDescent="0.2">
      <c r="A9" s="5" t="s">
        <v>2100</v>
      </c>
      <c r="B9" s="6" t="s">
        <v>2146</v>
      </c>
      <c r="C9" s="5" t="s">
        <v>2171</v>
      </c>
      <c r="D9" s="7">
        <v>88</v>
      </c>
      <c r="E9" s="8">
        <v>311000</v>
      </c>
      <c r="F9"/>
    </row>
    <row r="10" spans="1:6" ht="13.15" customHeight="1" x14ac:dyDescent="0.2">
      <c r="A10" s="5" t="s">
        <v>2100</v>
      </c>
      <c r="B10" s="6" t="s">
        <v>2149</v>
      </c>
      <c r="C10" s="5" t="s">
        <v>2136</v>
      </c>
      <c r="D10" s="7">
        <v>179</v>
      </c>
      <c r="E10" s="8">
        <v>311000</v>
      </c>
      <c r="F10"/>
    </row>
    <row r="11" spans="1:6" ht="13.15" customHeight="1" x14ac:dyDescent="0.2">
      <c r="A11" s="5" t="s">
        <v>2100</v>
      </c>
      <c r="B11" s="6" t="s">
        <v>2150</v>
      </c>
      <c r="C11" s="5" t="s">
        <v>2136</v>
      </c>
      <c r="D11" s="7">
        <v>104</v>
      </c>
      <c r="E11" s="8">
        <v>311000</v>
      </c>
      <c r="F11"/>
    </row>
    <row r="12" spans="1:6" ht="13.15" customHeight="1" x14ac:dyDescent="0.2">
      <c r="A12" s="5" t="s">
        <v>2100</v>
      </c>
      <c r="B12" s="6" t="s">
        <v>2152</v>
      </c>
      <c r="C12" s="5" t="s">
        <v>2136</v>
      </c>
      <c r="D12" s="7">
        <v>104</v>
      </c>
      <c r="E12" s="8">
        <v>311000</v>
      </c>
      <c r="F12"/>
    </row>
    <row r="13" spans="1:6" ht="13.15" customHeight="1" x14ac:dyDescent="0.2">
      <c r="A13" s="5" t="s">
        <v>2100</v>
      </c>
      <c r="B13" s="6" t="s">
        <v>2155</v>
      </c>
      <c r="C13" s="5" t="s">
        <v>2136</v>
      </c>
      <c r="D13" s="7">
        <v>113</v>
      </c>
      <c r="E13" s="8">
        <v>311000</v>
      </c>
    </row>
    <row r="14" spans="1:6" ht="13.15" customHeight="1" x14ac:dyDescent="0.2">
      <c r="A14" s="5" t="s">
        <v>2100</v>
      </c>
      <c r="B14" s="6" t="s">
        <v>2159</v>
      </c>
      <c r="C14" s="5" t="s">
        <v>2279</v>
      </c>
      <c r="D14" s="7">
        <v>24</v>
      </c>
      <c r="E14" s="8">
        <v>311000</v>
      </c>
    </row>
    <row r="15" spans="1:6" ht="13.15" customHeight="1" x14ac:dyDescent="0.2">
      <c r="A15" s="5" t="s">
        <v>2100</v>
      </c>
      <c r="B15" s="6" t="s">
        <v>2161</v>
      </c>
      <c r="C15" s="5" t="s">
        <v>2311</v>
      </c>
      <c r="D15" s="7">
        <v>164</v>
      </c>
      <c r="E15" s="8">
        <v>311000</v>
      </c>
    </row>
    <row r="16" spans="1:6" ht="13.15" customHeight="1" x14ac:dyDescent="0.2">
      <c r="A16" s="5" t="s">
        <v>2100</v>
      </c>
      <c r="B16" s="6" t="s">
        <v>2173</v>
      </c>
      <c r="C16" s="5" t="s">
        <v>2103</v>
      </c>
      <c r="D16" s="7">
        <v>55</v>
      </c>
      <c r="E16" s="8">
        <v>311000</v>
      </c>
    </row>
    <row r="17" spans="1:5" ht="13.15" customHeight="1" x14ac:dyDescent="0.2">
      <c r="A17" s="5" t="s">
        <v>2100</v>
      </c>
      <c r="B17" s="6" t="s">
        <v>2271</v>
      </c>
      <c r="C17" s="5" t="s">
        <v>2103</v>
      </c>
      <c r="D17" s="7">
        <v>55</v>
      </c>
      <c r="E17" s="8">
        <v>311000</v>
      </c>
    </row>
    <row r="18" spans="1:5" ht="13.15" customHeight="1" x14ac:dyDescent="0.2">
      <c r="A18" s="5" t="s">
        <v>2100</v>
      </c>
      <c r="B18" s="6" t="s">
        <v>2280</v>
      </c>
      <c r="C18" s="5" t="s">
        <v>3834</v>
      </c>
      <c r="D18" s="7">
        <v>152</v>
      </c>
      <c r="E18" s="8">
        <v>311000</v>
      </c>
    </row>
    <row r="19" spans="1:5" ht="13.15" customHeight="1" x14ac:dyDescent="0.2">
      <c r="A19" s="5" t="s">
        <v>2100</v>
      </c>
      <c r="B19" s="6" t="s">
        <v>2282</v>
      </c>
      <c r="C19" s="5" t="s">
        <v>2145</v>
      </c>
      <c r="D19" s="7">
        <v>43</v>
      </c>
      <c r="E19" s="8">
        <v>311000</v>
      </c>
    </row>
    <row r="20" spans="1:5" ht="13.15" customHeight="1" x14ac:dyDescent="0.2">
      <c r="A20" s="5" t="s">
        <v>2100</v>
      </c>
      <c r="B20" s="6" t="s">
        <v>2293</v>
      </c>
      <c r="C20" s="5" t="s">
        <v>2316</v>
      </c>
      <c r="D20" s="7">
        <v>132</v>
      </c>
      <c r="E20" s="8">
        <v>311000</v>
      </c>
    </row>
    <row r="21" spans="1:5" ht="13.15" customHeight="1" x14ac:dyDescent="0.2">
      <c r="A21" s="5" t="s">
        <v>2100</v>
      </c>
      <c r="B21" s="6" t="s">
        <v>2296</v>
      </c>
      <c r="C21" s="5" t="s">
        <v>2367</v>
      </c>
      <c r="D21" s="7">
        <v>25</v>
      </c>
      <c r="E21" s="8">
        <v>352000</v>
      </c>
    </row>
    <row r="22" spans="1:5" ht="13.15" customHeight="1" x14ac:dyDescent="0.2">
      <c r="A22" s="5" t="s">
        <v>2100</v>
      </c>
      <c r="B22" s="6" t="s">
        <v>2298</v>
      </c>
      <c r="C22" s="5" t="s">
        <v>2299</v>
      </c>
      <c r="D22" s="7">
        <v>40</v>
      </c>
      <c r="E22" s="8">
        <v>620000</v>
      </c>
    </row>
    <row r="23" spans="1:5" ht="13.15" customHeight="1" x14ac:dyDescent="0.2">
      <c r="A23" s="5" t="s">
        <v>2100</v>
      </c>
      <c r="B23" s="6" t="s">
        <v>2300</v>
      </c>
      <c r="C23" s="5" t="s">
        <v>2516</v>
      </c>
      <c r="D23" s="7">
        <v>223</v>
      </c>
      <c r="E23" s="8">
        <v>620000</v>
      </c>
    </row>
    <row r="24" spans="1:5" ht="13.15" customHeight="1" x14ac:dyDescent="0.2">
      <c r="A24" s="5" t="s">
        <v>2100</v>
      </c>
      <c r="B24" s="6" t="s">
        <v>2301</v>
      </c>
      <c r="C24" s="5" t="s">
        <v>3870</v>
      </c>
      <c r="D24" s="7">
        <v>1087</v>
      </c>
      <c r="E24" s="8">
        <v>620000</v>
      </c>
    </row>
    <row r="25" spans="1:5" ht="13.15" customHeight="1" x14ac:dyDescent="0.2">
      <c r="A25" s="5" t="s">
        <v>2100</v>
      </c>
      <c r="B25" s="6" t="s">
        <v>2304</v>
      </c>
      <c r="C25" s="5" t="s">
        <v>2136</v>
      </c>
      <c r="D25" s="7">
        <v>191</v>
      </c>
      <c r="E25" s="8">
        <v>620000</v>
      </c>
    </row>
    <row r="26" spans="1:5" ht="13.15" customHeight="1" x14ac:dyDescent="0.2">
      <c r="A26" s="5" t="s">
        <v>2100</v>
      </c>
      <c r="B26" s="6" t="s">
        <v>2310</v>
      </c>
      <c r="C26" s="5" t="s">
        <v>2136</v>
      </c>
      <c r="D26" s="7">
        <v>131</v>
      </c>
      <c r="E26" s="8">
        <v>620000</v>
      </c>
    </row>
    <row r="27" spans="1:5" ht="13.15" customHeight="1" x14ac:dyDescent="0.2">
      <c r="A27" s="5" t="s">
        <v>2100</v>
      </c>
      <c r="B27" s="6" t="s">
        <v>2313</v>
      </c>
      <c r="C27" s="5" t="s">
        <v>2171</v>
      </c>
      <c r="D27" s="7">
        <v>82</v>
      </c>
      <c r="E27" s="8">
        <v>620000</v>
      </c>
    </row>
    <row r="28" spans="1:5" ht="13.15" customHeight="1" x14ac:dyDescent="0.2">
      <c r="A28" s="5" t="s">
        <v>2100</v>
      </c>
      <c r="B28" s="6" t="s">
        <v>2320</v>
      </c>
      <c r="C28" s="5" t="s">
        <v>2136</v>
      </c>
      <c r="D28" s="7">
        <v>117</v>
      </c>
      <c r="E28" s="8">
        <v>620000</v>
      </c>
    </row>
    <row r="29" spans="1:5" ht="13.15" customHeight="1" x14ac:dyDescent="0.2">
      <c r="A29" s="5" t="s">
        <v>2100</v>
      </c>
      <c r="B29" s="6" t="s">
        <v>2323</v>
      </c>
      <c r="C29" s="5" t="s">
        <v>2136</v>
      </c>
      <c r="D29" s="7">
        <v>116</v>
      </c>
      <c r="E29" s="8">
        <v>620000</v>
      </c>
    </row>
    <row r="30" spans="1:5" ht="13.15" customHeight="1" x14ac:dyDescent="0.2">
      <c r="A30" s="5" t="s">
        <v>2100</v>
      </c>
      <c r="B30" s="6" t="s">
        <v>2328</v>
      </c>
      <c r="C30" s="5" t="s">
        <v>2136</v>
      </c>
      <c r="D30" s="7">
        <v>116</v>
      </c>
      <c r="E30" s="8">
        <v>620000</v>
      </c>
    </row>
    <row r="31" spans="1:5" ht="13.15" customHeight="1" x14ac:dyDescent="0.2">
      <c r="A31" s="5" t="s">
        <v>2100</v>
      </c>
      <c r="B31" s="6" t="s">
        <v>2330</v>
      </c>
      <c r="C31" s="5" t="s">
        <v>2136</v>
      </c>
      <c r="D31" s="7">
        <v>123</v>
      </c>
      <c r="E31" s="8">
        <v>620000</v>
      </c>
    </row>
    <row r="32" spans="1:5" ht="13.15" customHeight="1" x14ac:dyDescent="0.2">
      <c r="A32" s="5" t="s">
        <v>2100</v>
      </c>
      <c r="B32" s="6" t="s">
        <v>2334</v>
      </c>
      <c r="C32" s="5" t="s">
        <v>2136</v>
      </c>
      <c r="D32" s="7">
        <v>116</v>
      </c>
      <c r="E32" s="8">
        <v>620000</v>
      </c>
    </row>
    <row r="33" spans="1:5" ht="13.15" customHeight="1" x14ac:dyDescent="0.2">
      <c r="A33" s="5" t="s">
        <v>2100</v>
      </c>
      <c r="B33" s="6" t="s">
        <v>2337</v>
      </c>
      <c r="C33" s="5" t="s">
        <v>2136</v>
      </c>
      <c r="D33" s="7">
        <v>116</v>
      </c>
      <c r="E33" s="8">
        <v>620000</v>
      </c>
    </row>
    <row r="34" spans="1:5" ht="13.15" customHeight="1" x14ac:dyDescent="0.2">
      <c r="A34" s="5" t="s">
        <v>2100</v>
      </c>
      <c r="B34" s="6" t="s">
        <v>2343</v>
      </c>
      <c r="C34" s="5" t="s">
        <v>2136</v>
      </c>
      <c r="D34" s="7">
        <v>123</v>
      </c>
      <c r="E34" s="8">
        <v>620000</v>
      </c>
    </row>
    <row r="35" spans="1:5" ht="13.15" customHeight="1" x14ac:dyDescent="0.2">
      <c r="A35" s="5" t="s">
        <v>2100</v>
      </c>
      <c r="B35" s="6" t="s">
        <v>2349</v>
      </c>
      <c r="C35" s="5" t="s">
        <v>2299</v>
      </c>
      <c r="D35" s="7">
        <v>89</v>
      </c>
      <c r="E35" s="8">
        <v>331000</v>
      </c>
    </row>
    <row r="36" spans="1:5" ht="13.15" customHeight="1" x14ac:dyDescent="0.2">
      <c r="A36" s="5" t="s">
        <v>2100</v>
      </c>
      <c r="B36" s="6" t="s">
        <v>2354</v>
      </c>
      <c r="C36" s="5" t="s">
        <v>2104</v>
      </c>
      <c r="D36" s="7">
        <v>574</v>
      </c>
      <c r="E36" s="8">
        <v>331000</v>
      </c>
    </row>
    <row r="37" spans="1:5" ht="13.15" customHeight="1" x14ac:dyDescent="0.2">
      <c r="A37" s="5" t="s">
        <v>2100</v>
      </c>
      <c r="B37" s="6" t="s">
        <v>2361</v>
      </c>
      <c r="C37" s="5" t="s">
        <v>2105</v>
      </c>
      <c r="D37" s="7">
        <v>851</v>
      </c>
      <c r="E37" s="8">
        <v>331000</v>
      </c>
    </row>
    <row r="38" spans="1:5" ht="13.15" customHeight="1" x14ac:dyDescent="0.2">
      <c r="A38" s="5" t="s">
        <v>2100</v>
      </c>
      <c r="B38" s="6">
        <v>137</v>
      </c>
      <c r="C38" s="5" t="s">
        <v>2106</v>
      </c>
      <c r="D38" s="7">
        <v>52</v>
      </c>
      <c r="E38" s="8">
        <v>331000</v>
      </c>
    </row>
    <row r="39" spans="1:5" ht="13.15" customHeight="1" x14ac:dyDescent="0.2">
      <c r="A39" s="5" t="s">
        <v>2100</v>
      </c>
      <c r="B39" s="6">
        <v>138</v>
      </c>
      <c r="C39" s="5" t="s">
        <v>3353</v>
      </c>
      <c r="D39" s="7">
        <v>52</v>
      </c>
      <c r="E39" s="8">
        <v>331000</v>
      </c>
    </row>
    <row r="40" spans="1:5" ht="13.15" customHeight="1" x14ac:dyDescent="0.2">
      <c r="A40" s="5" t="s">
        <v>2100</v>
      </c>
      <c r="B40" s="6">
        <v>139</v>
      </c>
      <c r="C40" s="5" t="s">
        <v>2106</v>
      </c>
      <c r="D40" s="7">
        <v>52</v>
      </c>
      <c r="E40" s="8">
        <v>331000</v>
      </c>
    </row>
    <row r="41" spans="1:5" ht="13.15" customHeight="1" x14ac:dyDescent="0.2">
      <c r="A41" s="5" t="s">
        <v>2100</v>
      </c>
      <c r="B41" s="6" t="s">
        <v>2370</v>
      </c>
      <c r="C41" s="5" t="s">
        <v>2311</v>
      </c>
      <c r="D41" s="7">
        <v>123</v>
      </c>
      <c r="E41" s="8">
        <v>331000</v>
      </c>
    </row>
    <row r="42" spans="1:5" ht="13.15" customHeight="1" x14ac:dyDescent="0.2">
      <c r="A42" s="5" t="s">
        <v>2100</v>
      </c>
      <c r="B42" s="6" t="s">
        <v>2371</v>
      </c>
      <c r="C42" s="5" t="s">
        <v>2145</v>
      </c>
      <c r="D42" s="7">
        <v>72</v>
      </c>
      <c r="E42" s="8">
        <v>331000</v>
      </c>
    </row>
    <row r="43" spans="1:5" ht="13.15" customHeight="1" x14ac:dyDescent="0.2">
      <c r="A43" s="5" t="s">
        <v>2100</v>
      </c>
      <c r="B43" s="6" t="s">
        <v>2372</v>
      </c>
      <c r="C43" s="5" t="s">
        <v>2316</v>
      </c>
      <c r="D43" s="7">
        <v>44</v>
      </c>
      <c r="E43" s="8">
        <v>331000</v>
      </c>
    </row>
    <row r="44" spans="1:5" ht="13.15" customHeight="1" x14ac:dyDescent="0.2">
      <c r="A44" s="5" t="s">
        <v>2100</v>
      </c>
      <c r="B44" s="6" t="s">
        <v>2375</v>
      </c>
      <c r="C44" s="5" t="s">
        <v>2107</v>
      </c>
      <c r="D44" s="7">
        <v>903</v>
      </c>
      <c r="E44" s="8">
        <v>331000</v>
      </c>
    </row>
    <row r="45" spans="1:5" ht="13.15" customHeight="1" x14ac:dyDescent="0.2">
      <c r="A45" s="5" t="s">
        <v>2100</v>
      </c>
      <c r="B45" s="6" t="s">
        <v>2376</v>
      </c>
      <c r="C45" s="5" t="s">
        <v>2107</v>
      </c>
      <c r="D45" s="7">
        <v>313</v>
      </c>
      <c r="E45" s="8">
        <v>331000</v>
      </c>
    </row>
    <row r="46" spans="1:5" ht="13.15" customHeight="1" x14ac:dyDescent="0.2">
      <c r="A46" s="5" t="s">
        <v>2100</v>
      </c>
      <c r="B46" s="6" t="s">
        <v>2377</v>
      </c>
      <c r="C46" s="5" t="s">
        <v>2109</v>
      </c>
      <c r="D46" s="7">
        <v>33</v>
      </c>
      <c r="E46" s="8">
        <v>331000</v>
      </c>
    </row>
    <row r="47" spans="1:5" ht="13.15" customHeight="1" x14ac:dyDescent="0.2">
      <c r="A47" s="5" t="s">
        <v>2100</v>
      </c>
      <c r="B47" s="6" t="s">
        <v>2378</v>
      </c>
      <c r="C47" s="5" t="s">
        <v>2110</v>
      </c>
      <c r="D47" s="7">
        <v>33</v>
      </c>
      <c r="E47" s="8">
        <v>331000</v>
      </c>
    </row>
    <row r="48" spans="1:5" ht="13.15" customHeight="1" x14ac:dyDescent="0.2">
      <c r="A48" s="5" t="s">
        <v>2100</v>
      </c>
      <c r="B48" s="6" t="s">
        <v>2379</v>
      </c>
      <c r="C48" s="5" t="s">
        <v>3661</v>
      </c>
      <c r="D48" s="7">
        <v>50</v>
      </c>
      <c r="E48" s="8">
        <v>331000</v>
      </c>
    </row>
    <row r="49" spans="1:5" ht="13.15" customHeight="1" x14ac:dyDescent="0.2">
      <c r="A49" s="5" t="s">
        <v>2100</v>
      </c>
      <c r="B49" s="6" t="s">
        <v>2380</v>
      </c>
      <c r="C49" s="5" t="s">
        <v>2111</v>
      </c>
      <c r="D49" s="7">
        <v>638</v>
      </c>
      <c r="E49" s="8">
        <v>331000</v>
      </c>
    </row>
    <row r="50" spans="1:5" ht="13.15" customHeight="1" x14ac:dyDescent="0.2">
      <c r="A50" s="5" t="s">
        <v>2100</v>
      </c>
      <c r="B50" s="6" t="s">
        <v>2381</v>
      </c>
      <c r="C50" s="5" t="s">
        <v>4471</v>
      </c>
      <c r="D50" s="7">
        <v>34</v>
      </c>
      <c r="E50" s="8">
        <v>433000</v>
      </c>
    </row>
    <row r="51" spans="1:5" ht="13.15" customHeight="1" x14ac:dyDescent="0.2">
      <c r="A51" s="5" t="s">
        <v>2100</v>
      </c>
      <c r="B51" s="6" t="s">
        <v>2383</v>
      </c>
      <c r="C51" s="5" t="s">
        <v>2171</v>
      </c>
      <c r="D51" s="7">
        <v>67</v>
      </c>
      <c r="E51" s="8">
        <v>331000</v>
      </c>
    </row>
    <row r="52" spans="1:5" ht="13.15" customHeight="1" x14ac:dyDescent="0.2">
      <c r="A52" s="5" t="s">
        <v>2100</v>
      </c>
      <c r="B52" s="6" t="s">
        <v>2385</v>
      </c>
      <c r="C52" s="5" t="s">
        <v>2112</v>
      </c>
      <c r="D52" s="7">
        <v>501</v>
      </c>
      <c r="E52" s="8">
        <v>331000</v>
      </c>
    </row>
    <row r="53" spans="1:5" ht="13.15" customHeight="1" x14ac:dyDescent="0.2">
      <c r="A53" s="5" t="s">
        <v>2100</v>
      </c>
      <c r="B53" s="6" t="s">
        <v>2389</v>
      </c>
      <c r="C53" s="5" t="s">
        <v>3353</v>
      </c>
      <c r="D53" s="7">
        <v>192</v>
      </c>
      <c r="E53" s="8">
        <v>331000</v>
      </c>
    </row>
    <row r="54" spans="1:5" ht="13.15" customHeight="1" x14ac:dyDescent="0.2">
      <c r="A54" s="5" t="s">
        <v>2100</v>
      </c>
      <c r="B54" s="6" t="s">
        <v>2113</v>
      </c>
      <c r="C54" s="5" t="s">
        <v>2114</v>
      </c>
      <c r="D54" s="7">
        <v>517</v>
      </c>
      <c r="E54" s="8">
        <v>331000</v>
      </c>
    </row>
    <row r="55" spans="1:5" ht="13.15" customHeight="1" x14ac:dyDescent="0.2">
      <c r="A55" s="5" t="s">
        <v>2100</v>
      </c>
      <c r="B55" s="6" t="s">
        <v>2390</v>
      </c>
      <c r="C55" s="5" t="s">
        <v>2277</v>
      </c>
      <c r="D55" s="7">
        <v>77</v>
      </c>
      <c r="E55" s="8">
        <v>331000</v>
      </c>
    </row>
    <row r="56" spans="1:5" ht="13.15" customHeight="1" x14ac:dyDescent="0.2">
      <c r="A56" s="5" t="s">
        <v>2100</v>
      </c>
      <c r="B56" s="6" t="s">
        <v>2391</v>
      </c>
      <c r="C56" s="5" t="s">
        <v>2136</v>
      </c>
      <c r="D56" s="7">
        <v>110</v>
      </c>
      <c r="E56" s="8">
        <v>331000</v>
      </c>
    </row>
    <row r="57" spans="1:5" ht="13.15" customHeight="1" x14ac:dyDescent="0.2">
      <c r="B57" s="6" t="s">
        <v>3487</v>
      </c>
      <c r="C57" s="5" t="s">
        <v>2516</v>
      </c>
      <c r="D57" s="7">
        <v>184</v>
      </c>
      <c r="E57" s="8">
        <v>331000</v>
      </c>
    </row>
    <row r="58" spans="1:5" ht="13.15" customHeight="1" x14ac:dyDescent="0.2">
      <c r="C58" s="10" t="s">
        <v>2115</v>
      </c>
      <c r="D58" s="11">
        <f>SUM(D2:D57)</f>
        <v>11165</v>
      </c>
      <c r="E58" s="12"/>
    </row>
    <row r="59" spans="1:5" x14ac:dyDescent="0.2">
      <c r="C59" s="10" t="s">
        <v>2116</v>
      </c>
      <c r="D59" s="11">
        <f>SUM(D58:E58)</f>
        <v>11165</v>
      </c>
    </row>
  </sheetData>
  <phoneticPr fontId="0" type="noConversion"/>
  <printOptions gridLines="1"/>
  <pageMargins left="1.25" right="0.5" top="1.01" bottom="0.94" header="0.5" footer="0.5"/>
  <pageSetup fitToHeight="5" orientation="portrait" r:id="rId1"/>
  <headerFooter alignWithMargins="0">
    <oddHeader>&amp;LAttachment E&amp;CCREIGHTON UNIVERSITY 
&amp;A SQ. FT.</oddHeader>
    <oddFooter>Page &amp;P&amp;R&amp;A</oddFooter>
  </headerFooter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4">
    <pageSetUpPr fitToPage="1"/>
  </sheetPr>
  <dimension ref="A1:J58"/>
  <sheetViews>
    <sheetView workbookViewId="0"/>
  </sheetViews>
  <sheetFormatPr defaultRowHeight="12.75" x14ac:dyDescent="0.2"/>
  <cols>
    <col min="1" max="1" width="12.7109375" style="5" customWidth="1"/>
    <col min="2" max="2" width="9.7109375" style="6" customWidth="1"/>
    <col min="3" max="3" width="18" style="5" customWidth="1"/>
    <col min="4" max="4" width="11.7109375" style="6" customWidth="1"/>
    <col min="5" max="5" width="16" style="8" customWidth="1"/>
    <col min="6" max="6" width="16" style="5" customWidth="1"/>
    <col min="7" max="7" width="9.42578125" style="5" customWidth="1"/>
    <col min="8" max="8" width="16.7109375" style="5" customWidth="1"/>
    <col min="9" max="9" width="13.28515625" style="5" customWidth="1"/>
    <col min="10" max="10" width="8.7109375" style="5" customWidth="1"/>
  </cols>
  <sheetData>
    <row r="1" spans="1:9" ht="13.5" thickBot="1" x14ac:dyDescent="0.25">
      <c r="A1" s="74" t="s">
        <v>4519</v>
      </c>
      <c r="B1" s="75" t="s">
        <v>4520</v>
      </c>
      <c r="C1" s="76" t="s">
        <v>4521</v>
      </c>
      <c r="D1" s="75" t="s">
        <v>2122</v>
      </c>
      <c r="E1" s="75" t="s">
        <v>4522</v>
      </c>
      <c r="F1" s="75" t="s">
        <v>4523</v>
      </c>
      <c r="G1" s="75" t="s">
        <v>4524</v>
      </c>
      <c r="H1" s="76" t="s">
        <v>4525</v>
      </c>
      <c r="I1" s="112" t="s">
        <v>429</v>
      </c>
    </row>
    <row r="2" spans="1:9" ht="13.15" customHeight="1" x14ac:dyDescent="0.2">
      <c r="A2" t="s">
        <v>430</v>
      </c>
      <c r="B2" s="13">
        <v>100</v>
      </c>
      <c r="C2" t="s">
        <v>1909</v>
      </c>
      <c r="D2">
        <v>947</v>
      </c>
      <c r="E2"/>
      <c r="F2"/>
      <c r="G2"/>
      <c r="H2"/>
      <c r="I2" s="13" t="s">
        <v>3045</v>
      </c>
    </row>
    <row r="3" spans="1:9" ht="13.15" customHeight="1" x14ac:dyDescent="0.2">
      <c r="A3" t="s">
        <v>430</v>
      </c>
      <c r="B3" s="13">
        <v>101</v>
      </c>
      <c r="C3" t="s">
        <v>431</v>
      </c>
      <c r="D3" s="113">
        <v>12261</v>
      </c>
      <c r="E3"/>
      <c r="F3"/>
      <c r="G3"/>
      <c r="H3"/>
      <c r="I3" s="13" t="s">
        <v>3045</v>
      </c>
    </row>
    <row r="4" spans="1:9" ht="13.15" customHeight="1" x14ac:dyDescent="0.2">
      <c r="A4" t="s">
        <v>430</v>
      </c>
      <c r="B4" s="13">
        <v>102</v>
      </c>
      <c r="C4" t="s">
        <v>432</v>
      </c>
      <c r="D4">
        <v>441</v>
      </c>
      <c r="E4"/>
      <c r="F4"/>
      <c r="G4"/>
      <c r="H4"/>
      <c r="I4" s="13">
        <v>1</v>
      </c>
    </row>
    <row r="5" spans="1:9" ht="13.15" customHeight="1" x14ac:dyDescent="0.2">
      <c r="A5" t="s">
        <v>430</v>
      </c>
      <c r="B5" s="13">
        <v>103</v>
      </c>
      <c r="C5" t="s">
        <v>1732</v>
      </c>
      <c r="D5">
        <v>207</v>
      </c>
      <c r="E5"/>
      <c r="F5"/>
      <c r="G5"/>
      <c r="H5"/>
      <c r="I5" s="13"/>
    </row>
    <row r="6" spans="1:9" ht="13.15" customHeight="1" x14ac:dyDescent="0.2">
      <c r="A6" t="s">
        <v>430</v>
      </c>
      <c r="B6" s="13" t="s">
        <v>4030</v>
      </c>
      <c r="C6" t="s">
        <v>433</v>
      </c>
      <c r="D6">
        <v>61</v>
      </c>
      <c r="E6"/>
      <c r="F6"/>
      <c r="G6"/>
      <c r="H6"/>
      <c r="I6" s="13"/>
    </row>
    <row r="7" spans="1:9" ht="13.15" customHeight="1" x14ac:dyDescent="0.2">
      <c r="A7" t="s">
        <v>430</v>
      </c>
      <c r="B7" s="13">
        <v>104</v>
      </c>
      <c r="C7" t="s">
        <v>434</v>
      </c>
      <c r="D7">
        <v>329</v>
      </c>
      <c r="E7"/>
      <c r="F7"/>
      <c r="G7"/>
      <c r="H7"/>
      <c r="I7" s="13"/>
    </row>
    <row r="8" spans="1:9" ht="13.15" customHeight="1" x14ac:dyDescent="0.2">
      <c r="A8" t="s">
        <v>430</v>
      </c>
      <c r="B8" s="13" t="s">
        <v>3826</v>
      </c>
      <c r="C8" t="s">
        <v>435</v>
      </c>
      <c r="D8">
        <v>366</v>
      </c>
      <c r="E8"/>
      <c r="F8"/>
      <c r="G8"/>
      <c r="H8"/>
      <c r="I8" s="13"/>
    </row>
    <row r="9" spans="1:9" ht="13.15" customHeight="1" x14ac:dyDescent="0.2">
      <c r="A9" t="s">
        <v>430</v>
      </c>
      <c r="B9" s="13" t="s">
        <v>883</v>
      </c>
      <c r="C9" t="s">
        <v>4034</v>
      </c>
      <c r="D9">
        <v>57</v>
      </c>
      <c r="E9"/>
      <c r="F9"/>
      <c r="G9"/>
      <c r="H9"/>
      <c r="I9" s="13"/>
    </row>
    <row r="10" spans="1:9" ht="13.15" customHeight="1" x14ac:dyDescent="0.2">
      <c r="A10" t="s">
        <v>430</v>
      </c>
      <c r="B10" s="13">
        <v>105</v>
      </c>
      <c r="C10" t="s">
        <v>436</v>
      </c>
      <c r="D10">
        <v>71</v>
      </c>
      <c r="E10"/>
      <c r="F10"/>
      <c r="G10"/>
      <c r="H10"/>
      <c r="I10" s="13"/>
    </row>
    <row r="11" spans="1:9" ht="13.15" customHeight="1" x14ac:dyDescent="0.2">
      <c r="A11" t="s">
        <v>430</v>
      </c>
      <c r="B11" s="13">
        <v>106</v>
      </c>
      <c r="C11" t="s">
        <v>1260</v>
      </c>
      <c r="D11">
        <v>410</v>
      </c>
      <c r="E11"/>
      <c r="F11"/>
      <c r="G11"/>
      <c r="H11"/>
      <c r="I11" s="13"/>
    </row>
    <row r="12" spans="1:9" ht="13.15" customHeight="1" x14ac:dyDescent="0.2">
      <c r="A12" t="s">
        <v>430</v>
      </c>
      <c r="B12" s="13">
        <v>107</v>
      </c>
      <c r="C12" t="s">
        <v>437</v>
      </c>
      <c r="D12">
        <v>43</v>
      </c>
      <c r="E12"/>
      <c r="F12"/>
      <c r="G12"/>
      <c r="H12"/>
      <c r="I12" s="13"/>
    </row>
    <row r="13" spans="1:9" ht="13.15" customHeight="1" x14ac:dyDescent="0.2">
      <c r="A13" t="s">
        <v>430</v>
      </c>
      <c r="B13" s="13">
        <v>108</v>
      </c>
      <c r="C13" t="s">
        <v>1261</v>
      </c>
      <c r="D13">
        <v>448</v>
      </c>
      <c r="E13"/>
      <c r="F13"/>
      <c r="G13"/>
      <c r="H13"/>
      <c r="I13" s="13"/>
    </row>
    <row r="14" spans="1:9" ht="13.15" customHeight="1" x14ac:dyDescent="0.2">
      <c r="A14" t="s">
        <v>430</v>
      </c>
      <c r="B14" s="13">
        <v>109</v>
      </c>
      <c r="C14" t="s">
        <v>438</v>
      </c>
      <c r="D14">
        <v>126</v>
      </c>
      <c r="E14"/>
      <c r="F14"/>
      <c r="G14"/>
      <c r="H14"/>
      <c r="I14" s="13"/>
    </row>
    <row r="15" spans="1:9" ht="13.15" customHeight="1" x14ac:dyDescent="0.2">
      <c r="A15" t="s">
        <v>430</v>
      </c>
      <c r="B15" s="13" t="s">
        <v>3014</v>
      </c>
      <c r="C15" t="s">
        <v>1805</v>
      </c>
      <c r="D15">
        <v>43</v>
      </c>
      <c r="E15"/>
      <c r="F15"/>
      <c r="G15"/>
      <c r="H15"/>
      <c r="I15" s="13"/>
    </row>
    <row r="16" spans="1:9" ht="13.15" customHeight="1" x14ac:dyDescent="0.2">
      <c r="A16" t="s">
        <v>430</v>
      </c>
      <c r="B16" s="13">
        <v>110</v>
      </c>
      <c r="C16" t="s">
        <v>1740</v>
      </c>
      <c r="D16">
        <v>43</v>
      </c>
      <c r="E16"/>
      <c r="F16"/>
      <c r="G16"/>
      <c r="H16"/>
      <c r="I16" s="13"/>
    </row>
    <row r="17" spans="1:9" ht="13.15" customHeight="1" x14ac:dyDescent="0.2">
      <c r="A17" t="s">
        <v>430</v>
      </c>
      <c r="B17" s="13">
        <v>111</v>
      </c>
      <c r="C17" t="s">
        <v>439</v>
      </c>
      <c r="D17">
        <v>181</v>
      </c>
      <c r="E17"/>
      <c r="F17"/>
      <c r="G17"/>
      <c r="H17"/>
      <c r="I17" s="13"/>
    </row>
    <row r="18" spans="1:9" ht="13.15" customHeight="1" x14ac:dyDescent="0.2">
      <c r="A18" t="s">
        <v>430</v>
      </c>
      <c r="B18" s="13" t="s">
        <v>3416</v>
      </c>
      <c r="C18" t="s">
        <v>440</v>
      </c>
      <c r="D18">
        <v>178</v>
      </c>
      <c r="E18"/>
      <c r="F18"/>
      <c r="G18"/>
      <c r="H18"/>
      <c r="I18" s="13"/>
    </row>
    <row r="19" spans="1:9" ht="13.15" customHeight="1" x14ac:dyDescent="0.2">
      <c r="A19" t="s">
        <v>430</v>
      </c>
      <c r="B19" s="13" t="s">
        <v>3899</v>
      </c>
      <c r="C19" t="s">
        <v>441</v>
      </c>
      <c r="D19">
        <v>83</v>
      </c>
      <c r="E19"/>
      <c r="F19"/>
      <c r="G19"/>
      <c r="H19"/>
      <c r="I19" s="13"/>
    </row>
    <row r="20" spans="1:9" ht="13.15" customHeight="1" x14ac:dyDescent="0.2">
      <c r="A20" t="s">
        <v>430</v>
      </c>
      <c r="B20" s="13">
        <v>113</v>
      </c>
      <c r="C20" t="s">
        <v>434</v>
      </c>
      <c r="D20">
        <v>325</v>
      </c>
      <c r="E20"/>
      <c r="F20"/>
      <c r="G20"/>
      <c r="H20"/>
      <c r="I20" s="13"/>
    </row>
    <row r="21" spans="1:9" ht="13.15" customHeight="1" x14ac:dyDescent="0.2">
      <c r="A21" t="s">
        <v>430</v>
      </c>
      <c r="B21" s="13" t="s">
        <v>2162</v>
      </c>
      <c r="C21" t="s">
        <v>435</v>
      </c>
      <c r="D21">
        <v>284</v>
      </c>
      <c r="E21"/>
      <c r="F21"/>
      <c r="G21"/>
      <c r="H21"/>
      <c r="I21" s="13"/>
    </row>
    <row r="22" spans="1:9" ht="13.15" customHeight="1" x14ac:dyDescent="0.2">
      <c r="A22" t="s">
        <v>430</v>
      </c>
      <c r="B22" s="13" t="s">
        <v>2166</v>
      </c>
      <c r="C22" t="s">
        <v>4034</v>
      </c>
      <c r="D22">
        <v>57</v>
      </c>
      <c r="E22"/>
      <c r="F22"/>
      <c r="G22"/>
      <c r="H22"/>
      <c r="I22" s="13"/>
    </row>
    <row r="23" spans="1:9" ht="13.15" customHeight="1" x14ac:dyDescent="0.2">
      <c r="A23" t="s">
        <v>430</v>
      </c>
      <c r="B23" s="13">
        <v>115</v>
      </c>
      <c r="C23" t="s">
        <v>1260</v>
      </c>
      <c r="D23">
        <v>419</v>
      </c>
      <c r="E23"/>
      <c r="F23"/>
      <c r="G23"/>
      <c r="H23"/>
      <c r="I23" s="13"/>
    </row>
    <row r="24" spans="1:9" ht="13.15" customHeight="1" x14ac:dyDescent="0.2">
      <c r="A24" t="s">
        <v>430</v>
      </c>
      <c r="B24" s="13">
        <v>117</v>
      </c>
      <c r="C24" t="s">
        <v>1261</v>
      </c>
      <c r="D24">
        <v>448</v>
      </c>
      <c r="E24"/>
      <c r="F24"/>
      <c r="G24"/>
      <c r="H24"/>
      <c r="I24" s="13"/>
    </row>
    <row r="25" spans="1:9" ht="13.15" customHeight="1" x14ac:dyDescent="0.2">
      <c r="A25" t="s">
        <v>430</v>
      </c>
      <c r="B25" s="13">
        <v>119</v>
      </c>
      <c r="C25" t="s">
        <v>1740</v>
      </c>
      <c r="D25">
        <v>43</v>
      </c>
      <c r="E25"/>
      <c r="F25"/>
      <c r="G25"/>
      <c r="H25"/>
      <c r="I25" s="13"/>
    </row>
    <row r="26" spans="1:9" ht="13.15" customHeight="1" x14ac:dyDescent="0.2">
      <c r="A26" t="s">
        <v>430</v>
      </c>
      <c r="B26" s="13" t="s">
        <v>4031</v>
      </c>
      <c r="C26" t="s">
        <v>1746</v>
      </c>
      <c r="D26">
        <v>310</v>
      </c>
      <c r="E26"/>
      <c r="F26"/>
      <c r="G26"/>
      <c r="H26"/>
      <c r="I26" s="13"/>
    </row>
    <row r="27" spans="1:9" ht="13.15" customHeight="1" x14ac:dyDescent="0.2">
      <c r="A27" s="82" t="s">
        <v>430</v>
      </c>
      <c r="B27" s="83" t="s">
        <v>902</v>
      </c>
      <c r="C27" s="82" t="s">
        <v>4034</v>
      </c>
      <c r="D27" s="82">
        <v>242</v>
      </c>
      <c r="E27"/>
      <c r="F27"/>
      <c r="G27"/>
      <c r="H27"/>
      <c r="I27" s="13"/>
    </row>
    <row r="28" spans="1:9" ht="13.15" customHeight="1" x14ac:dyDescent="0.2">
      <c r="A28" s="82" t="s">
        <v>430</v>
      </c>
      <c r="B28" s="83" t="s">
        <v>2307</v>
      </c>
      <c r="C28" s="82" t="s">
        <v>4034</v>
      </c>
      <c r="D28" s="82">
        <v>405</v>
      </c>
      <c r="E28"/>
      <c r="F28"/>
      <c r="G28"/>
      <c r="H28"/>
      <c r="I28" s="13"/>
    </row>
    <row r="29" spans="1:9" ht="13.15" customHeight="1" x14ac:dyDescent="0.2">
      <c r="A29" s="82" t="s">
        <v>430</v>
      </c>
      <c r="B29" s="83" t="s">
        <v>4039</v>
      </c>
      <c r="C29" s="82" t="s">
        <v>1860</v>
      </c>
      <c r="D29" s="82">
        <v>331</v>
      </c>
      <c r="E29"/>
      <c r="F29"/>
      <c r="G29"/>
      <c r="H29"/>
      <c r="I29" s="13"/>
    </row>
    <row r="30" spans="1:9" ht="13.15" customHeight="1" x14ac:dyDescent="0.2">
      <c r="A30" s="82" t="s">
        <v>430</v>
      </c>
      <c r="B30" s="83" t="s">
        <v>4040</v>
      </c>
      <c r="C30" s="82" t="s">
        <v>1860</v>
      </c>
      <c r="D30" s="82">
        <v>331</v>
      </c>
      <c r="E30"/>
      <c r="F30"/>
      <c r="G30"/>
      <c r="H30"/>
      <c r="I30" s="13"/>
    </row>
    <row r="31" spans="1:9" ht="13.15" customHeight="1" thickBot="1" x14ac:dyDescent="0.25">
      <c r="A31" s="37" t="s">
        <v>430</v>
      </c>
      <c r="B31" s="38" t="s">
        <v>4041</v>
      </c>
      <c r="C31" s="37" t="s">
        <v>1763</v>
      </c>
      <c r="D31" s="37">
        <v>36</v>
      </c>
      <c r="E31"/>
      <c r="F31"/>
      <c r="G31"/>
      <c r="H31"/>
      <c r="I31" s="13"/>
    </row>
    <row r="32" spans="1:9" ht="13.15" customHeight="1" thickBot="1" x14ac:dyDescent="0.25">
      <c r="A32"/>
      <c r="B32" s="13"/>
      <c r="C32" s="118" t="s">
        <v>443</v>
      </c>
      <c r="D32" s="114">
        <f>SUM(D2:D31)</f>
        <v>19526</v>
      </c>
      <c r="E32"/>
      <c r="F32"/>
      <c r="G32"/>
      <c r="H32"/>
      <c r="I32" s="13"/>
    </row>
    <row r="33" spans="1:9" ht="13.15" customHeight="1" x14ac:dyDescent="0.2">
      <c r="A33"/>
      <c r="B33" s="13"/>
      <c r="C33"/>
      <c r="D33"/>
      <c r="E33"/>
      <c r="F33"/>
      <c r="G33"/>
      <c r="H33"/>
      <c r="I33" s="13"/>
    </row>
    <row r="34" spans="1:9" ht="13.15" customHeight="1" x14ac:dyDescent="0.2">
      <c r="A34"/>
      <c r="B34" s="13"/>
      <c r="C34"/>
      <c r="D34"/>
      <c r="E34"/>
      <c r="F34"/>
      <c r="G34"/>
      <c r="H34"/>
      <c r="I34" s="13"/>
    </row>
    <row r="35" spans="1:9" ht="13.15" customHeight="1" x14ac:dyDescent="0.2">
      <c r="A35" t="s">
        <v>430</v>
      </c>
      <c r="B35" s="13">
        <v>200</v>
      </c>
      <c r="C35" t="s">
        <v>1258</v>
      </c>
      <c r="D35" s="113">
        <v>520</v>
      </c>
      <c r="E35"/>
      <c r="F35"/>
      <c r="G35"/>
      <c r="H35"/>
      <c r="I35" s="13"/>
    </row>
    <row r="36" spans="1:9" ht="13.15" customHeight="1" x14ac:dyDescent="0.2">
      <c r="A36" t="s">
        <v>430</v>
      </c>
      <c r="B36" s="13">
        <v>201</v>
      </c>
      <c r="C36" t="s">
        <v>1256</v>
      </c>
      <c r="D36" s="113">
        <v>85</v>
      </c>
      <c r="E36"/>
      <c r="F36"/>
      <c r="G36"/>
      <c r="H36"/>
      <c r="I36" s="13"/>
    </row>
    <row r="37" spans="1:9" ht="13.15" customHeight="1" x14ac:dyDescent="0.2">
      <c r="A37" t="s">
        <v>430</v>
      </c>
      <c r="B37" s="13">
        <v>202</v>
      </c>
      <c r="C37" t="s">
        <v>4032</v>
      </c>
      <c r="D37" s="113">
        <v>698</v>
      </c>
      <c r="E37"/>
      <c r="F37"/>
      <c r="G37"/>
      <c r="H37"/>
      <c r="I37" s="13"/>
    </row>
    <row r="38" spans="1:9" ht="13.15" customHeight="1" x14ac:dyDescent="0.2">
      <c r="A38" t="s">
        <v>430</v>
      </c>
      <c r="B38" s="13" t="s">
        <v>2408</v>
      </c>
      <c r="C38" t="s">
        <v>1256</v>
      </c>
      <c r="D38" s="113">
        <v>166</v>
      </c>
      <c r="E38"/>
      <c r="F38"/>
      <c r="G38"/>
      <c r="H38"/>
      <c r="I38" s="13"/>
    </row>
    <row r="39" spans="1:9" ht="13.15" customHeight="1" x14ac:dyDescent="0.2">
      <c r="A39" t="s">
        <v>430</v>
      </c>
      <c r="B39" s="13">
        <v>203</v>
      </c>
      <c r="C39" t="s">
        <v>1260</v>
      </c>
      <c r="D39" s="113">
        <v>183</v>
      </c>
      <c r="E39"/>
      <c r="F39"/>
      <c r="G39"/>
      <c r="H39"/>
      <c r="I39" s="13"/>
    </row>
    <row r="40" spans="1:9" x14ac:dyDescent="0.2">
      <c r="A40" t="s">
        <v>430</v>
      </c>
      <c r="B40" s="13">
        <v>204</v>
      </c>
      <c r="C40" t="s">
        <v>4043</v>
      </c>
      <c r="D40" s="113">
        <v>3197</v>
      </c>
      <c r="E40"/>
      <c r="F40"/>
      <c r="G40"/>
      <c r="H40"/>
      <c r="I40" s="13"/>
    </row>
    <row r="41" spans="1:9" x14ac:dyDescent="0.2">
      <c r="A41" t="s">
        <v>430</v>
      </c>
      <c r="B41" s="13">
        <v>205</v>
      </c>
      <c r="C41" t="s">
        <v>1261</v>
      </c>
      <c r="D41" s="113">
        <v>235</v>
      </c>
      <c r="E41"/>
      <c r="F41"/>
      <c r="G41"/>
      <c r="H41"/>
      <c r="I41" s="13"/>
    </row>
    <row r="42" spans="1:9" x14ac:dyDescent="0.2">
      <c r="A42" t="s">
        <v>430</v>
      </c>
      <c r="B42" s="13">
        <v>207</v>
      </c>
      <c r="C42" t="s">
        <v>1740</v>
      </c>
      <c r="D42" s="113">
        <v>41</v>
      </c>
      <c r="E42"/>
      <c r="F42"/>
      <c r="G42"/>
      <c r="H42"/>
      <c r="I42" s="13"/>
    </row>
    <row r="43" spans="1:9" x14ac:dyDescent="0.2">
      <c r="A43" t="s">
        <v>430</v>
      </c>
      <c r="B43" s="13">
        <v>209</v>
      </c>
      <c r="C43" t="s">
        <v>4033</v>
      </c>
      <c r="D43" s="113">
        <v>1755</v>
      </c>
      <c r="E43"/>
      <c r="F43"/>
      <c r="G43"/>
      <c r="H43"/>
      <c r="I43" s="13"/>
    </row>
    <row r="44" spans="1:9" x14ac:dyDescent="0.2">
      <c r="A44" t="s">
        <v>430</v>
      </c>
      <c r="B44" s="13" t="s">
        <v>3266</v>
      </c>
      <c r="C44" t="s">
        <v>4034</v>
      </c>
      <c r="D44" s="113">
        <v>41</v>
      </c>
      <c r="E44"/>
      <c r="F44"/>
      <c r="G44"/>
      <c r="H44"/>
      <c r="I44" s="13"/>
    </row>
    <row r="45" spans="1:9" x14ac:dyDescent="0.2">
      <c r="A45" t="s">
        <v>430</v>
      </c>
      <c r="B45" s="13" t="s">
        <v>3265</v>
      </c>
      <c r="C45" t="s">
        <v>1742</v>
      </c>
      <c r="D45" s="113">
        <v>39</v>
      </c>
      <c r="E45"/>
      <c r="F45"/>
      <c r="G45"/>
      <c r="H45"/>
      <c r="I45" s="13"/>
    </row>
    <row r="46" spans="1:9" x14ac:dyDescent="0.2">
      <c r="A46" t="s">
        <v>430</v>
      </c>
      <c r="B46" s="13">
        <v>211</v>
      </c>
      <c r="C46" t="s">
        <v>4035</v>
      </c>
      <c r="D46" s="113">
        <v>470</v>
      </c>
      <c r="E46"/>
      <c r="F46"/>
      <c r="G46"/>
      <c r="H46"/>
      <c r="I46" s="13"/>
    </row>
    <row r="47" spans="1:9" x14ac:dyDescent="0.2">
      <c r="A47" t="s">
        <v>430</v>
      </c>
      <c r="B47" s="13">
        <v>214</v>
      </c>
      <c r="C47" t="s">
        <v>4037</v>
      </c>
      <c r="D47" s="113">
        <v>352</v>
      </c>
      <c r="E47"/>
      <c r="F47"/>
      <c r="G47"/>
      <c r="H47"/>
      <c r="I47" s="13"/>
    </row>
    <row r="48" spans="1:9" x14ac:dyDescent="0.2">
      <c r="A48" t="s">
        <v>430</v>
      </c>
      <c r="B48" s="13">
        <v>216</v>
      </c>
      <c r="C48" t="s">
        <v>4036</v>
      </c>
      <c r="D48" s="113">
        <v>694</v>
      </c>
      <c r="E48"/>
      <c r="F48"/>
      <c r="G48"/>
      <c r="H48"/>
      <c r="I48" s="13"/>
    </row>
    <row r="49" spans="1:9" x14ac:dyDescent="0.2">
      <c r="A49" t="s">
        <v>430</v>
      </c>
      <c r="B49" s="13">
        <v>218</v>
      </c>
      <c r="C49" t="s">
        <v>4037</v>
      </c>
      <c r="D49" s="113">
        <v>354</v>
      </c>
      <c r="E49"/>
      <c r="F49"/>
      <c r="G49"/>
      <c r="H49"/>
      <c r="I49" s="13"/>
    </row>
    <row r="50" spans="1:9" x14ac:dyDescent="0.2">
      <c r="A50" t="s">
        <v>430</v>
      </c>
      <c r="B50" s="13">
        <v>220</v>
      </c>
      <c r="C50" t="s">
        <v>4043</v>
      </c>
      <c r="D50" s="113">
        <v>5169</v>
      </c>
      <c r="E50"/>
      <c r="F50"/>
      <c r="G50"/>
      <c r="H50"/>
      <c r="I50" s="13"/>
    </row>
    <row r="51" spans="1:9" x14ac:dyDescent="0.2">
      <c r="A51" t="s">
        <v>430</v>
      </c>
      <c r="B51" s="13">
        <v>236</v>
      </c>
      <c r="C51" t="s">
        <v>4037</v>
      </c>
      <c r="D51" s="113">
        <v>270</v>
      </c>
      <c r="E51"/>
      <c r="F51"/>
      <c r="G51"/>
      <c r="H51"/>
      <c r="I51" s="13"/>
    </row>
    <row r="52" spans="1:9" x14ac:dyDescent="0.2">
      <c r="A52" t="s">
        <v>430</v>
      </c>
      <c r="B52" s="13">
        <v>238</v>
      </c>
      <c r="C52" t="s">
        <v>4038</v>
      </c>
      <c r="D52" s="113">
        <v>922</v>
      </c>
      <c r="E52"/>
      <c r="F52"/>
      <c r="G52"/>
      <c r="H52"/>
      <c r="I52" s="13"/>
    </row>
    <row r="53" spans="1:9" x14ac:dyDescent="0.2">
      <c r="A53" t="s">
        <v>430</v>
      </c>
      <c r="B53" s="13" t="s">
        <v>824</v>
      </c>
      <c r="C53" t="s">
        <v>442</v>
      </c>
      <c r="D53" s="113">
        <v>188</v>
      </c>
      <c r="E53"/>
      <c r="F53"/>
      <c r="G53"/>
      <c r="H53"/>
      <c r="I53" s="13"/>
    </row>
    <row r="54" spans="1:9" x14ac:dyDescent="0.2">
      <c r="A54" t="s">
        <v>430</v>
      </c>
      <c r="B54" s="13" t="s">
        <v>4039</v>
      </c>
      <c r="C54" t="s">
        <v>1860</v>
      </c>
      <c r="D54" s="113">
        <v>331</v>
      </c>
      <c r="E54"/>
      <c r="F54"/>
      <c r="G54"/>
      <c r="H54"/>
      <c r="I54" s="13"/>
    </row>
    <row r="55" spans="1:9" x14ac:dyDescent="0.2">
      <c r="A55" s="82" t="s">
        <v>430</v>
      </c>
      <c r="B55" s="83" t="s">
        <v>4040</v>
      </c>
      <c r="C55" s="82" t="s">
        <v>1860</v>
      </c>
      <c r="D55" s="115">
        <v>331</v>
      </c>
      <c r="E55"/>
      <c r="F55"/>
      <c r="G55"/>
      <c r="H55"/>
      <c r="I55" s="13"/>
    </row>
    <row r="56" spans="1:9" ht="13.5" thickBot="1" x14ac:dyDescent="0.25">
      <c r="A56" s="37" t="s">
        <v>430</v>
      </c>
      <c r="B56" s="38" t="s">
        <v>4041</v>
      </c>
      <c r="C56" s="37" t="s">
        <v>1763</v>
      </c>
      <c r="D56" s="116">
        <v>36</v>
      </c>
      <c r="E56"/>
      <c r="F56"/>
      <c r="G56"/>
      <c r="H56"/>
      <c r="I56" s="13"/>
    </row>
    <row r="57" spans="1:9" ht="13.5" thickBot="1" x14ac:dyDescent="0.25">
      <c r="A57"/>
      <c r="B57" s="13"/>
      <c r="C57" s="118" t="s">
        <v>444</v>
      </c>
      <c r="D57" s="117">
        <f>SUM(D35:D56)</f>
        <v>16077</v>
      </c>
      <c r="E57"/>
      <c r="F57"/>
      <c r="G57"/>
      <c r="H57"/>
      <c r="I57" s="13"/>
    </row>
    <row r="58" spans="1:9" x14ac:dyDescent="0.2">
      <c r="C58" s="10" t="s">
        <v>1213</v>
      </c>
      <c r="D58" s="129">
        <f>D32 + D57</f>
        <v>35603</v>
      </c>
    </row>
  </sheetData>
  <phoneticPr fontId="0" type="noConversion"/>
  <printOptions gridLines="1"/>
  <pageMargins left="1.25" right="0.5" top="1.01" bottom="0.94" header="0.5" footer="0.5"/>
  <pageSetup fitToHeight="5" orientation="portrait" r:id="rId1"/>
  <headerFooter alignWithMargins="0">
    <oddHeader>&amp;LAttachment E&amp;CCREIGHTON UNIVERSITY 
&amp;A SQ. FT.</oddHeader>
    <oddFooter>Page &amp;P&amp;R&amp;A</oddFooter>
  </headerFooter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8">
    <pageSetUpPr fitToPage="1"/>
  </sheetPr>
  <dimension ref="A1:J124"/>
  <sheetViews>
    <sheetView workbookViewId="0">
      <selection activeCell="F30" sqref="F30"/>
    </sheetView>
  </sheetViews>
  <sheetFormatPr defaultRowHeight="12.75" x14ac:dyDescent="0.2"/>
  <cols>
    <col min="1" max="1" width="12.7109375" style="5" customWidth="1"/>
    <col min="2" max="2" width="9.7109375" style="6" customWidth="1"/>
    <col min="3" max="3" width="21.7109375" style="5" customWidth="1"/>
    <col min="4" max="4" width="11.7109375" style="7" customWidth="1"/>
    <col min="5" max="5" width="9.7109375" style="8" customWidth="1"/>
    <col min="6" max="6" width="30.7109375" style="5" customWidth="1"/>
    <col min="7" max="7" width="1.7109375" style="5" customWidth="1"/>
    <col min="8" max="8" width="16.7109375" style="5" customWidth="1"/>
    <col min="9" max="9" width="4.7109375" style="5" customWidth="1"/>
    <col min="10" max="10" width="8.7109375" style="5" customWidth="1"/>
  </cols>
  <sheetData>
    <row r="1" spans="1:8" x14ac:dyDescent="0.2">
      <c r="A1" s="10" t="s">
        <v>2119</v>
      </c>
      <c r="B1" s="14" t="s">
        <v>2120</v>
      </c>
      <c r="C1" s="10" t="s">
        <v>2121</v>
      </c>
      <c r="D1" s="11" t="s">
        <v>2122</v>
      </c>
      <c r="E1" s="12" t="s">
        <v>2123</v>
      </c>
      <c r="F1" s="5" t="s">
        <v>2126</v>
      </c>
    </row>
    <row r="2" spans="1:8" x14ac:dyDescent="0.2">
      <c r="A2" s="5" t="s">
        <v>1297</v>
      </c>
      <c r="B2" s="6">
        <v>100</v>
      </c>
      <c r="C2" s="5" t="s">
        <v>1078</v>
      </c>
      <c r="D2" s="16">
        <v>1359</v>
      </c>
      <c r="E2" s="8">
        <v>507000</v>
      </c>
    </row>
    <row r="3" spans="1:8" ht="13.15" customHeight="1" x14ac:dyDescent="0.2">
      <c r="A3" s="5" t="s">
        <v>1297</v>
      </c>
      <c r="B3" s="110">
        <v>101</v>
      </c>
      <c r="C3" s="5" t="s">
        <v>2171</v>
      </c>
      <c r="D3" s="7">
        <v>603</v>
      </c>
      <c r="E3" s="109">
        <v>507000</v>
      </c>
    </row>
    <row r="4" spans="1:8" ht="13.15" customHeight="1" x14ac:dyDescent="0.2">
      <c r="A4" s="5" t="s">
        <v>1297</v>
      </c>
      <c r="B4" s="110">
        <v>102</v>
      </c>
      <c r="C4" s="5" t="s">
        <v>2311</v>
      </c>
      <c r="D4" s="7">
        <v>1356</v>
      </c>
      <c r="E4" s="8">
        <v>507000</v>
      </c>
    </row>
    <row r="5" spans="1:8" ht="13.15" customHeight="1" x14ac:dyDescent="0.2">
      <c r="A5" s="5" t="s">
        <v>1297</v>
      </c>
      <c r="B5" s="110">
        <v>103</v>
      </c>
      <c r="C5" s="5" t="s">
        <v>2367</v>
      </c>
      <c r="D5" s="7">
        <v>94</v>
      </c>
      <c r="E5" s="8">
        <v>507000</v>
      </c>
    </row>
    <row r="6" spans="1:8" ht="13.15" customHeight="1" x14ac:dyDescent="0.2">
      <c r="A6" s="5" t="s">
        <v>1297</v>
      </c>
      <c r="B6" s="6" t="s">
        <v>3406</v>
      </c>
      <c r="C6" s="5" t="s">
        <v>3394</v>
      </c>
      <c r="D6" s="7">
        <v>46</v>
      </c>
      <c r="E6" s="8">
        <v>433000</v>
      </c>
    </row>
    <row r="7" spans="1:8" ht="13.15" customHeight="1" x14ac:dyDescent="0.2">
      <c r="A7" s="5" t="s">
        <v>1297</v>
      </c>
      <c r="B7" s="110">
        <v>104</v>
      </c>
      <c r="C7" s="5" t="s">
        <v>1299</v>
      </c>
      <c r="D7" s="7">
        <v>1166</v>
      </c>
      <c r="E7" s="109">
        <v>507000</v>
      </c>
    </row>
    <row r="8" spans="1:8" ht="13.15" customHeight="1" x14ac:dyDescent="0.2">
      <c r="A8" s="5" t="s">
        <v>1297</v>
      </c>
      <c r="B8" s="6">
        <v>105</v>
      </c>
      <c r="C8" s="5" t="s">
        <v>1298</v>
      </c>
      <c r="D8" s="7">
        <v>1286</v>
      </c>
      <c r="E8" s="109">
        <v>507000</v>
      </c>
    </row>
    <row r="9" spans="1:8" ht="13.15" customHeight="1" x14ac:dyDescent="0.2">
      <c r="A9" s="5" t="s">
        <v>1297</v>
      </c>
      <c r="B9" s="6" t="s">
        <v>2144</v>
      </c>
      <c r="C9" s="5" t="s">
        <v>2171</v>
      </c>
      <c r="D9" s="7">
        <v>213</v>
      </c>
      <c r="E9" s="109">
        <v>507000</v>
      </c>
    </row>
    <row r="10" spans="1:8" ht="13.15" customHeight="1" x14ac:dyDescent="0.2">
      <c r="A10" s="5" t="s">
        <v>1297</v>
      </c>
      <c r="B10" s="110">
        <v>107</v>
      </c>
      <c r="C10" s="5" t="s">
        <v>2364</v>
      </c>
      <c r="D10" s="7">
        <v>190</v>
      </c>
      <c r="E10" s="8" t="s">
        <v>2158</v>
      </c>
    </row>
    <row r="11" spans="1:8" ht="13.15" customHeight="1" x14ac:dyDescent="0.2">
      <c r="A11" s="5" t="s">
        <v>1297</v>
      </c>
      <c r="B11" s="110">
        <v>108</v>
      </c>
      <c r="C11" s="5" t="s">
        <v>2156</v>
      </c>
      <c r="D11" s="7">
        <v>191</v>
      </c>
      <c r="E11" s="8" t="s">
        <v>2158</v>
      </c>
    </row>
    <row r="12" spans="1:8" ht="13.15" customHeight="1" x14ac:dyDescent="0.2">
      <c r="A12" s="5" t="s">
        <v>1297</v>
      </c>
      <c r="B12" s="6">
        <v>109</v>
      </c>
      <c r="C12" s="5" t="s">
        <v>2299</v>
      </c>
      <c r="D12" s="7">
        <v>65</v>
      </c>
      <c r="E12" s="8" t="s">
        <v>2158</v>
      </c>
    </row>
    <row r="13" spans="1:8" ht="13.15" customHeight="1" x14ac:dyDescent="0.2">
      <c r="A13" s="5" t="s">
        <v>1297</v>
      </c>
      <c r="B13" s="110">
        <v>110</v>
      </c>
      <c r="C13" s="5" t="s">
        <v>2311</v>
      </c>
      <c r="D13" s="7">
        <v>663</v>
      </c>
      <c r="E13" s="8" t="s">
        <v>2158</v>
      </c>
    </row>
    <row r="14" spans="1:8" ht="13.15" customHeight="1" x14ac:dyDescent="0.2">
      <c r="A14" s="5" t="s">
        <v>1297</v>
      </c>
      <c r="B14" s="110">
        <v>111</v>
      </c>
      <c r="C14" s="5" t="s">
        <v>725</v>
      </c>
      <c r="D14" s="7">
        <v>236</v>
      </c>
      <c r="E14" s="8" t="s">
        <v>2158</v>
      </c>
    </row>
    <row r="15" spans="1:8" ht="13.15" customHeight="1" x14ac:dyDescent="0.2">
      <c r="A15" s="5" t="s">
        <v>1297</v>
      </c>
      <c r="B15" s="110">
        <v>112</v>
      </c>
      <c r="C15" s="5" t="s">
        <v>2311</v>
      </c>
      <c r="D15" s="7">
        <v>614</v>
      </c>
      <c r="E15" s="8" t="s">
        <v>2158</v>
      </c>
      <c r="H15" s="9"/>
    </row>
    <row r="16" spans="1:8" ht="13.15" customHeight="1" x14ac:dyDescent="0.2">
      <c r="B16" s="110">
        <v>113</v>
      </c>
      <c r="C16" s="5" t="s">
        <v>1472</v>
      </c>
      <c r="H16" s="9"/>
    </row>
    <row r="17" spans="1:5" ht="13.15" customHeight="1" x14ac:dyDescent="0.2">
      <c r="A17" s="5" t="s">
        <v>1297</v>
      </c>
      <c r="B17" s="110">
        <v>114</v>
      </c>
      <c r="C17" s="5" t="s">
        <v>1300</v>
      </c>
      <c r="D17" s="7">
        <v>161</v>
      </c>
      <c r="E17" s="109">
        <v>507000</v>
      </c>
    </row>
    <row r="18" spans="1:5" ht="13.15" customHeight="1" x14ac:dyDescent="0.2">
      <c r="A18" s="5" t="s">
        <v>1297</v>
      </c>
      <c r="B18" s="110">
        <v>115</v>
      </c>
      <c r="C18" s="5" t="s">
        <v>1301</v>
      </c>
      <c r="D18" s="7">
        <v>255</v>
      </c>
      <c r="E18" s="109">
        <v>507000</v>
      </c>
    </row>
    <row r="19" spans="1:5" ht="13.15" customHeight="1" x14ac:dyDescent="0.2">
      <c r="B19" s="110">
        <v>116</v>
      </c>
      <c r="C19" s="5" t="s">
        <v>1472</v>
      </c>
      <c r="E19" s="109"/>
    </row>
    <row r="20" spans="1:5" ht="13.15" customHeight="1" x14ac:dyDescent="0.2">
      <c r="A20" s="5" t="s">
        <v>1297</v>
      </c>
      <c r="B20" s="110">
        <v>117</v>
      </c>
      <c r="C20" s="5" t="s">
        <v>1302</v>
      </c>
      <c r="D20" s="7">
        <v>172</v>
      </c>
      <c r="E20" s="109">
        <v>507000</v>
      </c>
    </row>
    <row r="21" spans="1:5" ht="13.15" customHeight="1" x14ac:dyDescent="0.2">
      <c r="A21" s="5" t="s">
        <v>1297</v>
      </c>
      <c r="B21" s="110">
        <v>118</v>
      </c>
      <c r="C21" s="5" t="s">
        <v>1303</v>
      </c>
      <c r="D21" s="7">
        <v>107</v>
      </c>
      <c r="E21" s="109">
        <v>507000</v>
      </c>
    </row>
    <row r="22" spans="1:5" ht="13.15" customHeight="1" x14ac:dyDescent="0.2">
      <c r="A22" s="5" t="s">
        <v>1297</v>
      </c>
      <c r="B22" s="110">
        <v>119</v>
      </c>
      <c r="C22" s="5" t="s">
        <v>1303</v>
      </c>
      <c r="D22" s="7">
        <v>155</v>
      </c>
      <c r="E22" s="109">
        <v>507000</v>
      </c>
    </row>
    <row r="23" spans="1:5" ht="13.15" customHeight="1" x14ac:dyDescent="0.2">
      <c r="A23" s="5" t="s">
        <v>1297</v>
      </c>
      <c r="B23" s="110">
        <v>120</v>
      </c>
      <c r="C23" s="5" t="s">
        <v>1304</v>
      </c>
      <c r="D23" s="7">
        <v>966</v>
      </c>
      <c r="E23" s="109">
        <v>507000</v>
      </c>
    </row>
    <row r="24" spans="1:5" ht="13.15" customHeight="1" x14ac:dyDescent="0.2">
      <c r="A24" s="5" t="s">
        <v>1297</v>
      </c>
      <c r="B24" s="110" t="s">
        <v>4228</v>
      </c>
      <c r="C24" s="5" t="s">
        <v>2136</v>
      </c>
      <c r="D24" s="7">
        <v>101</v>
      </c>
      <c r="E24" s="109"/>
    </row>
    <row r="25" spans="1:5" ht="13.15" customHeight="1" x14ac:dyDescent="0.2">
      <c r="A25" s="5" t="s">
        <v>1297</v>
      </c>
      <c r="B25" s="110">
        <v>121</v>
      </c>
      <c r="C25" s="5" t="s">
        <v>2367</v>
      </c>
      <c r="D25" s="7">
        <v>52</v>
      </c>
      <c r="E25" s="109">
        <v>507000</v>
      </c>
    </row>
    <row r="26" spans="1:5" ht="13.15" customHeight="1" x14ac:dyDescent="0.2">
      <c r="A26" s="5" t="s">
        <v>1297</v>
      </c>
      <c r="B26" s="110">
        <v>122</v>
      </c>
      <c r="C26" s="5" t="s">
        <v>2928</v>
      </c>
      <c r="D26" s="7">
        <v>62</v>
      </c>
      <c r="E26" s="8">
        <v>351100</v>
      </c>
    </row>
    <row r="27" spans="1:5" ht="13.15" customHeight="1" x14ac:dyDescent="0.2">
      <c r="A27" s="5" t="s">
        <v>1297</v>
      </c>
      <c r="B27" s="110">
        <v>123</v>
      </c>
      <c r="C27" s="5" t="s">
        <v>3398</v>
      </c>
      <c r="D27" s="7">
        <v>2300</v>
      </c>
      <c r="E27" s="8">
        <v>351100</v>
      </c>
    </row>
    <row r="28" spans="1:5" ht="13.15" customHeight="1" x14ac:dyDescent="0.2">
      <c r="A28" s="5" t="s">
        <v>1297</v>
      </c>
      <c r="B28" s="110">
        <v>124</v>
      </c>
      <c r="C28" s="5" t="s">
        <v>2311</v>
      </c>
      <c r="D28" s="7">
        <v>296</v>
      </c>
    </row>
    <row r="29" spans="1:5" ht="13.15" customHeight="1" x14ac:dyDescent="0.2">
      <c r="C29" s="10" t="s">
        <v>2401</v>
      </c>
      <c r="D29" s="11">
        <f>SUM(D2:D28)</f>
        <v>12709</v>
      </c>
      <c r="E29" s="12"/>
    </row>
    <row r="30" spans="1:5" ht="13.15" customHeight="1" x14ac:dyDescent="0.2">
      <c r="C30" s="10"/>
      <c r="D30" s="11"/>
      <c r="E30" s="12"/>
    </row>
    <row r="31" spans="1:5" ht="13.15" customHeight="1" x14ac:dyDescent="0.2">
      <c r="A31" s="5" t="s">
        <v>1297</v>
      </c>
      <c r="B31" s="6">
        <v>201</v>
      </c>
      <c r="C31" s="17" t="s">
        <v>2299</v>
      </c>
      <c r="D31" s="16">
        <v>53</v>
      </c>
      <c r="E31" s="8" t="s">
        <v>2158</v>
      </c>
    </row>
    <row r="32" spans="1:5" ht="13.15" customHeight="1" x14ac:dyDescent="0.2">
      <c r="A32" s="5" t="s">
        <v>1297</v>
      </c>
      <c r="B32" s="6">
        <v>202</v>
      </c>
      <c r="C32" s="5" t="s">
        <v>2299</v>
      </c>
      <c r="D32" s="7">
        <v>55</v>
      </c>
      <c r="E32" s="8" t="s">
        <v>2158</v>
      </c>
    </row>
    <row r="33" spans="1:5" ht="13.15" customHeight="1" x14ac:dyDescent="0.2">
      <c r="A33" s="5" t="s">
        <v>1297</v>
      </c>
      <c r="B33" s="110">
        <v>203</v>
      </c>
      <c r="C33" s="5" t="s">
        <v>2311</v>
      </c>
      <c r="D33" s="7">
        <v>897</v>
      </c>
      <c r="E33" s="8" t="s">
        <v>2158</v>
      </c>
    </row>
    <row r="34" spans="1:5" ht="13.15" customHeight="1" x14ac:dyDescent="0.2">
      <c r="A34" s="5" t="s">
        <v>1297</v>
      </c>
      <c r="B34" s="110">
        <v>204</v>
      </c>
      <c r="C34" s="5" t="s">
        <v>2311</v>
      </c>
      <c r="D34" s="7">
        <v>1246</v>
      </c>
      <c r="E34" s="8" t="s">
        <v>2158</v>
      </c>
    </row>
    <row r="35" spans="1:5" ht="13.15" customHeight="1" x14ac:dyDescent="0.2">
      <c r="A35" s="5" t="s">
        <v>1297</v>
      </c>
      <c r="B35" s="110">
        <v>205</v>
      </c>
      <c r="C35" s="5" t="s">
        <v>1305</v>
      </c>
      <c r="D35" s="7">
        <v>572</v>
      </c>
      <c r="E35" s="109">
        <v>507000</v>
      </c>
    </row>
    <row r="36" spans="1:5" ht="13.15" customHeight="1" x14ac:dyDescent="0.2">
      <c r="A36" s="5" t="s">
        <v>1297</v>
      </c>
      <c r="B36" s="110">
        <v>206</v>
      </c>
      <c r="C36" s="5" t="s">
        <v>2136</v>
      </c>
      <c r="D36" s="7">
        <v>149</v>
      </c>
      <c r="E36" s="109">
        <v>507000</v>
      </c>
    </row>
    <row r="37" spans="1:5" ht="13.15" customHeight="1" x14ac:dyDescent="0.2">
      <c r="A37" s="5" t="s">
        <v>1297</v>
      </c>
      <c r="B37" s="110">
        <v>207</v>
      </c>
      <c r="C37" s="5" t="s">
        <v>2136</v>
      </c>
      <c r="D37" s="7">
        <v>147</v>
      </c>
      <c r="E37" s="8">
        <v>507000</v>
      </c>
    </row>
    <row r="38" spans="1:5" ht="13.15" customHeight="1" x14ac:dyDescent="0.2">
      <c r="A38" s="5" t="s">
        <v>1297</v>
      </c>
      <c r="B38" s="110">
        <v>208</v>
      </c>
      <c r="C38" s="5" t="s">
        <v>2136</v>
      </c>
      <c r="D38" s="7">
        <v>100</v>
      </c>
      <c r="E38" s="109">
        <v>507000</v>
      </c>
    </row>
    <row r="39" spans="1:5" ht="13.15" customHeight="1" x14ac:dyDescent="0.2">
      <c r="A39" s="5" t="s">
        <v>1297</v>
      </c>
      <c r="B39" s="6">
        <v>209</v>
      </c>
      <c r="C39" s="5" t="s">
        <v>1307</v>
      </c>
      <c r="D39" s="7">
        <v>998</v>
      </c>
      <c r="E39" s="109">
        <v>507000</v>
      </c>
    </row>
    <row r="40" spans="1:5" ht="13.15" customHeight="1" x14ac:dyDescent="0.2">
      <c r="A40" s="5" t="s">
        <v>1297</v>
      </c>
      <c r="B40" s="110" t="s">
        <v>3265</v>
      </c>
      <c r="C40" s="5" t="s">
        <v>2299</v>
      </c>
      <c r="D40" s="7">
        <v>56</v>
      </c>
      <c r="E40" s="109">
        <v>507000</v>
      </c>
    </row>
    <row r="41" spans="1:5" ht="13.15" customHeight="1" x14ac:dyDescent="0.2">
      <c r="A41" s="5" t="s">
        <v>1297</v>
      </c>
      <c r="B41" s="110">
        <v>210</v>
      </c>
      <c r="C41" s="5" t="s">
        <v>2136</v>
      </c>
      <c r="D41" s="7">
        <v>107</v>
      </c>
      <c r="E41" s="109">
        <v>507000</v>
      </c>
    </row>
    <row r="42" spans="1:5" ht="13.15" customHeight="1" x14ac:dyDescent="0.2">
      <c r="A42" s="5" t="s">
        <v>1297</v>
      </c>
      <c r="B42" s="110">
        <v>211</v>
      </c>
      <c r="C42" s="5" t="s">
        <v>2171</v>
      </c>
      <c r="D42" s="7">
        <v>61</v>
      </c>
      <c r="E42" s="109">
        <v>507000</v>
      </c>
    </row>
    <row r="43" spans="1:5" ht="13.15" customHeight="1" x14ac:dyDescent="0.2">
      <c r="A43" s="5" t="s">
        <v>1297</v>
      </c>
      <c r="B43" s="110">
        <v>212</v>
      </c>
      <c r="C43" s="5" t="s">
        <v>2311</v>
      </c>
      <c r="D43" s="7">
        <v>8</v>
      </c>
      <c r="E43" s="8">
        <v>507000</v>
      </c>
    </row>
    <row r="44" spans="1:5" ht="13.15" customHeight="1" x14ac:dyDescent="0.2">
      <c r="A44" s="5" t="s">
        <v>1297</v>
      </c>
      <c r="B44" s="110">
        <v>213</v>
      </c>
      <c r="C44" s="5" t="s">
        <v>2311</v>
      </c>
    </row>
    <row r="45" spans="1:5" ht="13.15" customHeight="1" x14ac:dyDescent="0.2">
      <c r="A45" s="5" t="s">
        <v>1297</v>
      </c>
      <c r="B45" s="110">
        <v>214</v>
      </c>
      <c r="C45" s="5" t="s">
        <v>2134</v>
      </c>
      <c r="D45" s="7">
        <v>291</v>
      </c>
      <c r="E45" s="109">
        <v>507000</v>
      </c>
    </row>
    <row r="46" spans="1:5" ht="13.15" customHeight="1" x14ac:dyDescent="0.2">
      <c r="A46" s="5" t="s">
        <v>1297</v>
      </c>
      <c r="B46" s="6">
        <v>215</v>
      </c>
      <c r="C46" s="5" t="s">
        <v>2136</v>
      </c>
      <c r="D46" s="7">
        <v>82</v>
      </c>
      <c r="E46" s="8">
        <v>507000</v>
      </c>
    </row>
    <row r="47" spans="1:5" ht="13.15" customHeight="1" x14ac:dyDescent="0.2">
      <c r="A47" s="5" t="s">
        <v>1297</v>
      </c>
      <c r="B47" s="6">
        <v>216</v>
      </c>
      <c r="C47" s="5" t="s">
        <v>1306</v>
      </c>
      <c r="D47" s="7">
        <v>380</v>
      </c>
      <c r="E47" s="109">
        <v>507000</v>
      </c>
    </row>
    <row r="48" spans="1:5" ht="13.15" customHeight="1" x14ac:dyDescent="0.2">
      <c r="B48" s="6" t="s">
        <v>647</v>
      </c>
      <c r="C48" s="5" t="s">
        <v>2279</v>
      </c>
      <c r="D48" s="7">
        <v>31</v>
      </c>
      <c r="E48" s="8">
        <v>507000</v>
      </c>
    </row>
    <row r="49" spans="1:5" x14ac:dyDescent="0.2">
      <c r="A49" s="5" t="s">
        <v>1297</v>
      </c>
      <c r="B49" s="6">
        <v>217</v>
      </c>
      <c r="C49" s="5" t="s">
        <v>3930</v>
      </c>
    </row>
    <row r="50" spans="1:5" ht="13.15" customHeight="1" x14ac:dyDescent="0.2">
      <c r="A50" s="5" t="s">
        <v>1297</v>
      </c>
      <c r="B50" s="110">
        <v>218</v>
      </c>
      <c r="C50" s="5" t="s">
        <v>1308</v>
      </c>
      <c r="D50" s="7">
        <v>351</v>
      </c>
      <c r="E50" s="109">
        <v>507000</v>
      </c>
    </row>
    <row r="51" spans="1:5" ht="13.15" customHeight="1" x14ac:dyDescent="0.2">
      <c r="A51" s="5" t="s">
        <v>1297</v>
      </c>
      <c r="B51" s="110">
        <v>219</v>
      </c>
      <c r="C51" s="5" t="s">
        <v>2171</v>
      </c>
      <c r="D51" s="7">
        <v>48</v>
      </c>
      <c r="E51" s="109">
        <v>350000</v>
      </c>
    </row>
    <row r="52" spans="1:5" ht="13.15" customHeight="1" x14ac:dyDescent="0.2">
      <c r="A52" s="5" t="s">
        <v>1297</v>
      </c>
      <c r="B52" s="110">
        <v>220</v>
      </c>
      <c r="C52" s="5" t="s">
        <v>1309</v>
      </c>
      <c r="D52" s="7">
        <v>105</v>
      </c>
      <c r="E52" s="109">
        <v>507000</v>
      </c>
    </row>
    <row r="53" spans="1:5" ht="13.15" customHeight="1" x14ac:dyDescent="0.2">
      <c r="A53" s="5" t="s">
        <v>1297</v>
      </c>
      <c r="B53" s="110">
        <v>221</v>
      </c>
      <c r="C53" s="5" t="s">
        <v>2281</v>
      </c>
      <c r="D53" s="7">
        <v>185</v>
      </c>
      <c r="E53" s="109">
        <v>507000</v>
      </c>
    </row>
    <row r="54" spans="1:5" ht="13.15" customHeight="1" x14ac:dyDescent="0.2">
      <c r="A54" s="5" t="s">
        <v>1297</v>
      </c>
      <c r="B54" s="110">
        <v>222</v>
      </c>
      <c r="C54" s="5" t="s">
        <v>2171</v>
      </c>
      <c r="D54" s="7">
        <v>50</v>
      </c>
      <c r="E54" s="109">
        <v>507000</v>
      </c>
    </row>
    <row r="55" spans="1:5" ht="13.15" customHeight="1" x14ac:dyDescent="0.2">
      <c r="A55" s="5" t="s">
        <v>1297</v>
      </c>
      <c r="B55" s="110">
        <v>223</v>
      </c>
      <c r="C55" s="5" t="s">
        <v>2136</v>
      </c>
      <c r="D55" s="7">
        <v>107</v>
      </c>
      <c r="E55" s="109">
        <v>507000</v>
      </c>
    </row>
    <row r="56" spans="1:5" ht="13.15" customHeight="1" x14ac:dyDescent="0.2">
      <c r="B56" s="6">
        <v>224</v>
      </c>
      <c r="C56" s="5" t="s">
        <v>2311</v>
      </c>
      <c r="D56" s="7">
        <v>669</v>
      </c>
      <c r="E56" s="8" t="s">
        <v>2158</v>
      </c>
    </row>
    <row r="57" spans="1:5" ht="13.15" customHeight="1" x14ac:dyDescent="0.2">
      <c r="C57" s="10" t="s">
        <v>2401</v>
      </c>
      <c r="D57" s="11">
        <f>SUM(D31:D56)</f>
        <v>6748</v>
      </c>
      <c r="E57" s="12"/>
    </row>
    <row r="58" spans="1:5" ht="13.15" customHeight="1" x14ac:dyDescent="0.2">
      <c r="C58" s="10"/>
      <c r="D58" s="11"/>
      <c r="E58" s="12"/>
    </row>
    <row r="59" spans="1:5" ht="13.15" customHeight="1" x14ac:dyDescent="0.2">
      <c r="A59" s="5" t="s">
        <v>1297</v>
      </c>
      <c r="B59" s="6" t="s">
        <v>4660</v>
      </c>
      <c r="C59" s="17" t="s">
        <v>3398</v>
      </c>
      <c r="E59" s="81">
        <v>351100</v>
      </c>
    </row>
    <row r="60" spans="1:5" ht="13.15" customHeight="1" x14ac:dyDescent="0.2"/>
    <row r="61" spans="1:5" ht="13.15" customHeight="1" x14ac:dyDescent="0.2">
      <c r="A61" s="5" t="s">
        <v>1297</v>
      </c>
      <c r="B61" s="6" t="s">
        <v>2957</v>
      </c>
      <c r="C61" s="5" t="s">
        <v>2843</v>
      </c>
      <c r="D61" s="7">
        <v>136</v>
      </c>
      <c r="E61" s="8" t="s">
        <v>2158</v>
      </c>
    </row>
    <row r="62" spans="1:5" ht="13.15" customHeight="1" x14ac:dyDescent="0.2">
      <c r="A62" s="5" t="s">
        <v>1297</v>
      </c>
      <c r="B62" s="6" t="s">
        <v>2958</v>
      </c>
      <c r="C62" s="5" t="s">
        <v>2311</v>
      </c>
      <c r="D62" s="7">
        <v>536</v>
      </c>
      <c r="E62" s="8" t="s">
        <v>2158</v>
      </c>
    </row>
    <row r="63" spans="1:5" ht="13.15" customHeight="1" x14ac:dyDescent="0.2">
      <c r="A63" s="5" t="s">
        <v>1297</v>
      </c>
      <c r="B63" s="6" t="s">
        <v>2959</v>
      </c>
      <c r="C63" s="5" t="s">
        <v>3661</v>
      </c>
      <c r="D63" s="7">
        <v>32</v>
      </c>
      <c r="E63" s="8" t="s">
        <v>2158</v>
      </c>
    </row>
    <row r="64" spans="1:5" ht="13.15" customHeight="1" x14ac:dyDescent="0.2">
      <c r="A64" s="5" t="s">
        <v>1297</v>
      </c>
      <c r="B64" s="6" t="s">
        <v>2961</v>
      </c>
      <c r="C64" s="5" t="s">
        <v>904</v>
      </c>
      <c r="D64" s="7">
        <v>60</v>
      </c>
    </row>
    <row r="65" spans="1:5" ht="13.15" customHeight="1" x14ac:dyDescent="0.2">
      <c r="A65" s="5" t="s">
        <v>1297</v>
      </c>
      <c r="B65" s="6" t="s">
        <v>2962</v>
      </c>
      <c r="C65" s="5" t="s">
        <v>905</v>
      </c>
      <c r="D65" s="7">
        <v>57</v>
      </c>
      <c r="E65" s="8">
        <v>433000</v>
      </c>
    </row>
    <row r="66" spans="1:5" ht="13.15" customHeight="1" x14ac:dyDescent="0.2">
      <c r="A66" s="5" t="s">
        <v>1297</v>
      </c>
      <c r="B66" s="6" t="s">
        <v>2963</v>
      </c>
      <c r="C66" s="5" t="s">
        <v>2692</v>
      </c>
      <c r="D66" s="7">
        <v>431</v>
      </c>
      <c r="E66" s="8">
        <v>507000</v>
      </c>
    </row>
    <row r="67" spans="1:5" ht="13.15" customHeight="1" x14ac:dyDescent="0.2">
      <c r="A67" s="5" t="s">
        <v>1297</v>
      </c>
      <c r="B67" s="6" t="s">
        <v>2964</v>
      </c>
      <c r="C67" s="5" t="s">
        <v>3733</v>
      </c>
      <c r="D67" s="7">
        <v>926</v>
      </c>
      <c r="E67" s="8">
        <v>507000</v>
      </c>
    </row>
    <row r="68" spans="1:5" ht="13.15" customHeight="1" x14ac:dyDescent="0.2">
      <c r="A68" s="5" t="s">
        <v>1297</v>
      </c>
      <c r="B68" s="6" t="s">
        <v>2965</v>
      </c>
      <c r="C68" s="5" t="s">
        <v>1310</v>
      </c>
      <c r="D68" s="7">
        <v>1282</v>
      </c>
      <c r="E68" s="109">
        <v>507000</v>
      </c>
    </row>
    <row r="69" spans="1:5" ht="13.15" customHeight="1" x14ac:dyDescent="0.2">
      <c r="A69" s="5" t="s">
        <v>1297</v>
      </c>
      <c r="B69" s="6" t="s">
        <v>2966</v>
      </c>
      <c r="C69" s="5" t="s">
        <v>1311</v>
      </c>
      <c r="D69" s="7">
        <v>44</v>
      </c>
      <c r="E69" s="109">
        <v>507000</v>
      </c>
    </row>
    <row r="70" spans="1:5" ht="13.15" customHeight="1" x14ac:dyDescent="0.2">
      <c r="A70" s="5" t="s">
        <v>1297</v>
      </c>
      <c r="B70" s="6" t="s">
        <v>2968</v>
      </c>
      <c r="C70" s="5" t="s">
        <v>1312</v>
      </c>
      <c r="D70" s="7">
        <v>8810</v>
      </c>
      <c r="E70" s="109">
        <v>507000</v>
      </c>
    </row>
    <row r="71" spans="1:5" ht="13.15" customHeight="1" x14ac:dyDescent="0.2">
      <c r="A71" s="5" t="s">
        <v>1297</v>
      </c>
      <c r="B71" s="6" t="s">
        <v>2969</v>
      </c>
      <c r="C71" s="5" t="s">
        <v>2880</v>
      </c>
      <c r="D71" s="7">
        <v>144</v>
      </c>
      <c r="E71" s="109">
        <v>507000</v>
      </c>
    </row>
    <row r="72" spans="1:5" ht="13.15" customHeight="1" x14ac:dyDescent="0.2">
      <c r="A72" s="5" t="s">
        <v>1297</v>
      </c>
      <c r="B72" s="6" t="s">
        <v>723</v>
      </c>
      <c r="C72" s="5" t="s">
        <v>2171</v>
      </c>
      <c r="D72" s="7">
        <v>561</v>
      </c>
      <c r="E72" s="109">
        <v>507000</v>
      </c>
    </row>
    <row r="73" spans="1:5" ht="13.15" customHeight="1" x14ac:dyDescent="0.2">
      <c r="A73" s="5" t="s">
        <v>1297</v>
      </c>
      <c r="B73" s="6" t="s">
        <v>1313</v>
      </c>
      <c r="C73" s="5" t="s">
        <v>3401</v>
      </c>
      <c r="D73" s="7">
        <v>261</v>
      </c>
      <c r="E73" s="8">
        <v>351100</v>
      </c>
    </row>
    <row r="74" spans="1:5" ht="13.15" customHeight="1" x14ac:dyDescent="0.2">
      <c r="A74" s="5" t="s">
        <v>1297</v>
      </c>
      <c r="B74" s="6" t="s">
        <v>2970</v>
      </c>
      <c r="C74" s="5" t="s">
        <v>2311</v>
      </c>
      <c r="D74" s="7">
        <v>1054</v>
      </c>
      <c r="E74" s="8" t="s">
        <v>2158</v>
      </c>
    </row>
    <row r="75" spans="1:5" ht="13.15" customHeight="1" x14ac:dyDescent="0.2">
      <c r="A75" s="5" t="s">
        <v>1297</v>
      </c>
      <c r="B75" s="6" t="s">
        <v>2971</v>
      </c>
      <c r="C75" s="5" t="s">
        <v>1314</v>
      </c>
      <c r="D75" s="7">
        <v>464</v>
      </c>
      <c r="E75" s="109">
        <v>507000</v>
      </c>
    </row>
    <row r="76" spans="1:5" ht="13.15" customHeight="1" x14ac:dyDescent="0.2">
      <c r="A76" s="5" t="s">
        <v>1297</v>
      </c>
      <c r="B76" s="6" t="s">
        <v>2972</v>
      </c>
      <c r="C76" s="5" t="s">
        <v>2364</v>
      </c>
      <c r="D76" s="7">
        <v>164</v>
      </c>
      <c r="E76" s="8" t="s">
        <v>2158</v>
      </c>
    </row>
    <row r="77" spans="1:5" ht="13.15" customHeight="1" x14ac:dyDescent="0.2">
      <c r="A77" s="5" t="s">
        <v>1297</v>
      </c>
      <c r="B77" s="6" t="s">
        <v>2973</v>
      </c>
      <c r="C77" s="5" t="s">
        <v>2156</v>
      </c>
      <c r="D77" s="7">
        <v>197</v>
      </c>
      <c r="E77" s="8" t="s">
        <v>2158</v>
      </c>
    </row>
    <row r="78" spans="1:5" ht="13.15" customHeight="1" x14ac:dyDescent="0.2">
      <c r="A78" s="5" t="s">
        <v>1297</v>
      </c>
      <c r="B78" s="6" t="s">
        <v>2974</v>
      </c>
      <c r="C78" s="5" t="s">
        <v>2367</v>
      </c>
      <c r="D78" s="7">
        <v>39</v>
      </c>
      <c r="E78" s="8">
        <v>507000</v>
      </c>
    </row>
    <row r="79" spans="1:5" ht="13.15" customHeight="1" x14ac:dyDescent="0.2">
      <c r="A79" s="5" t="s">
        <v>1297</v>
      </c>
      <c r="B79" s="6" t="s">
        <v>2975</v>
      </c>
      <c r="C79" s="5" t="s">
        <v>2272</v>
      </c>
      <c r="D79" s="7">
        <v>178</v>
      </c>
      <c r="E79" s="8" t="s">
        <v>2158</v>
      </c>
    </row>
    <row r="80" spans="1:5" ht="13.15" customHeight="1" x14ac:dyDescent="0.2">
      <c r="A80" s="5" t="s">
        <v>1297</v>
      </c>
      <c r="B80" s="6" t="s">
        <v>2976</v>
      </c>
      <c r="C80" s="5" t="s">
        <v>3740</v>
      </c>
      <c r="D80" s="7">
        <v>409</v>
      </c>
      <c r="E80" s="109">
        <v>507000</v>
      </c>
    </row>
    <row r="81" spans="1:5" ht="13.15" customHeight="1" x14ac:dyDescent="0.2">
      <c r="A81" s="5" t="s">
        <v>1297</v>
      </c>
      <c r="B81" s="6" t="s">
        <v>2977</v>
      </c>
      <c r="C81" s="5" t="s">
        <v>906</v>
      </c>
      <c r="D81" s="7">
        <v>235</v>
      </c>
      <c r="E81" s="109">
        <v>507000</v>
      </c>
    </row>
    <row r="82" spans="1:5" ht="13.15" customHeight="1" x14ac:dyDescent="0.2">
      <c r="A82" s="5" t="s">
        <v>1297</v>
      </c>
      <c r="B82" s="6" t="s">
        <v>1315</v>
      </c>
      <c r="C82" s="5" t="s">
        <v>1472</v>
      </c>
    </row>
    <row r="83" spans="1:5" ht="13.15" customHeight="1" x14ac:dyDescent="0.2">
      <c r="A83" s="5" t="s">
        <v>1297</v>
      </c>
      <c r="B83" s="6" t="s">
        <v>2979</v>
      </c>
      <c r="C83" s="5" t="s">
        <v>2294</v>
      </c>
      <c r="D83" s="7">
        <v>426</v>
      </c>
      <c r="E83" s="109">
        <v>507000</v>
      </c>
    </row>
    <row r="84" spans="1:5" ht="13.15" customHeight="1" x14ac:dyDescent="0.2">
      <c r="A84" s="5" t="s">
        <v>1297</v>
      </c>
      <c r="B84" s="6" t="s">
        <v>2980</v>
      </c>
      <c r="C84" s="5" t="s">
        <v>3930</v>
      </c>
      <c r="D84" s="7">
        <v>41</v>
      </c>
      <c r="E84" s="8" t="s">
        <v>2158</v>
      </c>
    </row>
    <row r="85" spans="1:5" ht="13.15" customHeight="1" x14ac:dyDescent="0.2">
      <c r="A85" s="5" t="s">
        <v>1297</v>
      </c>
      <c r="B85" s="6" t="s">
        <v>2981</v>
      </c>
      <c r="C85" s="5" t="s">
        <v>2294</v>
      </c>
      <c r="D85" s="7">
        <v>142</v>
      </c>
      <c r="E85" s="109">
        <v>507000</v>
      </c>
    </row>
    <row r="86" spans="1:5" ht="13.15" customHeight="1" x14ac:dyDescent="0.2">
      <c r="A86" s="5" t="s">
        <v>1297</v>
      </c>
      <c r="B86" s="6" t="s">
        <v>908</v>
      </c>
      <c r="C86" s="5" t="s">
        <v>2284</v>
      </c>
      <c r="D86" s="7">
        <v>104</v>
      </c>
      <c r="E86" s="109">
        <v>507000</v>
      </c>
    </row>
    <row r="87" spans="1:5" ht="13.15" customHeight="1" x14ac:dyDescent="0.2">
      <c r="A87" s="5" t="s">
        <v>1297</v>
      </c>
      <c r="B87" s="6" t="s">
        <v>2982</v>
      </c>
      <c r="C87" s="5" t="s">
        <v>3740</v>
      </c>
      <c r="D87" s="7">
        <v>392</v>
      </c>
      <c r="E87" s="109">
        <v>507000</v>
      </c>
    </row>
    <row r="88" spans="1:5" ht="13.15" customHeight="1" x14ac:dyDescent="0.2">
      <c r="A88" s="5" t="s">
        <v>1297</v>
      </c>
      <c r="B88" s="6" t="s">
        <v>909</v>
      </c>
      <c r="C88" s="5" t="s">
        <v>1316</v>
      </c>
      <c r="D88" s="7">
        <v>580</v>
      </c>
      <c r="E88" s="109">
        <v>507000</v>
      </c>
    </row>
    <row r="89" spans="1:5" ht="13.15" customHeight="1" x14ac:dyDescent="0.2">
      <c r="A89" s="5" t="s">
        <v>1297</v>
      </c>
      <c r="B89" s="6" t="s">
        <v>2984</v>
      </c>
      <c r="C89" s="5" t="s">
        <v>2955</v>
      </c>
      <c r="D89" s="7">
        <v>658</v>
      </c>
      <c r="E89" s="109">
        <v>507000</v>
      </c>
    </row>
    <row r="90" spans="1:5" ht="13.15" customHeight="1" x14ac:dyDescent="0.2">
      <c r="A90" s="5" t="s">
        <v>1297</v>
      </c>
      <c r="B90" s="6" t="s">
        <v>1725</v>
      </c>
      <c r="C90" s="5" t="s">
        <v>2955</v>
      </c>
      <c r="D90" s="7">
        <v>149</v>
      </c>
      <c r="E90" s="109">
        <v>507000</v>
      </c>
    </row>
    <row r="91" spans="1:5" ht="13.15" customHeight="1" x14ac:dyDescent="0.2">
      <c r="A91" s="5" t="s">
        <v>1297</v>
      </c>
      <c r="B91" s="6" t="s">
        <v>1277</v>
      </c>
      <c r="C91" s="5" t="s">
        <v>2367</v>
      </c>
      <c r="D91" s="7">
        <v>30</v>
      </c>
      <c r="E91" s="8">
        <v>507000</v>
      </c>
    </row>
    <row r="92" spans="1:5" ht="13.15" customHeight="1" x14ac:dyDescent="0.2">
      <c r="A92" s="5" t="s">
        <v>1297</v>
      </c>
      <c r="B92" s="6" t="s">
        <v>2986</v>
      </c>
      <c r="C92" s="5" t="s">
        <v>907</v>
      </c>
    </row>
    <row r="93" spans="1:5" ht="13.15" customHeight="1" x14ac:dyDescent="0.2">
      <c r="A93" s="5" t="s">
        <v>1297</v>
      </c>
      <c r="B93" s="6" t="s">
        <v>2987</v>
      </c>
      <c r="C93" s="5" t="s">
        <v>1318</v>
      </c>
      <c r="D93" s="7">
        <v>592</v>
      </c>
      <c r="E93" s="109">
        <v>507000</v>
      </c>
    </row>
    <row r="94" spans="1:5" ht="13.15" customHeight="1" x14ac:dyDescent="0.2">
      <c r="A94" s="5" t="s">
        <v>1297</v>
      </c>
      <c r="B94" s="6" t="s">
        <v>2988</v>
      </c>
      <c r="C94" s="5" t="s">
        <v>1318</v>
      </c>
      <c r="D94" s="7">
        <v>173</v>
      </c>
      <c r="E94" s="109">
        <v>507000</v>
      </c>
    </row>
    <row r="95" spans="1:5" ht="13.15" customHeight="1" x14ac:dyDescent="0.2">
      <c r="A95" s="5" t="s">
        <v>1297</v>
      </c>
      <c r="B95" s="6" t="s">
        <v>1278</v>
      </c>
      <c r="C95" s="5" t="s">
        <v>2311</v>
      </c>
      <c r="D95" s="7">
        <v>183</v>
      </c>
      <c r="E95" s="109">
        <v>507000</v>
      </c>
    </row>
    <row r="96" spans="1:5" ht="13.15" customHeight="1" x14ac:dyDescent="0.2">
      <c r="A96" s="5" t="s">
        <v>1297</v>
      </c>
      <c r="B96" s="6" t="s">
        <v>2990</v>
      </c>
      <c r="C96" s="5" t="s">
        <v>2311</v>
      </c>
      <c r="D96" s="7">
        <v>61</v>
      </c>
      <c r="E96" s="109">
        <v>507000</v>
      </c>
    </row>
    <row r="97" spans="1:5" ht="13.15" customHeight="1" x14ac:dyDescent="0.2">
      <c r="A97" s="5" t="s">
        <v>1297</v>
      </c>
      <c r="B97" s="6" t="s">
        <v>2991</v>
      </c>
      <c r="C97" s="5" t="s">
        <v>2978</v>
      </c>
      <c r="D97" s="7">
        <v>121</v>
      </c>
      <c r="E97" s="109">
        <v>507000</v>
      </c>
    </row>
    <row r="98" spans="1:5" ht="13.15" customHeight="1" x14ac:dyDescent="0.2">
      <c r="A98" s="5" t="s">
        <v>1297</v>
      </c>
      <c r="B98" s="6" t="s">
        <v>2992</v>
      </c>
      <c r="C98" s="5" t="s">
        <v>1319</v>
      </c>
      <c r="D98" s="7">
        <v>142</v>
      </c>
      <c r="E98" s="109">
        <v>507000</v>
      </c>
    </row>
    <row r="99" spans="1:5" ht="13.15" customHeight="1" x14ac:dyDescent="0.2">
      <c r="A99" s="5" t="s">
        <v>1297</v>
      </c>
      <c r="B99" s="6" t="s">
        <v>1279</v>
      </c>
      <c r="C99" s="5" t="s">
        <v>2171</v>
      </c>
      <c r="D99" s="7">
        <v>90</v>
      </c>
      <c r="E99" s="109">
        <v>507000</v>
      </c>
    </row>
    <row r="100" spans="1:5" ht="13.15" customHeight="1" x14ac:dyDescent="0.2">
      <c r="A100" s="5" t="s">
        <v>1297</v>
      </c>
      <c r="B100" s="6" t="s">
        <v>2993</v>
      </c>
      <c r="C100" s="5" t="s">
        <v>2311</v>
      </c>
      <c r="D100" s="7">
        <v>42</v>
      </c>
      <c r="E100" s="8" t="s">
        <v>2158</v>
      </c>
    </row>
    <row r="101" spans="1:5" ht="13.15" customHeight="1" x14ac:dyDescent="0.2">
      <c r="A101" s="5" t="s">
        <v>1297</v>
      </c>
      <c r="B101" s="6" t="s">
        <v>2995</v>
      </c>
      <c r="C101" s="5" t="s">
        <v>2985</v>
      </c>
      <c r="D101" s="7">
        <v>174</v>
      </c>
      <c r="E101" s="109">
        <v>507000</v>
      </c>
    </row>
    <row r="102" spans="1:5" ht="13.15" customHeight="1" x14ac:dyDescent="0.2">
      <c r="A102" s="5" t="s">
        <v>1297</v>
      </c>
      <c r="B102" s="6" t="s">
        <v>2996</v>
      </c>
      <c r="C102" s="5" t="s">
        <v>1320</v>
      </c>
      <c r="D102" s="7">
        <v>446</v>
      </c>
      <c r="E102" s="109">
        <v>507000</v>
      </c>
    </row>
    <row r="103" spans="1:5" ht="13.15" customHeight="1" x14ac:dyDescent="0.2">
      <c r="A103" s="5" t="s">
        <v>1297</v>
      </c>
      <c r="B103" s="6" t="s">
        <v>2997</v>
      </c>
      <c r="C103" s="5" t="s">
        <v>2311</v>
      </c>
      <c r="D103" s="7">
        <v>374</v>
      </c>
      <c r="E103" s="8" t="s">
        <v>2158</v>
      </c>
    </row>
    <row r="104" spans="1:5" ht="13.15" customHeight="1" x14ac:dyDescent="0.2">
      <c r="A104" s="5" t="s">
        <v>1297</v>
      </c>
      <c r="B104" s="6" t="s">
        <v>1321</v>
      </c>
      <c r="C104" s="5" t="s">
        <v>2311</v>
      </c>
      <c r="D104" s="7">
        <v>177</v>
      </c>
      <c r="E104" s="8" t="s">
        <v>2158</v>
      </c>
    </row>
    <row r="105" spans="1:5" ht="13.15" customHeight="1" x14ac:dyDescent="0.2">
      <c r="A105" s="5" t="s">
        <v>1297</v>
      </c>
      <c r="B105" s="6" t="s">
        <v>1281</v>
      </c>
      <c r="C105" s="5" t="s">
        <v>3398</v>
      </c>
      <c r="D105" s="7">
        <v>186</v>
      </c>
      <c r="E105" s="8">
        <v>351100</v>
      </c>
    </row>
    <row r="106" spans="1:5" ht="13.15" customHeight="1" x14ac:dyDescent="0.2">
      <c r="A106" s="5" t="s">
        <v>1297</v>
      </c>
      <c r="B106" s="6" t="s">
        <v>1284</v>
      </c>
      <c r="C106" s="5" t="s">
        <v>2393</v>
      </c>
      <c r="D106" s="7">
        <v>38</v>
      </c>
      <c r="E106" s="109">
        <v>507000</v>
      </c>
    </row>
    <row r="107" spans="1:5" ht="13.15" customHeight="1" x14ac:dyDescent="0.2">
      <c r="A107" s="5" t="s">
        <v>1297</v>
      </c>
      <c r="B107" s="6" t="s">
        <v>1285</v>
      </c>
      <c r="C107" s="5" t="s">
        <v>2156</v>
      </c>
      <c r="D107" s="7">
        <v>72</v>
      </c>
      <c r="E107" s="8" t="s">
        <v>2158</v>
      </c>
    </row>
    <row r="108" spans="1:5" ht="13.15" customHeight="1" x14ac:dyDescent="0.2">
      <c r="A108" s="5" t="s">
        <v>1297</v>
      </c>
      <c r="B108" s="6" t="s">
        <v>1322</v>
      </c>
      <c r="C108" s="5" t="s">
        <v>2364</v>
      </c>
      <c r="D108" s="7">
        <v>50</v>
      </c>
      <c r="E108" s="8" t="s">
        <v>2158</v>
      </c>
    </row>
    <row r="109" spans="1:5" ht="13.15" customHeight="1" x14ac:dyDescent="0.2">
      <c r="A109" s="5" t="s">
        <v>1297</v>
      </c>
      <c r="B109" s="6" t="s">
        <v>1323</v>
      </c>
      <c r="C109" s="5" t="s">
        <v>1324</v>
      </c>
      <c r="D109" s="7">
        <v>119</v>
      </c>
      <c r="E109" s="109">
        <v>507000</v>
      </c>
    </row>
    <row r="110" spans="1:5" ht="13.15" customHeight="1" x14ac:dyDescent="0.2">
      <c r="A110" s="5" t="s">
        <v>1297</v>
      </c>
      <c r="B110" s="6" t="s">
        <v>1325</v>
      </c>
      <c r="C110" s="5" t="s">
        <v>2311</v>
      </c>
      <c r="D110" s="7">
        <v>47</v>
      </c>
      <c r="E110" s="8" t="s">
        <v>2158</v>
      </c>
    </row>
    <row r="111" spans="1:5" ht="13.15" customHeight="1" x14ac:dyDescent="0.2">
      <c r="A111" s="5" t="s">
        <v>1297</v>
      </c>
      <c r="B111" s="6" t="s">
        <v>1327</v>
      </c>
      <c r="C111" s="5" t="s">
        <v>3733</v>
      </c>
      <c r="D111" s="7">
        <v>1480</v>
      </c>
      <c r="E111" s="109">
        <v>507000</v>
      </c>
    </row>
    <row r="112" spans="1:5" ht="13.15" customHeight="1" x14ac:dyDescent="0.2">
      <c r="A112" s="5" t="s">
        <v>1297</v>
      </c>
      <c r="B112" s="6" t="s">
        <v>1328</v>
      </c>
      <c r="C112" s="5" t="s">
        <v>2171</v>
      </c>
      <c r="D112" s="7">
        <v>178</v>
      </c>
      <c r="E112" s="109">
        <v>507000</v>
      </c>
    </row>
    <row r="113" spans="1:6" ht="13.15" customHeight="1" x14ac:dyDescent="0.2">
      <c r="A113" s="5" t="s">
        <v>1297</v>
      </c>
      <c r="B113" s="6" t="s">
        <v>1329</v>
      </c>
      <c r="C113" s="5" t="s">
        <v>2136</v>
      </c>
      <c r="D113" s="7">
        <v>41</v>
      </c>
      <c r="E113" s="109">
        <v>507000</v>
      </c>
    </row>
    <row r="114" spans="1:6" ht="13.15" customHeight="1" x14ac:dyDescent="0.2">
      <c r="A114" s="5" t="s">
        <v>1297</v>
      </c>
      <c r="B114" s="6" t="s">
        <v>1330</v>
      </c>
      <c r="C114" s="5" t="s">
        <v>2136</v>
      </c>
      <c r="D114" s="7">
        <v>214</v>
      </c>
      <c r="E114" s="109">
        <v>507000</v>
      </c>
    </row>
    <row r="115" spans="1:6" ht="13.15" customHeight="1" x14ac:dyDescent="0.2">
      <c r="A115" s="5" t="s">
        <v>1297</v>
      </c>
      <c r="B115" s="6" t="s">
        <v>1331</v>
      </c>
      <c r="C115" s="5" t="s">
        <v>2136</v>
      </c>
      <c r="D115" s="7">
        <v>122</v>
      </c>
      <c r="E115" s="109">
        <v>507000</v>
      </c>
    </row>
    <row r="116" spans="1:6" ht="13.15" customHeight="1" x14ac:dyDescent="0.2">
      <c r="A116" s="5" t="s">
        <v>1297</v>
      </c>
      <c r="B116" s="6" t="s">
        <v>910</v>
      </c>
      <c r="C116" s="5" t="s">
        <v>2281</v>
      </c>
      <c r="D116" s="7">
        <v>94</v>
      </c>
      <c r="E116" s="109">
        <v>507000</v>
      </c>
    </row>
    <row r="117" spans="1:6" ht="13.15" customHeight="1" x14ac:dyDescent="0.2">
      <c r="A117" s="5" t="s">
        <v>1297</v>
      </c>
      <c r="B117" s="6" t="s">
        <v>1332</v>
      </c>
      <c r="C117" s="5" t="s">
        <v>3733</v>
      </c>
      <c r="D117" s="7">
        <v>595</v>
      </c>
      <c r="E117" s="109">
        <v>507000</v>
      </c>
    </row>
    <row r="118" spans="1:6" x14ac:dyDescent="0.2">
      <c r="A118" s="5" t="s">
        <v>1297</v>
      </c>
      <c r="B118" s="6" t="s">
        <v>1333</v>
      </c>
      <c r="C118" s="5" t="s">
        <v>3733</v>
      </c>
      <c r="D118" s="7">
        <v>1153</v>
      </c>
      <c r="E118" s="109">
        <v>507000</v>
      </c>
    </row>
    <row r="119" spans="1:6" x14ac:dyDescent="0.2">
      <c r="A119" s="5" t="s">
        <v>1297</v>
      </c>
      <c r="B119" s="6" t="s">
        <v>1334</v>
      </c>
      <c r="C119" s="5" t="s">
        <v>2311</v>
      </c>
      <c r="D119" s="7">
        <v>713</v>
      </c>
    </row>
    <row r="120" spans="1:6" x14ac:dyDescent="0.2">
      <c r="A120" s="5" t="s">
        <v>1297</v>
      </c>
      <c r="B120" s="6" t="s">
        <v>1335</v>
      </c>
      <c r="C120" s="5" t="s">
        <v>1324</v>
      </c>
      <c r="D120" s="7">
        <v>125</v>
      </c>
      <c r="E120" s="109">
        <v>507000</v>
      </c>
    </row>
    <row r="121" spans="1:6" x14ac:dyDescent="0.2">
      <c r="A121" s="5" t="s">
        <v>1297</v>
      </c>
      <c r="B121" s="6" t="s">
        <v>1336</v>
      </c>
      <c r="C121" s="5" t="s">
        <v>2985</v>
      </c>
      <c r="D121" s="7">
        <v>107</v>
      </c>
      <c r="E121" s="109">
        <v>507000</v>
      </c>
    </row>
    <row r="122" spans="1:6" ht="13.5" thickBot="1" x14ac:dyDescent="0.25">
      <c r="A122" s="30"/>
      <c r="B122" s="31"/>
      <c r="C122" s="33" t="s">
        <v>2401</v>
      </c>
      <c r="D122" s="36">
        <f>SUM(D61:D121)</f>
        <v>26451</v>
      </c>
      <c r="E122" s="35"/>
      <c r="F122" s="30"/>
    </row>
    <row r="123" spans="1:6" x14ac:dyDescent="0.2">
      <c r="C123" s="10" t="s">
        <v>4191</v>
      </c>
      <c r="D123" s="11">
        <f>SUM(D122,D57,D29)</f>
        <v>45908</v>
      </c>
      <c r="E123" s="12"/>
    </row>
    <row r="124" spans="1:6" x14ac:dyDescent="0.2">
      <c r="C124" s="10" t="s">
        <v>2801</v>
      </c>
      <c r="D124" s="11">
        <f>SUM(D122,D57,D29)</f>
        <v>45908</v>
      </c>
    </row>
  </sheetData>
  <phoneticPr fontId="0" type="noConversion"/>
  <printOptions gridLines="1"/>
  <pageMargins left="1.25" right="0.5" top="1.01" bottom="0.94" header="0.5" footer="0.5"/>
  <pageSetup fitToHeight="5" orientation="portrait" r:id="rId1"/>
  <headerFooter alignWithMargins="0">
    <oddHeader>&amp;CCREIGHTON UNIVERSITY
STUDENT CENTER SQ. FT.</oddHeader>
    <oddFooter>&amp;CSTUDENT CENTER&amp;RSC &amp;P</oddFooter>
  </headerFooter>
  <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9">
    <pageSetUpPr fitToPage="1"/>
  </sheetPr>
  <dimension ref="A1:J67"/>
  <sheetViews>
    <sheetView workbookViewId="0"/>
  </sheetViews>
  <sheetFormatPr defaultRowHeight="12.75" x14ac:dyDescent="0.2"/>
  <cols>
    <col min="1" max="1" width="12.7109375" style="5" customWidth="1"/>
    <col min="2" max="2" width="9.7109375" style="6" customWidth="1"/>
    <col min="3" max="3" width="21.7109375" style="5" customWidth="1"/>
    <col min="4" max="4" width="11.7109375" style="7" customWidth="1"/>
    <col min="5" max="5" width="9.7109375" style="8" customWidth="1"/>
    <col min="6" max="6" width="30.7109375" style="5" customWidth="1"/>
    <col min="7" max="7" width="1.7109375" style="5" customWidth="1"/>
    <col min="8" max="8" width="16.7109375" style="5" customWidth="1"/>
    <col min="9" max="9" width="4.7109375" style="5" customWidth="1"/>
    <col min="10" max="10" width="8.7109375" style="5" customWidth="1"/>
  </cols>
  <sheetData>
    <row r="1" spans="1:6" x14ac:dyDescent="0.2">
      <c r="A1" s="10" t="s">
        <v>2119</v>
      </c>
      <c r="B1" s="14" t="s">
        <v>2120</v>
      </c>
      <c r="C1" s="10" t="s">
        <v>2121</v>
      </c>
      <c r="D1" s="11" t="s">
        <v>2122</v>
      </c>
      <c r="E1" s="12" t="s">
        <v>2123</v>
      </c>
      <c r="F1" s="5" t="s">
        <v>2126</v>
      </c>
    </row>
    <row r="2" spans="1:6" x14ac:dyDescent="0.2">
      <c r="A2" s="5" t="s">
        <v>1337</v>
      </c>
      <c r="B2" s="6">
        <v>100</v>
      </c>
      <c r="C2" s="5" t="s">
        <v>2299</v>
      </c>
      <c r="D2" s="7">
        <v>127</v>
      </c>
      <c r="E2" s="65" t="s">
        <v>1317</v>
      </c>
    </row>
    <row r="3" spans="1:6" x14ac:dyDescent="0.2">
      <c r="A3" s="5" t="s">
        <v>1337</v>
      </c>
      <c r="B3" s="6" t="s">
        <v>3731</v>
      </c>
      <c r="C3" s="5" t="s">
        <v>2299</v>
      </c>
      <c r="D3" s="7">
        <v>61</v>
      </c>
      <c r="E3" s="65" t="s">
        <v>1317</v>
      </c>
    </row>
    <row r="4" spans="1:6" x14ac:dyDescent="0.2">
      <c r="A4" s="5" t="s">
        <v>1337</v>
      </c>
      <c r="B4" s="6" t="s">
        <v>4290</v>
      </c>
      <c r="C4" s="5" t="s">
        <v>2299</v>
      </c>
      <c r="D4" s="7">
        <v>188</v>
      </c>
      <c r="E4" s="65" t="s">
        <v>1317</v>
      </c>
    </row>
    <row r="5" spans="1:6" x14ac:dyDescent="0.2">
      <c r="A5" s="5" t="s">
        <v>1337</v>
      </c>
      <c r="B5" s="6" t="s">
        <v>4291</v>
      </c>
      <c r="C5" s="5" t="s">
        <v>1338</v>
      </c>
      <c r="D5" s="7">
        <v>7142</v>
      </c>
      <c r="E5" s="65" t="s">
        <v>1317</v>
      </c>
    </row>
    <row r="6" spans="1:6" x14ac:dyDescent="0.2">
      <c r="A6" s="5" t="s">
        <v>1337</v>
      </c>
      <c r="B6" s="6" t="s">
        <v>1339</v>
      </c>
      <c r="C6" s="5" t="s">
        <v>2299</v>
      </c>
      <c r="D6" s="7">
        <v>88</v>
      </c>
      <c r="E6" s="65" t="s">
        <v>1317</v>
      </c>
    </row>
    <row r="7" spans="1:6" x14ac:dyDescent="0.2">
      <c r="A7" s="5" t="s">
        <v>1337</v>
      </c>
      <c r="B7" s="6">
        <v>101</v>
      </c>
      <c r="C7" s="5" t="s">
        <v>2277</v>
      </c>
      <c r="D7" s="7">
        <v>75</v>
      </c>
      <c r="E7" s="65" t="s">
        <v>1317</v>
      </c>
    </row>
    <row r="8" spans="1:6" x14ac:dyDescent="0.2">
      <c r="A8" s="5" t="s">
        <v>1337</v>
      </c>
      <c r="B8" s="6" t="s">
        <v>3889</v>
      </c>
      <c r="C8" s="5" t="s">
        <v>2145</v>
      </c>
      <c r="D8" s="7">
        <v>20</v>
      </c>
      <c r="E8" s="65" t="s">
        <v>1317</v>
      </c>
    </row>
    <row r="9" spans="1:6" x14ac:dyDescent="0.2">
      <c r="A9" s="5" t="s">
        <v>1337</v>
      </c>
      <c r="B9" s="6" t="s">
        <v>3875</v>
      </c>
      <c r="C9" s="5" t="s">
        <v>2316</v>
      </c>
      <c r="D9" s="7">
        <v>21</v>
      </c>
      <c r="E9" s="65" t="s">
        <v>1317</v>
      </c>
    </row>
    <row r="10" spans="1:6" x14ac:dyDescent="0.2">
      <c r="A10" s="5" t="s">
        <v>1337</v>
      </c>
      <c r="B10" s="6">
        <v>102</v>
      </c>
      <c r="C10" s="5" t="s">
        <v>2171</v>
      </c>
      <c r="D10" s="7">
        <v>112</v>
      </c>
      <c r="E10" s="65" t="s">
        <v>1317</v>
      </c>
    </row>
    <row r="11" spans="1:6" x14ac:dyDescent="0.2">
      <c r="A11" s="5" t="s">
        <v>1337</v>
      </c>
      <c r="B11" s="6">
        <v>103</v>
      </c>
      <c r="C11" s="5" t="s">
        <v>1340</v>
      </c>
      <c r="D11" s="7">
        <v>3465</v>
      </c>
      <c r="E11" s="65" t="s">
        <v>1317</v>
      </c>
    </row>
    <row r="12" spans="1:6" x14ac:dyDescent="0.2">
      <c r="A12" s="5" t="s">
        <v>1337</v>
      </c>
      <c r="B12" s="6">
        <v>104</v>
      </c>
      <c r="C12" s="5" t="s">
        <v>1341</v>
      </c>
      <c r="D12" s="7">
        <v>631</v>
      </c>
      <c r="E12" s="65" t="s">
        <v>1317</v>
      </c>
    </row>
    <row r="13" spans="1:6" x14ac:dyDescent="0.2">
      <c r="A13" s="5" t="s">
        <v>1337</v>
      </c>
      <c r="B13" s="6">
        <v>105</v>
      </c>
      <c r="C13" s="5" t="s">
        <v>2311</v>
      </c>
      <c r="D13" s="7">
        <v>162</v>
      </c>
      <c r="E13" s="65" t="s">
        <v>1317</v>
      </c>
    </row>
    <row r="14" spans="1:6" x14ac:dyDescent="0.2">
      <c r="A14" s="5" t="s">
        <v>1337</v>
      </c>
      <c r="B14" s="6">
        <v>106</v>
      </c>
      <c r="C14" s="5" t="s">
        <v>2311</v>
      </c>
      <c r="D14" s="7">
        <v>98</v>
      </c>
      <c r="E14" s="65" t="s">
        <v>1317</v>
      </c>
    </row>
    <row r="15" spans="1:6" x14ac:dyDescent="0.2">
      <c r="A15" s="5" t="s">
        <v>1337</v>
      </c>
      <c r="B15" s="6">
        <v>107</v>
      </c>
      <c r="C15" s="5" t="s">
        <v>2277</v>
      </c>
      <c r="D15" s="7">
        <v>31</v>
      </c>
      <c r="E15" s="65" t="s">
        <v>1317</v>
      </c>
    </row>
    <row r="16" spans="1:6" x14ac:dyDescent="0.2">
      <c r="A16" s="5" t="s">
        <v>1337</v>
      </c>
      <c r="B16" s="6" t="s">
        <v>3735</v>
      </c>
      <c r="C16" s="5" t="s">
        <v>645</v>
      </c>
      <c r="D16" s="7">
        <v>24</v>
      </c>
      <c r="E16" s="65" t="s">
        <v>1317</v>
      </c>
    </row>
    <row r="17" spans="1:5" x14ac:dyDescent="0.2">
      <c r="A17" s="5" t="s">
        <v>1337</v>
      </c>
      <c r="B17" s="6">
        <v>108</v>
      </c>
      <c r="C17" s="5" t="s">
        <v>2136</v>
      </c>
      <c r="D17" s="7">
        <v>101</v>
      </c>
      <c r="E17" s="65" t="s">
        <v>1317</v>
      </c>
    </row>
    <row r="18" spans="1:5" x14ac:dyDescent="0.2">
      <c r="A18" s="5" t="s">
        <v>1337</v>
      </c>
      <c r="B18" s="6" t="s">
        <v>1264</v>
      </c>
      <c r="C18" s="5" t="s">
        <v>2657</v>
      </c>
      <c r="D18" s="7">
        <v>120</v>
      </c>
      <c r="E18" s="65" t="s">
        <v>1317</v>
      </c>
    </row>
    <row r="19" spans="1:5" x14ac:dyDescent="0.2">
      <c r="A19" s="5" t="s">
        <v>1337</v>
      </c>
      <c r="B19" s="6">
        <v>109</v>
      </c>
      <c r="C19" s="5" t="s">
        <v>1342</v>
      </c>
      <c r="D19" s="7">
        <v>320</v>
      </c>
      <c r="E19" s="65" t="s">
        <v>1317</v>
      </c>
    </row>
    <row r="20" spans="1:5" x14ac:dyDescent="0.2">
      <c r="A20" s="5" t="s">
        <v>1337</v>
      </c>
      <c r="B20" s="6">
        <v>110</v>
      </c>
      <c r="C20" s="5" t="s">
        <v>1344</v>
      </c>
      <c r="D20" s="7">
        <v>811</v>
      </c>
      <c r="E20" s="65" t="s">
        <v>1317</v>
      </c>
    </row>
    <row r="21" spans="1:5" x14ac:dyDescent="0.2">
      <c r="A21" s="5" t="s">
        <v>1337</v>
      </c>
      <c r="B21" s="6">
        <v>111</v>
      </c>
      <c r="C21" s="5" t="s">
        <v>2384</v>
      </c>
      <c r="D21" s="7">
        <v>179</v>
      </c>
      <c r="E21" s="65" t="s">
        <v>1317</v>
      </c>
    </row>
    <row r="22" spans="1:5" x14ac:dyDescent="0.2">
      <c r="A22" s="5" t="s">
        <v>1337</v>
      </c>
      <c r="B22" s="6" t="s">
        <v>3416</v>
      </c>
      <c r="C22" s="5" t="s">
        <v>2299</v>
      </c>
      <c r="D22" s="7">
        <v>45</v>
      </c>
      <c r="E22" s="65" t="s">
        <v>1317</v>
      </c>
    </row>
    <row r="23" spans="1:5" x14ac:dyDescent="0.2">
      <c r="A23" s="5" t="s">
        <v>1337</v>
      </c>
      <c r="B23" s="6">
        <v>112</v>
      </c>
      <c r="C23" s="5" t="s">
        <v>2171</v>
      </c>
      <c r="D23" s="7">
        <v>27</v>
      </c>
      <c r="E23" s="65" t="s">
        <v>1317</v>
      </c>
    </row>
    <row r="24" spans="1:5" x14ac:dyDescent="0.2">
      <c r="A24" s="5" t="s">
        <v>1337</v>
      </c>
      <c r="B24" s="6">
        <v>113</v>
      </c>
      <c r="C24" s="5" t="s">
        <v>2279</v>
      </c>
      <c r="D24" s="7">
        <v>11</v>
      </c>
      <c r="E24" s="65" t="s">
        <v>1317</v>
      </c>
    </row>
    <row r="25" spans="1:5" x14ac:dyDescent="0.2">
      <c r="A25" s="5" t="s">
        <v>1337</v>
      </c>
      <c r="B25" s="6">
        <v>114</v>
      </c>
      <c r="C25" s="5" t="s">
        <v>2277</v>
      </c>
      <c r="D25" s="7">
        <v>18</v>
      </c>
      <c r="E25" s="65" t="s">
        <v>1317</v>
      </c>
    </row>
    <row r="26" spans="1:5" x14ac:dyDescent="0.2">
      <c r="A26" s="5" t="s">
        <v>1337</v>
      </c>
      <c r="B26" s="6">
        <v>115</v>
      </c>
      <c r="C26" s="5" t="s">
        <v>1345</v>
      </c>
      <c r="D26" s="7">
        <v>190</v>
      </c>
      <c r="E26" s="65" t="s">
        <v>1317</v>
      </c>
    </row>
    <row r="27" spans="1:5" x14ac:dyDescent="0.2">
      <c r="A27" s="5" t="s">
        <v>1337</v>
      </c>
      <c r="B27" s="6">
        <v>116</v>
      </c>
      <c r="C27" s="5" t="s">
        <v>1346</v>
      </c>
      <c r="D27" s="7">
        <v>235</v>
      </c>
      <c r="E27" s="65" t="s">
        <v>1317</v>
      </c>
    </row>
    <row r="28" spans="1:5" x14ac:dyDescent="0.2">
      <c r="A28" s="5" t="s">
        <v>1337</v>
      </c>
      <c r="B28" s="6">
        <v>117</v>
      </c>
      <c r="C28" s="5" t="s">
        <v>2314</v>
      </c>
      <c r="D28" s="7">
        <v>198</v>
      </c>
      <c r="E28" s="65" t="s">
        <v>1317</v>
      </c>
    </row>
    <row r="29" spans="1:5" x14ac:dyDescent="0.2">
      <c r="A29" s="5" t="s">
        <v>1337</v>
      </c>
      <c r="B29" s="6">
        <v>118</v>
      </c>
      <c r="C29" s="5" t="s">
        <v>1345</v>
      </c>
      <c r="D29" s="7">
        <v>400</v>
      </c>
      <c r="E29" s="65" t="s">
        <v>1317</v>
      </c>
    </row>
    <row r="30" spans="1:5" x14ac:dyDescent="0.2">
      <c r="C30" s="10" t="s">
        <v>2401</v>
      </c>
      <c r="D30" s="11">
        <f>SUM(D2:D29)</f>
        <v>14900</v>
      </c>
      <c r="E30" s="65"/>
    </row>
    <row r="31" spans="1:5" x14ac:dyDescent="0.2">
      <c r="E31" s="65"/>
    </row>
    <row r="32" spans="1:5" x14ac:dyDescent="0.2">
      <c r="A32" s="5" t="s">
        <v>1337</v>
      </c>
      <c r="B32" s="6">
        <v>200</v>
      </c>
      <c r="C32" s="5" t="s">
        <v>1347</v>
      </c>
      <c r="D32" s="7">
        <v>877</v>
      </c>
      <c r="E32" s="65" t="s">
        <v>1317</v>
      </c>
    </row>
    <row r="33" spans="1:5" x14ac:dyDescent="0.2">
      <c r="A33" s="5" t="s">
        <v>1337</v>
      </c>
      <c r="B33" s="6" t="s">
        <v>2404</v>
      </c>
      <c r="C33" s="5" t="s">
        <v>1348</v>
      </c>
      <c r="D33" s="7">
        <v>69</v>
      </c>
      <c r="E33" s="65" t="s">
        <v>1317</v>
      </c>
    </row>
    <row r="34" spans="1:5" x14ac:dyDescent="0.2">
      <c r="A34" s="5" t="s">
        <v>1337</v>
      </c>
      <c r="B34" s="6">
        <v>201</v>
      </c>
      <c r="C34" s="5" t="s">
        <v>2136</v>
      </c>
      <c r="D34" s="7">
        <v>236</v>
      </c>
      <c r="E34" s="65" t="s">
        <v>1317</v>
      </c>
    </row>
    <row r="35" spans="1:5" x14ac:dyDescent="0.2">
      <c r="A35" s="5" t="s">
        <v>1337</v>
      </c>
      <c r="B35" s="6">
        <v>202</v>
      </c>
      <c r="C35" s="5" t="s">
        <v>2136</v>
      </c>
      <c r="D35" s="7">
        <v>245</v>
      </c>
      <c r="E35" s="65" t="s">
        <v>1317</v>
      </c>
    </row>
    <row r="36" spans="1:5" x14ac:dyDescent="0.2">
      <c r="A36" s="5" t="s">
        <v>1337</v>
      </c>
      <c r="B36" s="6">
        <v>203</v>
      </c>
      <c r="C36" s="5" t="s">
        <v>2136</v>
      </c>
      <c r="D36" s="7">
        <v>259</v>
      </c>
      <c r="E36" s="65" t="s">
        <v>1317</v>
      </c>
    </row>
    <row r="37" spans="1:5" x14ac:dyDescent="0.2">
      <c r="A37" s="5" t="s">
        <v>1337</v>
      </c>
      <c r="B37" s="6">
        <v>204</v>
      </c>
      <c r="C37" s="5" t="s">
        <v>2136</v>
      </c>
      <c r="D37" s="7">
        <v>289</v>
      </c>
      <c r="E37" s="65" t="s">
        <v>1317</v>
      </c>
    </row>
    <row r="38" spans="1:5" x14ac:dyDescent="0.2">
      <c r="A38" s="5" t="s">
        <v>1337</v>
      </c>
      <c r="B38" s="6">
        <v>205</v>
      </c>
      <c r="C38" s="5" t="s">
        <v>2277</v>
      </c>
      <c r="D38" s="7">
        <v>94</v>
      </c>
      <c r="E38" s="65" t="s">
        <v>1317</v>
      </c>
    </row>
    <row r="39" spans="1:5" x14ac:dyDescent="0.2">
      <c r="A39" s="5" t="s">
        <v>1337</v>
      </c>
      <c r="B39" s="6">
        <v>206</v>
      </c>
      <c r="C39" s="5" t="s">
        <v>2311</v>
      </c>
      <c r="D39" s="7">
        <v>139</v>
      </c>
      <c r="E39" s="65" t="s">
        <v>1317</v>
      </c>
    </row>
    <row r="40" spans="1:5" x14ac:dyDescent="0.2">
      <c r="B40" s="6" t="s">
        <v>2533</v>
      </c>
      <c r="C40" s="5" t="s">
        <v>2160</v>
      </c>
      <c r="D40" s="7">
        <v>205</v>
      </c>
      <c r="E40" s="65" t="s">
        <v>1317</v>
      </c>
    </row>
    <row r="41" spans="1:5" x14ac:dyDescent="0.2">
      <c r="C41" s="10" t="s">
        <v>4190</v>
      </c>
      <c r="D41" s="11">
        <f>SUM(D32:D39)</f>
        <v>2208</v>
      </c>
      <c r="E41" s="66"/>
    </row>
    <row r="42" spans="1:5" x14ac:dyDescent="0.2">
      <c r="E42" s="65"/>
    </row>
    <row r="43" spans="1:5" x14ac:dyDescent="0.2">
      <c r="A43" s="5" t="s">
        <v>1337</v>
      </c>
      <c r="B43" s="6" t="s">
        <v>3745</v>
      </c>
      <c r="C43" s="5" t="s">
        <v>2299</v>
      </c>
      <c r="D43" s="7">
        <v>102</v>
      </c>
      <c r="E43" s="65" t="s">
        <v>1317</v>
      </c>
    </row>
    <row r="44" spans="1:5" x14ac:dyDescent="0.2">
      <c r="A44" s="5" t="s">
        <v>1337</v>
      </c>
      <c r="B44" s="6" t="s">
        <v>3746</v>
      </c>
      <c r="C44" s="5" t="s">
        <v>2299</v>
      </c>
      <c r="D44" s="7">
        <v>179</v>
      </c>
      <c r="E44" s="65" t="s">
        <v>1317</v>
      </c>
    </row>
    <row r="45" spans="1:5" x14ac:dyDescent="0.2">
      <c r="A45" s="5" t="s">
        <v>1337</v>
      </c>
      <c r="B45" s="6" t="s">
        <v>3747</v>
      </c>
      <c r="C45" s="5" t="s">
        <v>2136</v>
      </c>
      <c r="D45" s="7">
        <v>151</v>
      </c>
      <c r="E45" s="65" t="s">
        <v>1317</v>
      </c>
    </row>
    <row r="46" spans="1:5" x14ac:dyDescent="0.2">
      <c r="A46" s="5" t="s">
        <v>1337</v>
      </c>
      <c r="B46" s="6" t="s">
        <v>3749</v>
      </c>
      <c r="C46" s="5" t="s">
        <v>2136</v>
      </c>
      <c r="D46" s="7">
        <v>165</v>
      </c>
      <c r="E46" s="65" t="s">
        <v>1317</v>
      </c>
    </row>
    <row r="47" spans="1:5" x14ac:dyDescent="0.2">
      <c r="A47" s="5" t="s">
        <v>1337</v>
      </c>
      <c r="B47" s="6" t="s">
        <v>3758</v>
      </c>
      <c r="C47" s="5" t="s">
        <v>4659</v>
      </c>
      <c r="D47" s="7">
        <v>3179</v>
      </c>
      <c r="E47" s="65" t="s">
        <v>1317</v>
      </c>
    </row>
    <row r="48" spans="1:5" x14ac:dyDescent="0.2">
      <c r="A48" s="5" t="s">
        <v>1337</v>
      </c>
      <c r="B48" s="6" t="s">
        <v>3759</v>
      </c>
      <c r="C48" s="5" t="s">
        <v>1349</v>
      </c>
      <c r="D48" s="7">
        <v>646</v>
      </c>
      <c r="E48" s="65" t="s">
        <v>1317</v>
      </c>
    </row>
    <row r="49" spans="1:5" x14ac:dyDescent="0.2">
      <c r="A49" s="5" t="s">
        <v>1337</v>
      </c>
      <c r="B49" s="6" t="s">
        <v>3760</v>
      </c>
      <c r="C49" s="5" t="s">
        <v>1350</v>
      </c>
      <c r="D49" s="7">
        <v>588</v>
      </c>
      <c r="E49" s="65" t="s">
        <v>1317</v>
      </c>
    </row>
    <row r="50" spans="1:5" x14ac:dyDescent="0.2">
      <c r="A50" s="5" t="s">
        <v>1337</v>
      </c>
      <c r="B50" s="6" t="s">
        <v>3762</v>
      </c>
      <c r="C50" s="5" t="s">
        <v>2103</v>
      </c>
      <c r="D50" s="7">
        <v>817</v>
      </c>
      <c r="E50" s="65" t="s">
        <v>1317</v>
      </c>
    </row>
    <row r="51" spans="1:5" x14ac:dyDescent="0.2">
      <c r="A51" s="5" t="s">
        <v>1337</v>
      </c>
      <c r="B51" s="6" t="s">
        <v>3764</v>
      </c>
      <c r="C51" s="5" t="s">
        <v>2171</v>
      </c>
      <c r="D51" s="7">
        <v>154</v>
      </c>
      <c r="E51" s="65" t="s">
        <v>1317</v>
      </c>
    </row>
    <row r="52" spans="1:5" x14ac:dyDescent="0.2">
      <c r="A52" s="5" t="s">
        <v>1337</v>
      </c>
      <c r="B52" s="6" t="s">
        <v>3765</v>
      </c>
      <c r="C52" s="5" t="s">
        <v>2171</v>
      </c>
      <c r="D52" s="7">
        <v>137</v>
      </c>
      <c r="E52" s="65" t="s">
        <v>1317</v>
      </c>
    </row>
    <row r="53" spans="1:5" x14ac:dyDescent="0.2">
      <c r="A53" s="5" t="s">
        <v>1337</v>
      </c>
      <c r="B53" s="6" t="s">
        <v>3766</v>
      </c>
      <c r="C53" s="5" t="s">
        <v>2171</v>
      </c>
      <c r="D53" s="7">
        <v>373</v>
      </c>
      <c r="E53" s="65" t="s">
        <v>1317</v>
      </c>
    </row>
    <row r="54" spans="1:5" x14ac:dyDescent="0.2">
      <c r="A54" s="5" t="s">
        <v>1337</v>
      </c>
      <c r="B54" s="6" t="s">
        <v>3767</v>
      </c>
      <c r="C54" s="5" t="s">
        <v>2299</v>
      </c>
      <c r="D54" s="7">
        <v>154</v>
      </c>
      <c r="E54" s="65" t="s">
        <v>1317</v>
      </c>
    </row>
    <row r="55" spans="1:5" x14ac:dyDescent="0.2">
      <c r="A55" s="5" t="s">
        <v>1337</v>
      </c>
      <c r="B55" s="6" t="s">
        <v>3768</v>
      </c>
      <c r="C55" s="5" t="s">
        <v>2136</v>
      </c>
      <c r="E55" s="65" t="s">
        <v>1317</v>
      </c>
    </row>
    <row r="56" spans="1:5" x14ac:dyDescent="0.2">
      <c r="A56" s="5" t="s">
        <v>1337</v>
      </c>
      <c r="B56" s="6" t="s">
        <v>3769</v>
      </c>
      <c r="C56" s="5" t="s">
        <v>2136</v>
      </c>
      <c r="D56" s="7">
        <v>183</v>
      </c>
      <c r="E56" s="65" t="s">
        <v>1317</v>
      </c>
    </row>
    <row r="57" spans="1:5" x14ac:dyDescent="0.2">
      <c r="A57" s="5" t="s">
        <v>1337</v>
      </c>
      <c r="B57" s="6" t="s">
        <v>3770</v>
      </c>
      <c r="C57" s="5" t="s">
        <v>2136</v>
      </c>
      <c r="D57" s="7">
        <v>183</v>
      </c>
      <c r="E57" s="65" t="s">
        <v>1317</v>
      </c>
    </row>
    <row r="58" spans="1:5" x14ac:dyDescent="0.2">
      <c r="A58" s="5" t="s">
        <v>1337</v>
      </c>
      <c r="B58" s="6" t="s">
        <v>3771</v>
      </c>
      <c r="C58" s="5" t="s">
        <v>2136</v>
      </c>
      <c r="D58" s="7">
        <v>131</v>
      </c>
      <c r="E58" s="65" t="s">
        <v>1317</v>
      </c>
    </row>
    <row r="59" spans="1:5" x14ac:dyDescent="0.2">
      <c r="A59" s="5" t="s">
        <v>1337</v>
      </c>
      <c r="B59" s="6" t="s">
        <v>3772</v>
      </c>
      <c r="C59" s="5" t="s">
        <v>2294</v>
      </c>
      <c r="D59" s="7">
        <v>154</v>
      </c>
      <c r="E59" s="65" t="s">
        <v>1317</v>
      </c>
    </row>
    <row r="60" spans="1:5" x14ac:dyDescent="0.2">
      <c r="A60" s="5" t="s">
        <v>1337</v>
      </c>
      <c r="B60" s="6" t="s">
        <v>3773</v>
      </c>
      <c r="C60" s="5" t="s">
        <v>2311</v>
      </c>
      <c r="D60" s="7">
        <v>43</v>
      </c>
      <c r="E60" s="65" t="s">
        <v>1317</v>
      </c>
    </row>
    <row r="61" spans="1:5" x14ac:dyDescent="0.2">
      <c r="A61" s="5" t="s">
        <v>1337</v>
      </c>
      <c r="B61" s="6" t="s">
        <v>3774</v>
      </c>
      <c r="C61" s="5" t="s">
        <v>2934</v>
      </c>
      <c r="D61" s="7">
        <v>733</v>
      </c>
      <c r="E61" s="65" t="s">
        <v>1317</v>
      </c>
    </row>
    <row r="62" spans="1:5" x14ac:dyDescent="0.2">
      <c r="A62" s="5" t="s">
        <v>1337</v>
      </c>
      <c r="B62" s="6" t="s">
        <v>3775</v>
      </c>
      <c r="C62" s="5" t="s">
        <v>4653</v>
      </c>
      <c r="D62" s="7">
        <v>129</v>
      </c>
      <c r="E62" s="65" t="s">
        <v>1317</v>
      </c>
    </row>
    <row r="63" spans="1:5" x14ac:dyDescent="0.2">
      <c r="A63" s="5" t="s">
        <v>1337</v>
      </c>
      <c r="B63" s="6" t="s">
        <v>3777</v>
      </c>
      <c r="C63" s="5" t="s">
        <v>2156</v>
      </c>
      <c r="D63" s="7">
        <v>158</v>
      </c>
      <c r="E63" s="65" t="s">
        <v>1317</v>
      </c>
    </row>
    <row r="64" spans="1:5" x14ac:dyDescent="0.2">
      <c r="A64" s="5" t="s">
        <v>1337</v>
      </c>
      <c r="B64" s="6" t="s">
        <v>3778</v>
      </c>
      <c r="C64" s="5" t="s">
        <v>2364</v>
      </c>
      <c r="D64" s="7">
        <v>142</v>
      </c>
      <c r="E64" s="65" t="s">
        <v>1317</v>
      </c>
    </row>
    <row r="65" spans="1:10" s="58" customFormat="1" ht="13.5" thickBot="1" x14ac:dyDescent="0.25">
      <c r="A65" s="56"/>
      <c r="B65" s="57"/>
      <c r="C65" s="33" t="s">
        <v>2401</v>
      </c>
      <c r="D65" s="36">
        <f>SUM(D43:D64)</f>
        <v>8501</v>
      </c>
      <c r="E65" s="35"/>
      <c r="F65" s="56"/>
      <c r="G65" s="56"/>
      <c r="H65" s="56"/>
      <c r="I65" s="56"/>
      <c r="J65" s="56"/>
    </row>
    <row r="66" spans="1:10" x14ac:dyDescent="0.2">
      <c r="C66" s="10" t="s">
        <v>4191</v>
      </c>
      <c r="D66" s="11">
        <f>SUM(D65,D41,D30)</f>
        <v>25609</v>
      </c>
      <c r="E66" s="12"/>
    </row>
    <row r="67" spans="1:10" x14ac:dyDescent="0.2">
      <c r="C67" s="10" t="s">
        <v>2801</v>
      </c>
      <c r="D67" s="11">
        <f>SUM(D66)</f>
        <v>25609</v>
      </c>
    </row>
  </sheetData>
  <phoneticPr fontId="0" type="noConversion"/>
  <printOptions gridLines="1"/>
  <pageMargins left="1.25" right="0.5" top="1.01" bottom="0.94" header="0.5" footer="0.5"/>
  <pageSetup fitToHeight="5" orientation="portrait" r:id="rId1"/>
  <headerFooter alignWithMargins="0">
    <oddHeader>&amp;LAttachment E&amp;CCREIGHTON UNIVERSITY 
&amp;A SQ. FT.</oddHeader>
    <oddFooter>Page &amp;P&amp;R&amp;A</oddFooter>
  </headerFooter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0"/>
  <dimension ref="A1:J1151"/>
  <sheetViews>
    <sheetView workbookViewId="0">
      <pane ySplit="1" topLeftCell="A2" activePane="bottomLeft" state="frozen"/>
      <selection pane="bottomLeft"/>
    </sheetView>
  </sheetViews>
  <sheetFormatPr defaultRowHeight="12.75" x14ac:dyDescent="0.2"/>
  <cols>
    <col min="1" max="1" width="12.7109375" style="5" customWidth="1"/>
    <col min="2" max="2" width="9.7109375" style="6" customWidth="1"/>
    <col min="3" max="3" width="21.7109375" style="5" customWidth="1"/>
    <col min="4" max="4" width="11.7109375" style="7" customWidth="1"/>
    <col min="5" max="5" width="9.7109375" style="8" customWidth="1"/>
    <col min="6" max="6" width="30.7109375" style="5" customWidth="1"/>
    <col min="7" max="7" width="1.7109375" style="5" customWidth="1"/>
    <col min="8" max="8" width="16.7109375" style="5" customWidth="1"/>
    <col min="9" max="9" width="4.7109375" style="5" customWidth="1"/>
    <col min="10" max="10" width="8.7109375" style="5" customWidth="1"/>
  </cols>
  <sheetData>
    <row r="1" spans="1:6" x14ac:dyDescent="0.2">
      <c r="A1" s="10" t="s">
        <v>2119</v>
      </c>
      <c r="B1" s="14" t="s">
        <v>2120</v>
      </c>
      <c r="C1" s="10" t="s">
        <v>2121</v>
      </c>
      <c r="D1" s="11" t="s">
        <v>2122</v>
      </c>
      <c r="E1" s="12" t="s">
        <v>2123</v>
      </c>
      <c r="F1" s="5" t="s">
        <v>2126</v>
      </c>
    </row>
    <row r="2" spans="1:6" ht="13.15" customHeight="1" x14ac:dyDescent="0.2">
      <c r="A2" s="5" t="s">
        <v>1351</v>
      </c>
      <c r="B2" s="6" t="s">
        <v>4660</v>
      </c>
      <c r="C2" s="5" t="s">
        <v>1352</v>
      </c>
      <c r="D2" s="7">
        <v>1724</v>
      </c>
      <c r="E2" s="8">
        <v>351100</v>
      </c>
    </row>
    <row r="3" spans="1:6" ht="13.15" customHeight="1" x14ac:dyDescent="0.2"/>
    <row r="4" spans="1:6" ht="13.15" customHeight="1" x14ac:dyDescent="0.2">
      <c r="A4" s="5" t="s">
        <v>1351</v>
      </c>
      <c r="B4" s="6">
        <v>100</v>
      </c>
      <c r="C4" s="5" t="s">
        <v>2299</v>
      </c>
      <c r="D4" s="7">
        <v>166</v>
      </c>
      <c r="E4" s="8" t="s">
        <v>1353</v>
      </c>
    </row>
    <row r="5" spans="1:6" ht="13.15" customHeight="1" x14ac:dyDescent="0.2">
      <c r="A5" s="5" t="s">
        <v>1351</v>
      </c>
      <c r="B5" s="6">
        <v>101</v>
      </c>
      <c r="C5" s="5" t="s">
        <v>2384</v>
      </c>
      <c r="D5" s="7">
        <v>603</v>
      </c>
      <c r="E5" s="8">
        <v>509130</v>
      </c>
    </row>
    <row r="6" spans="1:6" ht="13.15" customHeight="1" x14ac:dyDescent="0.2">
      <c r="A6" s="5" t="s">
        <v>1351</v>
      </c>
      <c r="B6" s="6">
        <v>102</v>
      </c>
      <c r="C6" s="5" t="s">
        <v>2299</v>
      </c>
      <c r="D6" s="7">
        <v>100</v>
      </c>
      <c r="E6" s="8" t="s">
        <v>1353</v>
      </c>
    </row>
    <row r="7" spans="1:6" ht="13.15" customHeight="1" x14ac:dyDescent="0.2">
      <c r="A7" s="5" t="s">
        <v>1351</v>
      </c>
      <c r="B7" s="6">
        <v>103</v>
      </c>
      <c r="C7" s="5" t="s">
        <v>1354</v>
      </c>
      <c r="D7" s="7">
        <v>189</v>
      </c>
      <c r="E7" s="8" t="s">
        <v>1353</v>
      </c>
    </row>
    <row r="8" spans="1:6" ht="13.15" customHeight="1" x14ac:dyDescent="0.2">
      <c r="A8" s="5" t="s">
        <v>1351</v>
      </c>
      <c r="B8" s="6" t="s">
        <v>3406</v>
      </c>
      <c r="C8" s="5" t="s">
        <v>1355</v>
      </c>
      <c r="D8" s="7">
        <v>180</v>
      </c>
      <c r="E8" s="8" t="s">
        <v>1353</v>
      </c>
    </row>
    <row r="9" spans="1:6" ht="13.15" customHeight="1" x14ac:dyDescent="0.2">
      <c r="A9" s="5" t="s">
        <v>1351</v>
      </c>
      <c r="B9" s="6" t="s">
        <v>3407</v>
      </c>
      <c r="C9" s="5" t="s">
        <v>1356</v>
      </c>
      <c r="D9" s="7">
        <v>117</v>
      </c>
      <c r="E9" s="8" t="s">
        <v>1353</v>
      </c>
    </row>
    <row r="10" spans="1:6" ht="13.15" customHeight="1" x14ac:dyDescent="0.2">
      <c r="A10" s="5" t="s">
        <v>1351</v>
      </c>
      <c r="B10" s="6" t="s">
        <v>3408</v>
      </c>
      <c r="C10" s="5" t="s">
        <v>1357</v>
      </c>
      <c r="D10" s="7">
        <v>38</v>
      </c>
      <c r="E10" s="8" t="s">
        <v>1353</v>
      </c>
    </row>
    <row r="11" spans="1:6" ht="13.15" customHeight="1" x14ac:dyDescent="0.2">
      <c r="A11" s="5" t="s">
        <v>1351</v>
      </c>
      <c r="B11" s="6" t="s">
        <v>3409</v>
      </c>
      <c r="C11" s="5" t="s">
        <v>2279</v>
      </c>
      <c r="D11" s="7">
        <v>15</v>
      </c>
      <c r="E11" s="8" t="s">
        <v>1353</v>
      </c>
    </row>
    <row r="12" spans="1:6" ht="13.15" customHeight="1" x14ac:dyDescent="0.2">
      <c r="A12" s="5" t="s">
        <v>1351</v>
      </c>
      <c r="B12" s="6">
        <v>104</v>
      </c>
      <c r="C12" s="5" t="s">
        <v>1358</v>
      </c>
      <c r="D12" s="7">
        <v>254</v>
      </c>
      <c r="E12" s="8" t="s">
        <v>1353</v>
      </c>
    </row>
    <row r="13" spans="1:6" ht="13.15" customHeight="1" x14ac:dyDescent="0.2">
      <c r="A13" s="5" t="s">
        <v>1351</v>
      </c>
      <c r="B13" s="6">
        <v>105</v>
      </c>
      <c r="C13" s="5" t="s">
        <v>2143</v>
      </c>
      <c r="D13" s="7">
        <v>1917</v>
      </c>
      <c r="E13" s="8" t="s">
        <v>1353</v>
      </c>
    </row>
    <row r="14" spans="1:6" ht="13.15" customHeight="1" x14ac:dyDescent="0.2">
      <c r="A14" s="5" t="s">
        <v>1351</v>
      </c>
      <c r="B14" s="6">
        <v>106</v>
      </c>
      <c r="C14" s="5" t="s">
        <v>725</v>
      </c>
      <c r="D14" s="7">
        <v>93</v>
      </c>
      <c r="E14" s="8" t="s">
        <v>1353</v>
      </c>
    </row>
    <row r="15" spans="1:6" ht="13.15" customHeight="1" x14ac:dyDescent="0.2">
      <c r="A15" s="5" t="s">
        <v>1351</v>
      </c>
      <c r="B15" s="6">
        <v>107</v>
      </c>
      <c r="C15" s="5" t="s">
        <v>2692</v>
      </c>
      <c r="D15" s="7">
        <v>444</v>
      </c>
      <c r="E15" s="8" t="s">
        <v>1353</v>
      </c>
    </row>
    <row r="16" spans="1:6" ht="13.15" customHeight="1" x14ac:dyDescent="0.2">
      <c r="A16" s="5" t="s">
        <v>1351</v>
      </c>
      <c r="B16" s="6">
        <v>108</v>
      </c>
      <c r="C16" s="5" t="s">
        <v>1359</v>
      </c>
      <c r="D16" s="7">
        <v>318</v>
      </c>
      <c r="E16" s="8" t="s">
        <v>1353</v>
      </c>
    </row>
    <row r="17" spans="1:5" ht="13.15" customHeight="1" x14ac:dyDescent="0.2">
      <c r="A17" s="5" t="s">
        <v>1351</v>
      </c>
      <c r="B17" s="6">
        <v>109</v>
      </c>
      <c r="C17" s="5" t="s">
        <v>2275</v>
      </c>
      <c r="D17" s="7">
        <v>339</v>
      </c>
      <c r="E17" s="8" t="s">
        <v>1353</v>
      </c>
    </row>
    <row r="18" spans="1:5" ht="13.15" customHeight="1" x14ac:dyDescent="0.2">
      <c r="A18" s="5" t="s">
        <v>1351</v>
      </c>
      <c r="B18" s="6">
        <v>110</v>
      </c>
      <c r="C18" s="5" t="s">
        <v>2299</v>
      </c>
      <c r="D18" s="7">
        <v>80</v>
      </c>
      <c r="E18" s="8" t="s">
        <v>1353</v>
      </c>
    </row>
    <row r="19" spans="1:5" ht="13.15" customHeight="1" x14ac:dyDescent="0.2">
      <c r="A19" s="5" t="s">
        <v>1351</v>
      </c>
      <c r="B19" s="6">
        <v>111</v>
      </c>
      <c r="C19" s="5" t="s">
        <v>2299</v>
      </c>
      <c r="D19" s="7">
        <v>98</v>
      </c>
      <c r="E19" s="8" t="s">
        <v>1353</v>
      </c>
    </row>
    <row r="20" spans="1:5" ht="13.15" customHeight="1" x14ac:dyDescent="0.2">
      <c r="A20" s="5" t="s">
        <v>1351</v>
      </c>
      <c r="B20" s="6">
        <v>112</v>
      </c>
      <c r="C20" s="5" t="s">
        <v>1360</v>
      </c>
      <c r="D20" s="7">
        <v>303</v>
      </c>
      <c r="E20" s="8" t="s">
        <v>1353</v>
      </c>
    </row>
    <row r="21" spans="1:5" ht="13.15" customHeight="1" x14ac:dyDescent="0.2">
      <c r="A21" s="5" t="s">
        <v>1351</v>
      </c>
      <c r="B21" s="6">
        <v>113</v>
      </c>
      <c r="C21" s="5" t="s">
        <v>4728</v>
      </c>
      <c r="D21" s="7">
        <v>516</v>
      </c>
      <c r="E21" s="8" t="s">
        <v>1353</v>
      </c>
    </row>
    <row r="22" spans="1:5" ht="13.15" customHeight="1" x14ac:dyDescent="0.2">
      <c r="A22" s="5" t="s">
        <v>1351</v>
      </c>
      <c r="B22" s="6">
        <v>115</v>
      </c>
      <c r="C22" s="5" t="s">
        <v>2171</v>
      </c>
      <c r="D22" s="7">
        <v>32</v>
      </c>
      <c r="E22" s="8" t="s">
        <v>1353</v>
      </c>
    </row>
    <row r="23" spans="1:5" ht="13.15" customHeight="1" x14ac:dyDescent="0.2">
      <c r="A23" s="5" t="s">
        <v>1351</v>
      </c>
      <c r="B23" s="6">
        <v>116</v>
      </c>
      <c r="C23" s="5" t="s">
        <v>3026</v>
      </c>
      <c r="D23" s="7">
        <v>42</v>
      </c>
      <c r="E23" s="8" t="s">
        <v>1353</v>
      </c>
    </row>
    <row r="24" spans="1:5" ht="13.15" customHeight="1" x14ac:dyDescent="0.2">
      <c r="A24" s="5" t="s">
        <v>1351</v>
      </c>
      <c r="B24" s="6">
        <v>117</v>
      </c>
      <c r="C24" s="5" t="s">
        <v>3027</v>
      </c>
      <c r="D24" s="7">
        <v>42</v>
      </c>
      <c r="E24" s="8" t="s">
        <v>1353</v>
      </c>
    </row>
    <row r="25" spans="1:5" ht="13.15" customHeight="1" x14ac:dyDescent="0.2">
      <c r="A25" s="5" t="s">
        <v>1351</v>
      </c>
      <c r="B25" s="6">
        <v>118</v>
      </c>
      <c r="C25" s="5" t="s">
        <v>2311</v>
      </c>
      <c r="D25" s="7">
        <v>134</v>
      </c>
      <c r="E25" s="8" t="s">
        <v>1353</v>
      </c>
    </row>
    <row r="26" spans="1:5" ht="13.15" customHeight="1" x14ac:dyDescent="0.2">
      <c r="A26" s="5" t="s">
        <v>1351</v>
      </c>
      <c r="B26" s="6">
        <v>119</v>
      </c>
      <c r="C26" s="5" t="s">
        <v>1361</v>
      </c>
      <c r="D26" s="7">
        <v>150</v>
      </c>
      <c r="E26" s="8" t="s">
        <v>1353</v>
      </c>
    </row>
    <row r="27" spans="1:5" ht="13.15" customHeight="1" x14ac:dyDescent="0.2">
      <c r="A27" s="5" t="s">
        <v>1351</v>
      </c>
      <c r="B27" s="6">
        <v>120</v>
      </c>
      <c r="C27" s="5" t="s">
        <v>886</v>
      </c>
      <c r="D27" s="7">
        <v>165</v>
      </c>
      <c r="E27" s="8" t="s">
        <v>1353</v>
      </c>
    </row>
    <row r="28" spans="1:5" ht="13.15" customHeight="1" x14ac:dyDescent="0.2">
      <c r="A28" s="5" t="s">
        <v>1351</v>
      </c>
      <c r="B28" s="6">
        <v>121</v>
      </c>
      <c r="C28" s="5" t="s">
        <v>1362</v>
      </c>
      <c r="D28" s="7">
        <v>165</v>
      </c>
      <c r="E28" s="8" t="s">
        <v>1353</v>
      </c>
    </row>
    <row r="29" spans="1:5" ht="13.15" customHeight="1" x14ac:dyDescent="0.2">
      <c r="A29" s="5" t="s">
        <v>1351</v>
      </c>
      <c r="B29" s="6" t="s">
        <v>893</v>
      </c>
      <c r="C29" s="5" t="s">
        <v>2299</v>
      </c>
      <c r="D29" s="7">
        <v>21</v>
      </c>
      <c r="E29" s="8" t="s">
        <v>1353</v>
      </c>
    </row>
    <row r="30" spans="1:5" ht="13.15" customHeight="1" x14ac:dyDescent="0.2">
      <c r="A30" s="5" t="s">
        <v>1351</v>
      </c>
      <c r="B30" s="6" t="s">
        <v>895</v>
      </c>
      <c r="C30" s="5" t="s">
        <v>1363</v>
      </c>
      <c r="D30" s="7">
        <v>131</v>
      </c>
      <c r="E30" s="8" t="s">
        <v>1353</v>
      </c>
    </row>
    <row r="31" spans="1:5" ht="13.15" customHeight="1" x14ac:dyDescent="0.2">
      <c r="A31" s="5" t="s">
        <v>1351</v>
      </c>
      <c r="B31" s="6" t="s">
        <v>896</v>
      </c>
      <c r="C31" s="5" t="s">
        <v>2279</v>
      </c>
      <c r="D31" s="7">
        <v>8</v>
      </c>
      <c r="E31" s="8" t="s">
        <v>1353</v>
      </c>
    </row>
    <row r="32" spans="1:5" ht="13.15" customHeight="1" x14ac:dyDescent="0.2">
      <c r="A32" s="5" t="s">
        <v>1351</v>
      </c>
      <c r="B32" s="6">
        <v>122</v>
      </c>
      <c r="C32" s="5" t="s">
        <v>2311</v>
      </c>
      <c r="D32" s="7">
        <v>227</v>
      </c>
      <c r="E32" s="8" t="s">
        <v>1353</v>
      </c>
    </row>
    <row r="33" spans="1:5" ht="13.15" customHeight="1" x14ac:dyDescent="0.2">
      <c r="A33" s="5" t="s">
        <v>1351</v>
      </c>
      <c r="B33" s="6">
        <v>123</v>
      </c>
      <c r="C33" s="5" t="s">
        <v>1364</v>
      </c>
      <c r="D33" s="7">
        <v>209</v>
      </c>
      <c r="E33" s="8" t="s">
        <v>1353</v>
      </c>
    </row>
    <row r="34" spans="1:5" ht="13.15" customHeight="1" x14ac:dyDescent="0.2">
      <c r="A34" s="5" t="s">
        <v>1351</v>
      </c>
      <c r="B34" s="6">
        <v>124</v>
      </c>
      <c r="C34" s="5" t="s">
        <v>2448</v>
      </c>
      <c r="D34" s="7">
        <v>553</v>
      </c>
      <c r="E34" s="8" t="s">
        <v>1353</v>
      </c>
    </row>
    <row r="35" spans="1:5" ht="13.15" customHeight="1" x14ac:dyDescent="0.2">
      <c r="A35" s="5" t="s">
        <v>1351</v>
      </c>
      <c r="B35" s="6" t="s">
        <v>2312</v>
      </c>
      <c r="C35" s="5" t="s">
        <v>2470</v>
      </c>
      <c r="D35" s="7">
        <v>36</v>
      </c>
      <c r="E35" s="8" t="s">
        <v>1353</v>
      </c>
    </row>
    <row r="36" spans="1:5" ht="13.15" customHeight="1" x14ac:dyDescent="0.2">
      <c r="A36" s="5" t="s">
        <v>1351</v>
      </c>
      <c r="B36" s="6">
        <v>125</v>
      </c>
      <c r="C36" s="5" t="s">
        <v>1365</v>
      </c>
      <c r="D36" s="7">
        <v>105</v>
      </c>
      <c r="E36" s="8" t="s">
        <v>1353</v>
      </c>
    </row>
    <row r="37" spans="1:5" ht="13.15" customHeight="1" x14ac:dyDescent="0.2">
      <c r="A37" s="5" t="s">
        <v>1351</v>
      </c>
      <c r="B37" s="6">
        <v>126</v>
      </c>
      <c r="C37" s="5" t="s">
        <v>3026</v>
      </c>
      <c r="D37" s="7">
        <v>48</v>
      </c>
      <c r="E37" s="8" t="s">
        <v>1353</v>
      </c>
    </row>
    <row r="38" spans="1:5" ht="13.15" customHeight="1" x14ac:dyDescent="0.2">
      <c r="A38" s="5" t="s">
        <v>1351</v>
      </c>
      <c r="B38" s="6">
        <v>127</v>
      </c>
      <c r="C38" s="5" t="s">
        <v>3027</v>
      </c>
      <c r="D38" s="7">
        <v>48</v>
      </c>
      <c r="E38" s="8" t="s">
        <v>1353</v>
      </c>
    </row>
    <row r="39" spans="1:5" ht="13.15" customHeight="1" x14ac:dyDescent="0.2">
      <c r="A39" s="5" t="s">
        <v>1351</v>
      </c>
      <c r="B39" s="6">
        <v>128</v>
      </c>
      <c r="C39" s="5" t="s">
        <v>2279</v>
      </c>
      <c r="D39" s="7">
        <v>12</v>
      </c>
      <c r="E39" s="8" t="s">
        <v>1353</v>
      </c>
    </row>
    <row r="40" spans="1:5" ht="13.15" customHeight="1" x14ac:dyDescent="0.2">
      <c r="A40" s="5" t="s">
        <v>1351</v>
      </c>
      <c r="B40" s="6">
        <v>129</v>
      </c>
      <c r="C40" s="5" t="s">
        <v>2311</v>
      </c>
      <c r="D40" s="7">
        <v>127</v>
      </c>
      <c r="E40" s="8" t="s">
        <v>1353</v>
      </c>
    </row>
    <row r="41" spans="1:5" ht="13.15" customHeight="1" x14ac:dyDescent="0.2">
      <c r="A41" s="5" t="s">
        <v>1351</v>
      </c>
      <c r="B41" s="6">
        <v>130</v>
      </c>
      <c r="C41" s="5" t="s">
        <v>881</v>
      </c>
      <c r="D41" s="7">
        <v>161</v>
      </c>
      <c r="E41" s="8" t="s">
        <v>1353</v>
      </c>
    </row>
    <row r="42" spans="1:5" ht="13.15" customHeight="1" x14ac:dyDescent="0.2">
      <c r="A42" s="5" t="s">
        <v>1351</v>
      </c>
      <c r="B42" s="6" t="s">
        <v>2335</v>
      </c>
      <c r="C42" s="5" t="s">
        <v>2657</v>
      </c>
      <c r="D42" s="7">
        <v>94</v>
      </c>
      <c r="E42" s="8" t="s">
        <v>1353</v>
      </c>
    </row>
    <row r="43" spans="1:5" ht="13.15" customHeight="1" x14ac:dyDescent="0.2">
      <c r="A43" s="5" t="s">
        <v>1351</v>
      </c>
      <c r="B43" s="6" t="s">
        <v>2336</v>
      </c>
      <c r="C43" s="5" t="s">
        <v>2277</v>
      </c>
      <c r="D43" s="7">
        <v>39</v>
      </c>
      <c r="E43" s="8" t="s">
        <v>1353</v>
      </c>
    </row>
    <row r="44" spans="1:5" ht="13.15" customHeight="1" x14ac:dyDescent="0.2">
      <c r="A44" s="5" t="s">
        <v>1351</v>
      </c>
      <c r="B44" s="6" t="s">
        <v>4298</v>
      </c>
      <c r="C44" s="5" t="s">
        <v>2279</v>
      </c>
      <c r="D44" s="7">
        <v>17</v>
      </c>
      <c r="E44" s="8" t="s">
        <v>1353</v>
      </c>
    </row>
    <row r="45" spans="1:5" ht="13.15" customHeight="1" x14ac:dyDescent="0.2">
      <c r="A45" s="5" t="s">
        <v>1351</v>
      </c>
      <c r="B45" s="6">
        <v>131</v>
      </c>
      <c r="C45" s="5" t="s">
        <v>1366</v>
      </c>
      <c r="D45" s="7">
        <v>454</v>
      </c>
      <c r="E45" s="8" t="s">
        <v>1353</v>
      </c>
    </row>
    <row r="46" spans="1:5" ht="13.15" customHeight="1" x14ac:dyDescent="0.2">
      <c r="A46" s="5" t="s">
        <v>1351</v>
      </c>
      <c r="B46" s="6" t="s">
        <v>2340</v>
      </c>
      <c r="C46" s="5" t="s">
        <v>1367</v>
      </c>
      <c r="D46" s="7">
        <v>167</v>
      </c>
      <c r="E46" s="8" t="s">
        <v>1353</v>
      </c>
    </row>
    <row r="47" spans="1:5" ht="13.15" customHeight="1" x14ac:dyDescent="0.2">
      <c r="A47" s="5" t="s">
        <v>1351</v>
      </c>
      <c r="B47" s="6" t="s">
        <v>2341</v>
      </c>
      <c r="C47" s="5" t="s">
        <v>2279</v>
      </c>
      <c r="D47" s="7">
        <v>58</v>
      </c>
      <c r="E47" s="8" t="s">
        <v>1353</v>
      </c>
    </row>
    <row r="48" spans="1:5" ht="13.15" customHeight="1" x14ac:dyDescent="0.2">
      <c r="A48" s="5" t="s">
        <v>1351</v>
      </c>
      <c r="B48" s="6" t="s">
        <v>2342</v>
      </c>
      <c r="C48" s="5" t="s">
        <v>2277</v>
      </c>
      <c r="D48" s="7">
        <v>56</v>
      </c>
      <c r="E48" s="8" t="s">
        <v>1353</v>
      </c>
    </row>
    <row r="49" spans="1:5" ht="13.15" customHeight="1" x14ac:dyDescent="0.2">
      <c r="A49" s="5" t="s">
        <v>1351</v>
      </c>
      <c r="B49" s="6" t="s">
        <v>1368</v>
      </c>
      <c r="C49" s="5" t="s">
        <v>2275</v>
      </c>
      <c r="D49" s="7">
        <v>6</v>
      </c>
      <c r="E49" s="8" t="s">
        <v>1353</v>
      </c>
    </row>
    <row r="50" spans="1:5" ht="13.15" customHeight="1" x14ac:dyDescent="0.2">
      <c r="A50" s="5" t="s">
        <v>1351</v>
      </c>
      <c r="B50" s="6">
        <v>132</v>
      </c>
      <c r="C50" s="5" t="s">
        <v>2311</v>
      </c>
      <c r="D50" s="7">
        <v>181</v>
      </c>
      <c r="E50" s="8" t="s">
        <v>1353</v>
      </c>
    </row>
    <row r="51" spans="1:5" ht="13.15" customHeight="1" x14ac:dyDescent="0.2">
      <c r="A51" s="5" t="s">
        <v>1351</v>
      </c>
      <c r="B51" s="6">
        <v>133</v>
      </c>
      <c r="C51" s="5" t="s">
        <v>2367</v>
      </c>
      <c r="D51" s="7">
        <v>24</v>
      </c>
      <c r="E51" s="8">
        <v>352000</v>
      </c>
    </row>
    <row r="52" spans="1:5" ht="13.15" customHeight="1" x14ac:dyDescent="0.2">
      <c r="A52" s="5" t="s">
        <v>1351</v>
      </c>
      <c r="B52" s="6">
        <v>134</v>
      </c>
      <c r="C52" s="5" t="s">
        <v>2136</v>
      </c>
      <c r="D52" s="7">
        <v>172</v>
      </c>
      <c r="E52" s="8" t="s">
        <v>1353</v>
      </c>
    </row>
    <row r="53" spans="1:5" ht="13.15" customHeight="1" x14ac:dyDescent="0.2">
      <c r="A53" s="5" t="s">
        <v>1351</v>
      </c>
      <c r="B53" s="6">
        <v>135</v>
      </c>
      <c r="C53" s="5" t="s">
        <v>2136</v>
      </c>
      <c r="D53" s="7">
        <v>171</v>
      </c>
      <c r="E53" s="8" t="s">
        <v>1353</v>
      </c>
    </row>
    <row r="54" spans="1:5" ht="13.15" customHeight="1" x14ac:dyDescent="0.2">
      <c r="A54" s="5" t="s">
        <v>1351</v>
      </c>
      <c r="B54" s="6">
        <v>136</v>
      </c>
      <c r="C54" s="5" t="s">
        <v>3421</v>
      </c>
      <c r="D54" s="7">
        <v>136</v>
      </c>
      <c r="E54" s="8" t="s">
        <v>1353</v>
      </c>
    </row>
    <row r="55" spans="1:5" ht="13.15" customHeight="1" x14ac:dyDescent="0.2">
      <c r="A55" s="5" t="s">
        <v>1351</v>
      </c>
      <c r="B55" s="6" t="s">
        <v>2362</v>
      </c>
      <c r="C55" s="5" t="s">
        <v>1369</v>
      </c>
      <c r="D55" s="7">
        <v>357</v>
      </c>
      <c r="E55" s="8" t="s">
        <v>1353</v>
      </c>
    </row>
    <row r="56" spans="1:5" ht="13.15" customHeight="1" x14ac:dyDescent="0.2">
      <c r="A56" s="5" t="s">
        <v>1351</v>
      </c>
      <c r="B56" s="6">
        <v>137</v>
      </c>
      <c r="C56" s="5" t="s">
        <v>2136</v>
      </c>
      <c r="D56" s="7">
        <v>172</v>
      </c>
      <c r="E56" s="8" t="s">
        <v>1353</v>
      </c>
    </row>
    <row r="57" spans="1:5" ht="13.15" customHeight="1" x14ac:dyDescent="0.2">
      <c r="A57" s="5" t="s">
        <v>1351</v>
      </c>
      <c r="B57" s="6">
        <v>138</v>
      </c>
      <c r="C57" s="5" t="s">
        <v>3707</v>
      </c>
      <c r="D57" s="7">
        <v>143</v>
      </c>
      <c r="E57" s="8" t="s">
        <v>1353</v>
      </c>
    </row>
    <row r="58" spans="1:5" ht="13.15" customHeight="1" x14ac:dyDescent="0.2">
      <c r="A58" s="5" t="s">
        <v>1351</v>
      </c>
      <c r="B58" s="6">
        <v>139</v>
      </c>
      <c r="C58" s="5" t="s">
        <v>2136</v>
      </c>
      <c r="D58" s="7">
        <v>168</v>
      </c>
      <c r="E58" s="8" t="s">
        <v>1353</v>
      </c>
    </row>
    <row r="59" spans="1:5" ht="13.15" customHeight="1" x14ac:dyDescent="0.2">
      <c r="A59" s="5" t="s">
        <v>1351</v>
      </c>
      <c r="B59" s="6">
        <v>140</v>
      </c>
      <c r="C59" s="5" t="s">
        <v>2136</v>
      </c>
      <c r="D59" s="7">
        <v>260</v>
      </c>
      <c r="E59" s="8" t="s">
        <v>1353</v>
      </c>
    </row>
    <row r="60" spans="1:5" ht="13.15" customHeight="1" x14ac:dyDescent="0.2">
      <c r="A60" s="5" t="s">
        <v>1351</v>
      </c>
      <c r="B60" s="6">
        <v>141</v>
      </c>
      <c r="C60" s="5" t="s">
        <v>2604</v>
      </c>
      <c r="D60" s="7">
        <v>89</v>
      </c>
      <c r="E60" s="8" t="s">
        <v>1353</v>
      </c>
    </row>
    <row r="61" spans="1:5" ht="13.15" customHeight="1" x14ac:dyDescent="0.2">
      <c r="A61" s="5" t="s">
        <v>1351</v>
      </c>
      <c r="B61" s="6">
        <v>142</v>
      </c>
      <c r="C61" s="5" t="s">
        <v>2136</v>
      </c>
      <c r="D61" s="7">
        <v>168</v>
      </c>
      <c r="E61" s="8" t="s">
        <v>1353</v>
      </c>
    </row>
    <row r="62" spans="1:5" ht="13.15" customHeight="1" x14ac:dyDescent="0.2">
      <c r="A62" s="5" t="s">
        <v>1351</v>
      </c>
      <c r="B62" s="6" t="s">
        <v>2373</v>
      </c>
      <c r="C62" s="5" t="s">
        <v>2136</v>
      </c>
      <c r="D62" s="7">
        <v>167</v>
      </c>
      <c r="E62" s="8" t="s">
        <v>1353</v>
      </c>
    </row>
    <row r="63" spans="1:5" ht="13.15" customHeight="1" x14ac:dyDescent="0.2">
      <c r="A63" s="5" t="s">
        <v>1351</v>
      </c>
      <c r="B63" s="6">
        <v>143</v>
      </c>
      <c r="C63" s="5" t="s">
        <v>2299</v>
      </c>
      <c r="D63" s="7">
        <v>24</v>
      </c>
      <c r="E63" s="8" t="s">
        <v>1353</v>
      </c>
    </row>
    <row r="64" spans="1:5" ht="13.15" customHeight="1" x14ac:dyDescent="0.2">
      <c r="A64" s="5" t="s">
        <v>1351</v>
      </c>
      <c r="B64" s="6">
        <v>144</v>
      </c>
      <c r="C64" s="5" t="s">
        <v>2311</v>
      </c>
      <c r="D64" s="7">
        <v>64</v>
      </c>
      <c r="E64" s="8" t="s">
        <v>1353</v>
      </c>
    </row>
    <row r="65" spans="1:5" ht="13.15" customHeight="1" x14ac:dyDescent="0.2">
      <c r="A65" s="5" t="s">
        <v>1351</v>
      </c>
      <c r="B65" s="6">
        <v>145</v>
      </c>
      <c r="C65" s="5" t="s">
        <v>2311</v>
      </c>
      <c r="D65" s="7">
        <v>107</v>
      </c>
      <c r="E65" s="8" t="s">
        <v>1353</v>
      </c>
    </row>
    <row r="66" spans="1:5" ht="13.15" customHeight="1" x14ac:dyDescent="0.2">
      <c r="A66" s="5" t="s">
        <v>1351</v>
      </c>
      <c r="B66" s="6" t="s">
        <v>3574</v>
      </c>
      <c r="C66" s="5" t="s">
        <v>2393</v>
      </c>
      <c r="D66" s="7">
        <v>56</v>
      </c>
      <c r="E66" s="8" t="s">
        <v>1353</v>
      </c>
    </row>
    <row r="67" spans="1:5" ht="13.15" customHeight="1" x14ac:dyDescent="0.2">
      <c r="A67" s="5" t="s">
        <v>1351</v>
      </c>
      <c r="B67" s="6" t="s">
        <v>3576</v>
      </c>
      <c r="C67" s="5" t="s">
        <v>2393</v>
      </c>
      <c r="D67" s="7">
        <v>56</v>
      </c>
      <c r="E67" s="8" t="s">
        <v>1353</v>
      </c>
    </row>
    <row r="68" spans="1:5" ht="13.15" customHeight="1" x14ac:dyDescent="0.2">
      <c r="A68" s="5" t="s">
        <v>1351</v>
      </c>
      <c r="B68" s="6" t="s">
        <v>2833</v>
      </c>
      <c r="C68" s="5" t="s">
        <v>2160</v>
      </c>
      <c r="D68" s="7">
        <v>152</v>
      </c>
      <c r="E68" s="8" t="s">
        <v>1353</v>
      </c>
    </row>
    <row r="69" spans="1:5" ht="13.15" customHeight="1" x14ac:dyDescent="0.2">
      <c r="A69" s="5" t="s">
        <v>1351</v>
      </c>
      <c r="B69" s="6" t="s">
        <v>2396</v>
      </c>
      <c r="C69" s="5" t="s">
        <v>2160</v>
      </c>
      <c r="D69" s="7">
        <v>151</v>
      </c>
      <c r="E69" s="8" t="s">
        <v>1353</v>
      </c>
    </row>
    <row r="70" spans="1:5" ht="13.15" customHeight="1" x14ac:dyDescent="0.2">
      <c r="C70" s="10" t="s">
        <v>2401</v>
      </c>
      <c r="D70" s="11">
        <f>SUM(D4:D69)</f>
        <v>11895</v>
      </c>
      <c r="E70" s="12"/>
    </row>
    <row r="71" spans="1:5" ht="13.15" customHeight="1" x14ac:dyDescent="0.2"/>
    <row r="72" spans="1:5" ht="13.15" customHeight="1" x14ac:dyDescent="0.2">
      <c r="A72" s="5" t="s">
        <v>1351</v>
      </c>
      <c r="B72" s="6" t="s">
        <v>2402</v>
      </c>
      <c r="C72" s="5" t="s">
        <v>725</v>
      </c>
      <c r="D72" s="7">
        <v>78</v>
      </c>
      <c r="E72" s="8" t="s">
        <v>1353</v>
      </c>
    </row>
    <row r="73" spans="1:5" ht="13.15" customHeight="1" x14ac:dyDescent="0.2">
      <c r="A73" s="5" t="s">
        <v>1351</v>
      </c>
      <c r="B73" s="6" t="s">
        <v>2405</v>
      </c>
      <c r="C73" s="5" t="s">
        <v>2657</v>
      </c>
      <c r="D73" s="7">
        <v>182</v>
      </c>
      <c r="E73" s="8" t="s">
        <v>1353</v>
      </c>
    </row>
    <row r="74" spans="1:5" ht="13.15" customHeight="1" x14ac:dyDescent="0.2">
      <c r="A74" s="5" t="s">
        <v>1351</v>
      </c>
      <c r="B74" s="6" t="s">
        <v>3881</v>
      </c>
      <c r="C74" s="5" t="s">
        <v>1370</v>
      </c>
      <c r="D74" s="7">
        <v>44</v>
      </c>
      <c r="E74" s="8" t="s">
        <v>1353</v>
      </c>
    </row>
    <row r="75" spans="1:5" ht="13.15" customHeight="1" x14ac:dyDescent="0.2">
      <c r="A75" s="5" t="s">
        <v>1351</v>
      </c>
      <c r="B75" s="6" t="s">
        <v>4490</v>
      </c>
      <c r="C75" s="5" t="s">
        <v>3515</v>
      </c>
      <c r="D75" s="7">
        <v>19</v>
      </c>
      <c r="E75" s="8" t="s">
        <v>1353</v>
      </c>
    </row>
    <row r="76" spans="1:5" ht="13.15" customHeight="1" x14ac:dyDescent="0.2">
      <c r="A76" s="5" t="s">
        <v>1351</v>
      </c>
      <c r="B76" s="6" t="s">
        <v>2406</v>
      </c>
      <c r="C76" s="5" t="s">
        <v>2279</v>
      </c>
      <c r="D76" s="7">
        <v>27</v>
      </c>
      <c r="E76" s="8" t="s">
        <v>1353</v>
      </c>
    </row>
    <row r="77" spans="1:5" ht="13.15" customHeight="1" x14ac:dyDescent="0.2">
      <c r="A77" s="5" t="s">
        <v>1351</v>
      </c>
      <c r="B77" s="6">
        <v>202</v>
      </c>
      <c r="C77" s="5" t="s">
        <v>2657</v>
      </c>
      <c r="D77" s="7">
        <v>184</v>
      </c>
      <c r="E77" s="8" t="s">
        <v>1353</v>
      </c>
    </row>
    <row r="78" spans="1:5" ht="13.15" customHeight="1" x14ac:dyDescent="0.2">
      <c r="A78" s="5" t="s">
        <v>1351</v>
      </c>
      <c r="B78" s="6" t="s">
        <v>2408</v>
      </c>
      <c r="C78" s="5" t="s">
        <v>1370</v>
      </c>
      <c r="D78" s="7">
        <v>36</v>
      </c>
      <c r="E78" s="8" t="s">
        <v>1353</v>
      </c>
    </row>
    <row r="79" spans="1:5" ht="13.15" customHeight="1" x14ac:dyDescent="0.2">
      <c r="A79" s="5" t="s">
        <v>1351</v>
      </c>
      <c r="B79" s="6" t="s">
        <v>2409</v>
      </c>
      <c r="C79" s="5" t="s">
        <v>3515</v>
      </c>
      <c r="D79" s="7">
        <v>19</v>
      </c>
      <c r="E79" s="8" t="s">
        <v>1353</v>
      </c>
    </row>
    <row r="80" spans="1:5" ht="13.15" customHeight="1" x14ac:dyDescent="0.2">
      <c r="A80" s="5" t="s">
        <v>1351</v>
      </c>
      <c r="B80" s="6" t="s">
        <v>770</v>
      </c>
      <c r="C80" s="5" t="s">
        <v>2279</v>
      </c>
      <c r="D80" s="7">
        <v>36</v>
      </c>
      <c r="E80" s="8" t="s">
        <v>1353</v>
      </c>
    </row>
    <row r="81" spans="1:5" ht="13.15" customHeight="1" x14ac:dyDescent="0.2">
      <c r="A81" s="5" t="s">
        <v>1351</v>
      </c>
      <c r="B81" s="6">
        <v>203</v>
      </c>
      <c r="C81" s="5" t="s">
        <v>2657</v>
      </c>
      <c r="D81" s="7">
        <v>173</v>
      </c>
      <c r="E81" s="8" t="s">
        <v>1353</v>
      </c>
    </row>
    <row r="82" spans="1:5" ht="13.15" customHeight="1" x14ac:dyDescent="0.2">
      <c r="A82" s="5" t="s">
        <v>1351</v>
      </c>
      <c r="B82" s="6" t="s">
        <v>2412</v>
      </c>
      <c r="C82" s="5" t="s">
        <v>3614</v>
      </c>
      <c r="D82" s="7">
        <v>22</v>
      </c>
      <c r="E82" s="8" t="s">
        <v>1353</v>
      </c>
    </row>
    <row r="83" spans="1:5" ht="13.15" customHeight="1" x14ac:dyDescent="0.2">
      <c r="A83" s="5" t="s">
        <v>1351</v>
      </c>
      <c r="B83" s="6" t="s">
        <v>3901</v>
      </c>
      <c r="C83" s="5" t="s">
        <v>2279</v>
      </c>
      <c r="D83" s="7">
        <v>30</v>
      </c>
      <c r="E83" s="8" t="s">
        <v>1353</v>
      </c>
    </row>
    <row r="84" spans="1:5" ht="13.15" customHeight="1" x14ac:dyDescent="0.2">
      <c r="A84" s="5" t="s">
        <v>1351</v>
      </c>
      <c r="B84" s="6">
        <v>204</v>
      </c>
      <c r="C84" s="5" t="s">
        <v>2657</v>
      </c>
      <c r="D84" s="7">
        <v>174</v>
      </c>
      <c r="E84" s="8" t="s">
        <v>1353</v>
      </c>
    </row>
    <row r="85" spans="1:5" ht="13.15" customHeight="1" x14ac:dyDescent="0.2">
      <c r="A85" s="5" t="s">
        <v>1351</v>
      </c>
      <c r="B85" s="6" t="s">
        <v>4675</v>
      </c>
      <c r="C85" s="5" t="s">
        <v>3614</v>
      </c>
      <c r="D85" s="7">
        <v>22</v>
      </c>
      <c r="E85" s="8" t="s">
        <v>1353</v>
      </c>
    </row>
    <row r="86" spans="1:5" ht="13.15" customHeight="1" x14ac:dyDescent="0.2">
      <c r="A86" s="5" t="s">
        <v>1351</v>
      </c>
      <c r="B86" s="6" t="s">
        <v>940</v>
      </c>
      <c r="C86" s="5" t="s">
        <v>2279</v>
      </c>
      <c r="D86" s="7">
        <v>29</v>
      </c>
      <c r="E86" s="8" t="s">
        <v>1353</v>
      </c>
    </row>
    <row r="87" spans="1:5" ht="13.15" customHeight="1" x14ac:dyDescent="0.2">
      <c r="A87" s="5" t="s">
        <v>1351</v>
      </c>
      <c r="B87" s="6">
        <v>205</v>
      </c>
      <c r="C87" s="5" t="s">
        <v>2657</v>
      </c>
      <c r="D87" s="7">
        <v>174</v>
      </c>
      <c r="E87" s="8" t="s">
        <v>1353</v>
      </c>
    </row>
    <row r="88" spans="1:5" ht="13.15" customHeight="1" x14ac:dyDescent="0.2">
      <c r="A88" s="5" t="s">
        <v>1351</v>
      </c>
      <c r="B88" s="6" t="s">
        <v>2417</v>
      </c>
      <c r="C88" s="5" t="s">
        <v>1370</v>
      </c>
      <c r="D88" s="7">
        <v>44</v>
      </c>
      <c r="E88" s="8" t="s">
        <v>1353</v>
      </c>
    </row>
    <row r="89" spans="1:5" ht="13.15" customHeight="1" x14ac:dyDescent="0.2">
      <c r="A89" s="5" t="s">
        <v>1351</v>
      </c>
      <c r="B89" s="6" t="s">
        <v>3494</v>
      </c>
      <c r="C89" s="5" t="s">
        <v>3515</v>
      </c>
      <c r="D89" s="7">
        <v>20</v>
      </c>
      <c r="E89" s="8" t="s">
        <v>1353</v>
      </c>
    </row>
    <row r="90" spans="1:5" ht="13.15" customHeight="1" x14ac:dyDescent="0.2">
      <c r="A90" s="5" t="s">
        <v>1351</v>
      </c>
      <c r="B90" s="6" t="s">
        <v>3903</v>
      </c>
      <c r="C90" s="5" t="s">
        <v>2279</v>
      </c>
      <c r="D90" s="7">
        <v>30</v>
      </c>
      <c r="E90" s="8" t="s">
        <v>1353</v>
      </c>
    </row>
    <row r="91" spans="1:5" ht="13.15" customHeight="1" x14ac:dyDescent="0.2">
      <c r="A91" s="5" t="s">
        <v>1351</v>
      </c>
      <c r="B91" s="6">
        <v>206</v>
      </c>
      <c r="C91" s="5" t="s">
        <v>1371</v>
      </c>
      <c r="D91" s="7">
        <v>169</v>
      </c>
      <c r="E91" s="8" t="s">
        <v>1353</v>
      </c>
    </row>
    <row r="92" spans="1:5" ht="13.15" customHeight="1" x14ac:dyDescent="0.2">
      <c r="A92" s="5" t="s">
        <v>1351</v>
      </c>
      <c r="B92" s="6" t="s">
        <v>2419</v>
      </c>
      <c r="C92" s="5" t="s">
        <v>1372</v>
      </c>
      <c r="D92" s="7">
        <v>103</v>
      </c>
      <c r="E92" s="8" t="s">
        <v>1353</v>
      </c>
    </row>
    <row r="93" spans="1:5" ht="13.15" customHeight="1" x14ac:dyDescent="0.2">
      <c r="A93" s="5" t="s">
        <v>1351</v>
      </c>
      <c r="B93" s="6" t="s">
        <v>2420</v>
      </c>
      <c r="C93" s="5" t="s">
        <v>3515</v>
      </c>
      <c r="D93" s="7">
        <v>37</v>
      </c>
      <c r="E93" s="8" t="s">
        <v>1353</v>
      </c>
    </row>
    <row r="94" spans="1:5" ht="13.15" customHeight="1" x14ac:dyDescent="0.2">
      <c r="A94" s="5" t="s">
        <v>1351</v>
      </c>
      <c r="B94" s="6" t="s">
        <v>2422</v>
      </c>
      <c r="C94" s="5" t="s">
        <v>2279</v>
      </c>
      <c r="D94" s="7">
        <v>13</v>
      </c>
      <c r="E94" s="8" t="s">
        <v>1353</v>
      </c>
    </row>
    <row r="95" spans="1:5" ht="13.15" customHeight="1" x14ac:dyDescent="0.2">
      <c r="A95" s="5" t="s">
        <v>1351</v>
      </c>
      <c r="B95" s="6">
        <v>207</v>
      </c>
      <c r="C95" s="5" t="s">
        <v>2657</v>
      </c>
      <c r="D95" s="7">
        <v>175</v>
      </c>
      <c r="E95" s="8" t="s">
        <v>1353</v>
      </c>
    </row>
    <row r="96" spans="1:5" ht="13.15" customHeight="1" x14ac:dyDescent="0.2">
      <c r="A96" s="5" t="s">
        <v>1351</v>
      </c>
      <c r="B96" s="6" t="s">
        <v>3932</v>
      </c>
      <c r="C96" s="5" t="s">
        <v>3614</v>
      </c>
      <c r="D96" s="7">
        <v>23</v>
      </c>
      <c r="E96" s="8" t="s">
        <v>1353</v>
      </c>
    </row>
    <row r="97" spans="1:5" ht="13.15" customHeight="1" x14ac:dyDescent="0.2">
      <c r="A97" s="5" t="s">
        <v>1351</v>
      </c>
      <c r="B97" s="6" t="s">
        <v>1373</v>
      </c>
      <c r="C97" s="5" t="s">
        <v>2279</v>
      </c>
      <c r="D97" s="7">
        <v>30</v>
      </c>
      <c r="E97" s="8" t="s">
        <v>1353</v>
      </c>
    </row>
    <row r="98" spans="1:5" ht="13.15" customHeight="1" x14ac:dyDescent="0.2">
      <c r="A98" s="5" t="s">
        <v>1351</v>
      </c>
      <c r="B98" s="6">
        <v>208</v>
      </c>
      <c r="C98" s="5" t="s">
        <v>2657</v>
      </c>
      <c r="D98" s="7">
        <v>175</v>
      </c>
      <c r="E98" s="8" t="s">
        <v>1353</v>
      </c>
    </row>
    <row r="99" spans="1:5" ht="13.15" customHeight="1" x14ac:dyDescent="0.2">
      <c r="A99" s="5" t="s">
        <v>1351</v>
      </c>
      <c r="B99" s="6" t="s">
        <v>2427</v>
      </c>
      <c r="C99" s="5" t="s">
        <v>1370</v>
      </c>
      <c r="D99" s="7">
        <v>29</v>
      </c>
      <c r="E99" s="8" t="s">
        <v>1353</v>
      </c>
    </row>
    <row r="100" spans="1:5" ht="13.15" customHeight="1" x14ac:dyDescent="0.2">
      <c r="A100" s="5" t="s">
        <v>1351</v>
      </c>
      <c r="B100" s="6" t="s">
        <v>3504</v>
      </c>
      <c r="C100" s="5" t="s">
        <v>3515</v>
      </c>
      <c r="D100" s="7">
        <v>19</v>
      </c>
      <c r="E100" s="8" t="s">
        <v>1353</v>
      </c>
    </row>
    <row r="101" spans="1:5" ht="13.15" customHeight="1" x14ac:dyDescent="0.2">
      <c r="A101" s="5" t="s">
        <v>1351</v>
      </c>
      <c r="B101" s="6" t="s">
        <v>3505</v>
      </c>
      <c r="C101" s="5" t="s">
        <v>2279</v>
      </c>
      <c r="D101" s="7">
        <v>29</v>
      </c>
      <c r="E101" s="8" t="s">
        <v>1353</v>
      </c>
    </row>
    <row r="102" spans="1:5" ht="13.15" customHeight="1" x14ac:dyDescent="0.2">
      <c r="A102" s="5" t="s">
        <v>1351</v>
      </c>
      <c r="B102" s="6">
        <v>209</v>
      </c>
      <c r="C102" s="5" t="s">
        <v>2657</v>
      </c>
      <c r="D102" s="7">
        <v>175</v>
      </c>
      <c r="E102" s="8" t="s">
        <v>1353</v>
      </c>
    </row>
    <row r="103" spans="1:5" ht="13.15" customHeight="1" x14ac:dyDescent="0.2">
      <c r="A103" s="5" t="s">
        <v>1351</v>
      </c>
      <c r="B103" s="6" t="s">
        <v>2429</v>
      </c>
      <c r="C103" s="5" t="s">
        <v>1370</v>
      </c>
      <c r="D103" s="7">
        <v>44</v>
      </c>
      <c r="E103" s="8" t="s">
        <v>1353</v>
      </c>
    </row>
    <row r="104" spans="1:5" ht="13.15" customHeight="1" x14ac:dyDescent="0.2">
      <c r="A104" s="5" t="s">
        <v>1351</v>
      </c>
      <c r="B104" s="6" t="s">
        <v>1374</v>
      </c>
      <c r="C104" s="5" t="s">
        <v>3515</v>
      </c>
      <c r="D104" s="7">
        <v>20</v>
      </c>
      <c r="E104" s="8" t="s">
        <v>1353</v>
      </c>
    </row>
    <row r="105" spans="1:5" ht="13.15" customHeight="1" x14ac:dyDescent="0.2">
      <c r="A105" s="5" t="s">
        <v>1351</v>
      </c>
      <c r="B105" s="6" t="s">
        <v>1375</v>
      </c>
      <c r="C105" s="5" t="s">
        <v>2279</v>
      </c>
      <c r="D105" s="7">
        <v>30</v>
      </c>
      <c r="E105" s="8" t="s">
        <v>1353</v>
      </c>
    </row>
    <row r="106" spans="1:5" ht="13.15" customHeight="1" x14ac:dyDescent="0.2">
      <c r="A106" s="5" t="s">
        <v>1351</v>
      </c>
      <c r="B106" s="6">
        <v>210</v>
      </c>
      <c r="C106" s="5" t="s">
        <v>2657</v>
      </c>
      <c r="D106" s="7">
        <v>176</v>
      </c>
      <c r="E106" s="8" t="s">
        <v>1353</v>
      </c>
    </row>
    <row r="107" spans="1:5" ht="13.15" customHeight="1" x14ac:dyDescent="0.2">
      <c r="A107" s="5" t="s">
        <v>1351</v>
      </c>
      <c r="B107" s="6" t="s">
        <v>4676</v>
      </c>
      <c r="C107" s="5" t="s">
        <v>3614</v>
      </c>
      <c r="D107" s="7">
        <v>23</v>
      </c>
      <c r="E107" s="8" t="s">
        <v>1353</v>
      </c>
    </row>
    <row r="108" spans="1:5" ht="13.15" customHeight="1" x14ac:dyDescent="0.2">
      <c r="A108" s="5" t="s">
        <v>1351</v>
      </c>
      <c r="B108" s="6" t="s">
        <v>1376</v>
      </c>
      <c r="C108" s="5" t="s">
        <v>2279</v>
      </c>
      <c r="D108" s="7">
        <v>29</v>
      </c>
      <c r="E108" s="8" t="s">
        <v>1353</v>
      </c>
    </row>
    <row r="109" spans="1:5" ht="13.15" customHeight="1" x14ac:dyDescent="0.2">
      <c r="A109" s="5" t="s">
        <v>1351</v>
      </c>
      <c r="B109" s="6">
        <v>211</v>
      </c>
      <c r="C109" s="5" t="s">
        <v>2657</v>
      </c>
      <c r="D109" s="7">
        <v>175</v>
      </c>
      <c r="E109" s="8" t="s">
        <v>1353</v>
      </c>
    </row>
    <row r="110" spans="1:5" ht="13.15" customHeight="1" x14ac:dyDescent="0.2">
      <c r="A110" s="5" t="s">
        <v>1351</v>
      </c>
      <c r="B110" s="6" t="s">
        <v>2436</v>
      </c>
      <c r="C110" s="5" t="s">
        <v>3515</v>
      </c>
      <c r="D110" s="7">
        <v>22</v>
      </c>
      <c r="E110" s="8" t="s">
        <v>1353</v>
      </c>
    </row>
    <row r="111" spans="1:5" ht="13.15" customHeight="1" x14ac:dyDescent="0.2">
      <c r="A111" s="5" t="s">
        <v>1351</v>
      </c>
      <c r="B111" s="6" t="s">
        <v>4240</v>
      </c>
      <c r="C111" s="5" t="s">
        <v>2279</v>
      </c>
      <c r="D111" s="7">
        <v>30</v>
      </c>
      <c r="E111" s="8" t="s">
        <v>1353</v>
      </c>
    </row>
    <row r="112" spans="1:5" ht="13.15" customHeight="1" x14ac:dyDescent="0.2">
      <c r="A112" s="5" t="s">
        <v>1351</v>
      </c>
      <c r="B112" s="6">
        <v>212</v>
      </c>
      <c r="C112" s="5" t="s">
        <v>2657</v>
      </c>
      <c r="D112" s="7">
        <v>175</v>
      </c>
      <c r="E112" s="8" t="s">
        <v>1353</v>
      </c>
    </row>
    <row r="113" spans="1:5" ht="13.15" customHeight="1" x14ac:dyDescent="0.2">
      <c r="A113" s="5" t="s">
        <v>1351</v>
      </c>
      <c r="B113" s="6" t="s">
        <v>2438</v>
      </c>
      <c r="C113" s="5" t="s">
        <v>1370</v>
      </c>
      <c r="D113" s="7">
        <v>44</v>
      </c>
      <c r="E113" s="8" t="s">
        <v>1353</v>
      </c>
    </row>
    <row r="114" spans="1:5" ht="13.15" customHeight="1" x14ac:dyDescent="0.2">
      <c r="A114" s="5" t="s">
        <v>1351</v>
      </c>
      <c r="B114" s="6" t="s">
        <v>3514</v>
      </c>
      <c r="C114" s="5" t="s">
        <v>3515</v>
      </c>
      <c r="D114" s="7">
        <v>20</v>
      </c>
      <c r="E114" s="8" t="s">
        <v>1353</v>
      </c>
    </row>
    <row r="115" spans="1:5" ht="13.15" customHeight="1" x14ac:dyDescent="0.2">
      <c r="A115" s="5" t="s">
        <v>1351</v>
      </c>
      <c r="B115" s="6" t="s">
        <v>812</v>
      </c>
      <c r="C115" s="5" t="s">
        <v>2279</v>
      </c>
      <c r="D115" s="7">
        <v>29</v>
      </c>
      <c r="E115" s="8" t="s">
        <v>1353</v>
      </c>
    </row>
    <row r="116" spans="1:5" ht="13.15" customHeight="1" x14ac:dyDescent="0.2">
      <c r="A116" s="5" t="s">
        <v>1351</v>
      </c>
      <c r="B116" s="6">
        <v>213</v>
      </c>
      <c r="C116" s="5" t="s">
        <v>888</v>
      </c>
      <c r="D116" s="7">
        <v>250</v>
      </c>
      <c r="E116" s="8" t="s">
        <v>1353</v>
      </c>
    </row>
    <row r="117" spans="1:5" ht="13.15" customHeight="1" x14ac:dyDescent="0.2">
      <c r="A117" s="5" t="s">
        <v>1351</v>
      </c>
      <c r="B117" s="6" t="s">
        <v>3882</v>
      </c>
      <c r="C117" s="5" t="s">
        <v>3515</v>
      </c>
      <c r="D117" s="7">
        <v>68</v>
      </c>
      <c r="E117" s="8" t="s">
        <v>1353</v>
      </c>
    </row>
    <row r="118" spans="1:5" ht="13.15" customHeight="1" x14ac:dyDescent="0.2">
      <c r="A118" s="5" t="s">
        <v>1351</v>
      </c>
      <c r="B118" s="6">
        <v>214</v>
      </c>
      <c r="C118" s="5" t="s">
        <v>2657</v>
      </c>
      <c r="D118" s="7">
        <v>182</v>
      </c>
      <c r="E118" s="8" t="s">
        <v>1353</v>
      </c>
    </row>
    <row r="119" spans="1:5" ht="13.15" customHeight="1" x14ac:dyDescent="0.2">
      <c r="A119" s="5" t="s">
        <v>1351</v>
      </c>
      <c r="B119" s="6" t="s">
        <v>4678</v>
      </c>
      <c r="C119" s="5" t="s">
        <v>3614</v>
      </c>
      <c r="D119" s="7">
        <v>22</v>
      </c>
      <c r="E119" s="8" t="s">
        <v>1353</v>
      </c>
    </row>
    <row r="120" spans="1:5" ht="13.15" customHeight="1" x14ac:dyDescent="0.2">
      <c r="A120" s="5" t="s">
        <v>1351</v>
      </c>
      <c r="B120" s="6" t="s">
        <v>1377</v>
      </c>
      <c r="C120" s="5" t="s">
        <v>2279</v>
      </c>
      <c r="D120" s="7">
        <v>29</v>
      </c>
      <c r="E120" s="8" t="s">
        <v>1353</v>
      </c>
    </row>
    <row r="121" spans="1:5" ht="13.15" customHeight="1" x14ac:dyDescent="0.2">
      <c r="A121" s="5" t="s">
        <v>1351</v>
      </c>
      <c r="B121" s="6">
        <v>215</v>
      </c>
      <c r="C121" s="5" t="s">
        <v>2657</v>
      </c>
      <c r="D121" s="7">
        <v>152</v>
      </c>
      <c r="E121" s="8" t="s">
        <v>1353</v>
      </c>
    </row>
    <row r="122" spans="1:5" ht="13.15" customHeight="1" x14ac:dyDescent="0.2">
      <c r="A122" s="5" t="s">
        <v>1351</v>
      </c>
      <c r="B122" s="6">
        <v>216</v>
      </c>
      <c r="C122" s="5" t="s">
        <v>2657</v>
      </c>
      <c r="D122" s="7">
        <v>247</v>
      </c>
      <c r="E122" s="8" t="s">
        <v>2285</v>
      </c>
    </row>
    <row r="123" spans="1:5" ht="13.15" customHeight="1" x14ac:dyDescent="0.2">
      <c r="A123" s="5" t="s">
        <v>1351</v>
      </c>
      <c r="B123" s="6" t="s">
        <v>647</v>
      </c>
      <c r="C123" s="5" t="s">
        <v>1370</v>
      </c>
      <c r="D123" s="7">
        <v>45</v>
      </c>
      <c r="E123" s="8" t="s">
        <v>1353</v>
      </c>
    </row>
    <row r="124" spans="1:5" ht="13.15" customHeight="1" x14ac:dyDescent="0.2">
      <c r="A124" s="5" t="s">
        <v>1351</v>
      </c>
      <c r="B124" s="6" t="s">
        <v>1378</v>
      </c>
      <c r="C124" s="5" t="s">
        <v>3614</v>
      </c>
      <c r="D124" s="7">
        <v>25</v>
      </c>
      <c r="E124" s="8" t="s">
        <v>1353</v>
      </c>
    </row>
    <row r="125" spans="1:5" ht="13.15" customHeight="1" x14ac:dyDescent="0.2">
      <c r="A125" s="5" t="s">
        <v>1351</v>
      </c>
      <c r="B125" s="6" t="s">
        <v>1379</v>
      </c>
      <c r="C125" s="5" t="s">
        <v>2279</v>
      </c>
      <c r="D125" s="7">
        <v>31</v>
      </c>
      <c r="E125" s="8" t="s">
        <v>1353</v>
      </c>
    </row>
    <row r="126" spans="1:5" ht="13.15" customHeight="1" x14ac:dyDescent="0.2">
      <c r="A126" s="5" t="s">
        <v>1351</v>
      </c>
      <c r="B126" s="6">
        <v>217</v>
      </c>
      <c r="C126" s="5" t="s">
        <v>2657</v>
      </c>
      <c r="D126" s="7">
        <v>181</v>
      </c>
      <c r="E126" s="8" t="s">
        <v>1353</v>
      </c>
    </row>
    <row r="127" spans="1:5" ht="13.15" customHeight="1" x14ac:dyDescent="0.2">
      <c r="A127" s="5" t="s">
        <v>1351</v>
      </c>
      <c r="B127" s="6" t="s">
        <v>3884</v>
      </c>
      <c r="C127" s="5" t="s">
        <v>1370</v>
      </c>
      <c r="D127" s="7">
        <v>44</v>
      </c>
      <c r="E127" s="8" t="s">
        <v>1353</v>
      </c>
    </row>
    <row r="128" spans="1:5" ht="13.15" customHeight="1" x14ac:dyDescent="0.2">
      <c r="A128" s="5" t="s">
        <v>1351</v>
      </c>
      <c r="B128" s="6" t="s">
        <v>1380</v>
      </c>
      <c r="C128" s="5" t="s">
        <v>3614</v>
      </c>
      <c r="D128" s="7">
        <v>23</v>
      </c>
      <c r="E128" s="8" t="s">
        <v>1353</v>
      </c>
    </row>
    <row r="129" spans="1:8" ht="13.15" customHeight="1" x14ac:dyDescent="0.2">
      <c r="A129" s="5" t="s">
        <v>1351</v>
      </c>
      <c r="B129" s="6" t="s">
        <v>1381</v>
      </c>
      <c r="C129" s="5" t="s">
        <v>2279</v>
      </c>
      <c r="D129" s="7">
        <v>29</v>
      </c>
      <c r="E129" s="8" t="s">
        <v>1353</v>
      </c>
    </row>
    <row r="130" spans="1:8" ht="13.15" customHeight="1" x14ac:dyDescent="0.2">
      <c r="A130" s="5" t="s">
        <v>1351</v>
      </c>
      <c r="B130" s="6">
        <v>218</v>
      </c>
      <c r="C130" s="5" t="s">
        <v>2657</v>
      </c>
      <c r="D130" s="7">
        <v>175</v>
      </c>
      <c r="E130" s="8" t="s">
        <v>1353</v>
      </c>
    </row>
    <row r="131" spans="1:8" ht="13.15" customHeight="1" x14ac:dyDescent="0.2">
      <c r="A131" s="5" t="s">
        <v>1351</v>
      </c>
      <c r="B131" s="6" t="s">
        <v>2469</v>
      </c>
      <c r="C131" s="5" t="s">
        <v>3515</v>
      </c>
      <c r="D131" s="7">
        <v>20</v>
      </c>
      <c r="E131" s="8" t="s">
        <v>1353</v>
      </c>
    </row>
    <row r="132" spans="1:8" ht="13.15" customHeight="1" x14ac:dyDescent="0.2">
      <c r="A132" s="5" t="s">
        <v>1351</v>
      </c>
      <c r="B132" s="6" t="s">
        <v>2471</v>
      </c>
      <c r="C132" s="5" t="s">
        <v>2279</v>
      </c>
      <c r="D132" s="7">
        <v>29</v>
      </c>
      <c r="E132" s="8" t="s">
        <v>1353</v>
      </c>
    </row>
    <row r="133" spans="1:8" ht="13.15" customHeight="1" x14ac:dyDescent="0.2">
      <c r="A133" s="5" t="s">
        <v>1351</v>
      </c>
      <c r="B133" s="6">
        <v>219</v>
      </c>
      <c r="C133" s="5" t="s">
        <v>2657</v>
      </c>
      <c r="D133" s="7">
        <v>175</v>
      </c>
      <c r="E133" s="8" t="s">
        <v>1353</v>
      </c>
    </row>
    <row r="134" spans="1:8" ht="13.15" customHeight="1" x14ac:dyDescent="0.2">
      <c r="A134" s="5" t="s">
        <v>1351</v>
      </c>
      <c r="B134" s="6" t="s">
        <v>1382</v>
      </c>
      <c r="C134" s="5" t="s">
        <v>3515</v>
      </c>
      <c r="D134" s="7">
        <v>20</v>
      </c>
      <c r="E134" s="8" t="s">
        <v>1353</v>
      </c>
    </row>
    <row r="135" spans="1:8" ht="13.15" customHeight="1" x14ac:dyDescent="0.2">
      <c r="A135" s="5" t="s">
        <v>1351</v>
      </c>
      <c r="B135" s="6" t="s">
        <v>1383</v>
      </c>
      <c r="C135" s="5" t="s">
        <v>2279</v>
      </c>
      <c r="D135" s="7">
        <v>29</v>
      </c>
      <c r="E135" s="8" t="s">
        <v>1353</v>
      </c>
    </row>
    <row r="136" spans="1:8" ht="13.15" customHeight="1" x14ac:dyDescent="0.2">
      <c r="A136" s="5" t="s">
        <v>1351</v>
      </c>
      <c r="B136" s="6">
        <v>220</v>
      </c>
      <c r="C136" s="5" t="s">
        <v>2657</v>
      </c>
      <c r="D136" s="7">
        <v>175</v>
      </c>
      <c r="E136" s="8" t="s">
        <v>2285</v>
      </c>
    </row>
    <row r="137" spans="1:8" ht="13.15" customHeight="1" x14ac:dyDescent="0.2">
      <c r="A137" s="5" t="s">
        <v>1351</v>
      </c>
      <c r="B137" s="6" t="s">
        <v>2474</v>
      </c>
      <c r="C137" s="5" t="s">
        <v>1370</v>
      </c>
      <c r="D137" s="7">
        <v>36</v>
      </c>
      <c r="E137" s="8" t="s">
        <v>2285</v>
      </c>
    </row>
    <row r="138" spans="1:8" ht="13.15" customHeight="1" x14ac:dyDescent="0.2">
      <c r="A138" s="5" t="s">
        <v>1351</v>
      </c>
      <c r="B138" s="6" t="s">
        <v>2475</v>
      </c>
      <c r="C138" s="5" t="s">
        <v>3614</v>
      </c>
      <c r="D138" s="7">
        <v>22</v>
      </c>
      <c r="E138" s="8" t="s">
        <v>1353</v>
      </c>
    </row>
    <row r="139" spans="1:8" ht="13.15" customHeight="1" x14ac:dyDescent="0.2">
      <c r="A139" s="5" t="s">
        <v>1351</v>
      </c>
      <c r="B139" s="6" t="s">
        <v>2477</v>
      </c>
      <c r="C139" s="5" t="s">
        <v>2279</v>
      </c>
      <c r="D139" s="7">
        <v>29</v>
      </c>
      <c r="E139" s="8" t="s">
        <v>1353</v>
      </c>
    </row>
    <row r="140" spans="1:8" ht="13.15" customHeight="1" x14ac:dyDescent="0.2">
      <c r="A140" s="5" t="s">
        <v>1351</v>
      </c>
      <c r="B140" s="6">
        <v>221</v>
      </c>
      <c r="C140" s="5" t="s">
        <v>2657</v>
      </c>
      <c r="D140" s="7">
        <v>175</v>
      </c>
      <c r="E140" s="8" t="s">
        <v>1353</v>
      </c>
    </row>
    <row r="141" spans="1:8" ht="13.15" customHeight="1" x14ac:dyDescent="0.2">
      <c r="A141" s="5" t="s">
        <v>1351</v>
      </c>
      <c r="B141" s="6" t="s">
        <v>2479</v>
      </c>
      <c r="C141" s="5" t="s">
        <v>1370</v>
      </c>
      <c r="D141" s="7">
        <v>44</v>
      </c>
      <c r="E141" s="8" t="s">
        <v>1353</v>
      </c>
    </row>
    <row r="142" spans="1:8" ht="13.15" customHeight="1" x14ac:dyDescent="0.2">
      <c r="A142" s="5" t="s">
        <v>1351</v>
      </c>
      <c r="B142" s="6" t="s">
        <v>954</v>
      </c>
      <c r="C142" s="5" t="s">
        <v>3614</v>
      </c>
      <c r="D142" s="7">
        <v>23</v>
      </c>
      <c r="E142" s="8" t="s">
        <v>1353</v>
      </c>
      <c r="H142" s="9"/>
    </row>
    <row r="143" spans="1:8" ht="13.15" customHeight="1" x14ac:dyDescent="0.2">
      <c r="A143" s="5" t="s">
        <v>1351</v>
      </c>
      <c r="B143" s="6" t="s">
        <v>955</v>
      </c>
      <c r="C143" s="5" t="s">
        <v>2279</v>
      </c>
      <c r="D143" s="7">
        <v>29</v>
      </c>
      <c r="E143" s="8" t="s">
        <v>1353</v>
      </c>
    </row>
    <row r="144" spans="1:8" ht="13.15" customHeight="1" x14ac:dyDescent="0.2">
      <c r="A144" s="5" t="s">
        <v>1351</v>
      </c>
      <c r="B144" s="6">
        <v>222</v>
      </c>
      <c r="C144" s="5" t="s">
        <v>2657</v>
      </c>
      <c r="D144" s="7">
        <v>175</v>
      </c>
      <c r="E144" s="8" t="s">
        <v>1353</v>
      </c>
    </row>
    <row r="145" spans="1:5" ht="13.15" customHeight="1" x14ac:dyDescent="0.2">
      <c r="A145" s="5" t="s">
        <v>1351</v>
      </c>
      <c r="B145" s="6" t="s">
        <v>3522</v>
      </c>
      <c r="C145" s="5" t="s">
        <v>3515</v>
      </c>
      <c r="D145" s="7">
        <v>20</v>
      </c>
      <c r="E145" s="8" t="s">
        <v>1353</v>
      </c>
    </row>
    <row r="146" spans="1:5" ht="13.15" customHeight="1" x14ac:dyDescent="0.2">
      <c r="A146" s="5" t="s">
        <v>1351</v>
      </c>
      <c r="B146" s="6" t="s">
        <v>1384</v>
      </c>
      <c r="C146" s="5" t="s">
        <v>2279</v>
      </c>
      <c r="D146" s="7">
        <v>29</v>
      </c>
      <c r="E146" s="8" t="s">
        <v>1353</v>
      </c>
    </row>
    <row r="147" spans="1:5" ht="13.15" customHeight="1" x14ac:dyDescent="0.2">
      <c r="A147" s="5" t="s">
        <v>1351</v>
      </c>
      <c r="B147" s="6">
        <v>223</v>
      </c>
      <c r="C147" s="5" t="s">
        <v>2657</v>
      </c>
      <c r="D147" s="7">
        <v>175</v>
      </c>
      <c r="E147" s="8" t="s">
        <v>1353</v>
      </c>
    </row>
    <row r="148" spans="1:5" ht="13.15" customHeight="1" x14ac:dyDescent="0.2">
      <c r="A148" s="5" t="s">
        <v>1351</v>
      </c>
      <c r="B148" s="6" t="s">
        <v>961</v>
      </c>
      <c r="C148" s="5" t="s">
        <v>3515</v>
      </c>
      <c r="D148" s="7">
        <v>20</v>
      </c>
      <c r="E148" s="8" t="s">
        <v>1353</v>
      </c>
    </row>
    <row r="149" spans="1:5" ht="13.15" customHeight="1" x14ac:dyDescent="0.2">
      <c r="A149" s="5" t="s">
        <v>1351</v>
      </c>
      <c r="B149" s="6" t="s">
        <v>962</v>
      </c>
      <c r="C149" s="5" t="s">
        <v>2279</v>
      </c>
      <c r="D149" s="7">
        <v>29</v>
      </c>
      <c r="E149" s="8" t="s">
        <v>1353</v>
      </c>
    </row>
    <row r="150" spans="1:5" ht="13.15" customHeight="1" x14ac:dyDescent="0.2">
      <c r="A150" s="5" t="s">
        <v>1351</v>
      </c>
      <c r="B150" s="6">
        <v>224</v>
      </c>
      <c r="C150" s="5" t="s">
        <v>2657</v>
      </c>
      <c r="D150" s="7">
        <v>175</v>
      </c>
      <c r="E150" s="8" t="s">
        <v>1353</v>
      </c>
    </row>
    <row r="151" spans="1:5" ht="13.15" customHeight="1" x14ac:dyDescent="0.2">
      <c r="A151" s="5" t="s">
        <v>1351</v>
      </c>
      <c r="B151" s="6" t="s">
        <v>3524</v>
      </c>
      <c r="C151" s="5" t="s">
        <v>1370</v>
      </c>
      <c r="D151" s="7">
        <v>44</v>
      </c>
      <c r="E151" s="8" t="s">
        <v>1353</v>
      </c>
    </row>
    <row r="152" spans="1:5" ht="13.15" customHeight="1" x14ac:dyDescent="0.2">
      <c r="A152" s="5" t="s">
        <v>1351</v>
      </c>
      <c r="B152" s="6" t="s">
        <v>3526</v>
      </c>
      <c r="C152" s="5" t="s">
        <v>3614</v>
      </c>
      <c r="D152" s="7">
        <v>23</v>
      </c>
      <c r="E152" s="8" t="s">
        <v>1353</v>
      </c>
    </row>
    <row r="153" spans="1:5" ht="13.15" customHeight="1" x14ac:dyDescent="0.2">
      <c r="A153" s="5" t="s">
        <v>1351</v>
      </c>
      <c r="B153" s="6" t="s">
        <v>966</v>
      </c>
      <c r="C153" s="5" t="s">
        <v>2279</v>
      </c>
      <c r="D153" s="7">
        <v>28</v>
      </c>
      <c r="E153" s="8" t="s">
        <v>1353</v>
      </c>
    </row>
    <row r="154" spans="1:5" ht="13.15" customHeight="1" x14ac:dyDescent="0.2">
      <c r="A154" s="5" t="s">
        <v>1351</v>
      </c>
      <c r="B154" s="6">
        <v>225</v>
      </c>
      <c r="C154" s="5" t="s">
        <v>2657</v>
      </c>
      <c r="D154" s="7">
        <v>169</v>
      </c>
      <c r="E154" s="8" t="s">
        <v>1353</v>
      </c>
    </row>
    <row r="155" spans="1:5" ht="13.15" customHeight="1" x14ac:dyDescent="0.2">
      <c r="A155" s="5" t="s">
        <v>1351</v>
      </c>
      <c r="B155" s="6" t="s">
        <v>2484</v>
      </c>
      <c r="C155" s="5" t="s">
        <v>1370</v>
      </c>
      <c r="D155" s="7">
        <v>103</v>
      </c>
      <c r="E155" s="8" t="s">
        <v>1353</v>
      </c>
    </row>
    <row r="156" spans="1:5" ht="13.15" customHeight="1" x14ac:dyDescent="0.2">
      <c r="A156" s="5" t="s">
        <v>1351</v>
      </c>
      <c r="B156" s="6" t="s">
        <v>970</v>
      </c>
      <c r="C156" s="5" t="s">
        <v>3614</v>
      </c>
      <c r="D156" s="7">
        <v>37</v>
      </c>
      <c r="E156" s="8" t="s">
        <v>1353</v>
      </c>
    </row>
    <row r="157" spans="1:5" ht="13.15" customHeight="1" x14ac:dyDescent="0.2">
      <c r="A157" s="5" t="s">
        <v>1351</v>
      </c>
      <c r="B157" s="6" t="s">
        <v>971</v>
      </c>
      <c r="C157" s="5" t="s">
        <v>2279</v>
      </c>
      <c r="D157" s="7">
        <v>13</v>
      </c>
      <c r="E157" s="8" t="s">
        <v>1353</v>
      </c>
    </row>
    <row r="158" spans="1:5" ht="13.15" customHeight="1" x14ac:dyDescent="0.2">
      <c r="A158" s="5" t="s">
        <v>1351</v>
      </c>
      <c r="B158" s="6">
        <v>226</v>
      </c>
      <c r="C158" s="5" t="s">
        <v>2657</v>
      </c>
      <c r="D158" s="7">
        <v>175</v>
      </c>
      <c r="E158" s="8" t="s">
        <v>1353</v>
      </c>
    </row>
    <row r="159" spans="1:5" ht="13.15" customHeight="1" x14ac:dyDescent="0.2">
      <c r="A159" s="5" t="s">
        <v>1351</v>
      </c>
      <c r="B159" s="6" t="s">
        <v>3528</v>
      </c>
      <c r="C159" s="5" t="s">
        <v>3515</v>
      </c>
      <c r="D159" s="7">
        <v>20</v>
      </c>
      <c r="E159" s="8" t="s">
        <v>1353</v>
      </c>
    </row>
    <row r="160" spans="1:5" ht="13.15" customHeight="1" x14ac:dyDescent="0.2">
      <c r="A160" s="5" t="s">
        <v>1351</v>
      </c>
      <c r="B160" s="6" t="s">
        <v>975</v>
      </c>
      <c r="C160" s="5" t="s">
        <v>2279</v>
      </c>
      <c r="D160" s="7">
        <v>29</v>
      </c>
      <c r="E160" s="8" t="s">
        <v>1353</v>
      </c>
    </row>
    <row r="161" spans="1:5" ht="13.15" customHeight="1" x14ac:dyDescent="0.2">
      <c r="A161" s="5" t="s">
        <v>1351</v>
      </c>
      <c r="B161" s="6">
        <v>227</v>
      </c>
      <c r="C161" s="5" t="s">
        <v>2657</v>
      </c>
      <c r="D161" s="7">
        <v>174</v>
      </c>
      <c r="E161" s="8" t="s">
        <v>1353</v>
      </c>
    </row>
    <row r="162" spans="1:5" ht="13.15" customHeight="1" x14ac:dyDescent="0.2">
      <c r="A162" s="5" t="s">
        <v>1351</v>
      </c>
      <c r="B162" s="6" t="s">
        <v>2488</v>
      </c>
      <c r="C162" s="5" t="s">
        <v>1370</v>
      </c>
      <c r="D162" s="7">
        <v>43</v>
      </c>
      <c r="E162" s="8" t="s">
        <v>1353</v>
      </c>
    </row>
    <row r="163" spans="1:5" ht="13.15" customHeight="1" x14ac:dyDescent="0.2">
      <c r="A163" s="5" t="s">
        <v>1351</v>
      </c>
      <c r="B163" s="6" t="s">
        <v>2489</v>
      </c>
      <c r="C163" s="5" t="s">
        <v>3614</v>
      </c>
      <c r="D163" s="7">
        <v>23</v>
      </c>
      <c r="E163" s="8" t="s">
        <v>1353</v>
      </c>
    </row>
    <row r="164" spans="1:5" ht="13.15" customHeight="1" x14ac:dyDescent="0.2">
      <c r="A164" s="5" t="s">
        <v>1351</v>
      </c>
      <c r="B164" s="6" t="s">
        <v>2490</v>
      </c>
      <c r="C164" s="5" t="s">
        <v>2279</v>
      </c>
      <c r="D164" s="7">
        <v>29</v>
      </c>
      <c r="E164" s="8" t="s">
        <v>1353</v>
      </c>
    </row>
    <row r="165" spans="1:5" ht="13.15" customHeight="1" x14ac:dyDescent="0.2">
      <c r="A165" s="5" t="s">
        <v>1351</v>
      </c>
      <c r="B165" s="6">
        <v>228</v>
      </c>
      <c r="C165" s="5" t="s">
        <v>2657</v>
      </c>
      <c r="D165" s="7">
        <v>174</v>
      </c>
      <c r="E165" s="8" t="s">
        <v>1353</v>
      </c>
    </row>
    <row r="166" spans="1:5" ht="13.15" customHeight="1" x14ac:dyDescent="0.2">
      <c r="A166" s="5" t="s">
        <v>1351</v>
      </c>
      <c r="B166" s="6" t="s">
        <v>3532</v>
      </c>
      <c r="C166" s="5" t="s">
        <v>1370</v>
      </c>
      <c r="D166" s="7">
        <v>43</v>
      </c>
      <c r="E166" s="8" t="s">
        <v>1353</v>
      </c>
    </row>
    <row r="167" spans="1:5" ht="13.15" customHeight="1" x14ac:dyDescent="0.2">
      <c r="A167" s="5" t="s">
        <v>1351</v>
      </c>
      <c r="B167" s="6" t="s">
        <v>980</v>
      </c>
      <c r="C167" s="5" t="s">
        <v>3614</v>
      </c>
      <c r="D167" s="7">
        <v>23</v>
      </c>
      <c r="E167" s="8" t="s">
        <v>1353</v>
      </c>
    </row>
    <row r="168" spans="1:5" ht="13.15" customHeight="1" x14ac:dyDescent="0.2">
      <c r="A168" s="5" t="s">
        <v>1351</v>
      </c>
      <c r="B168" s="6" t="s">
        <v>981</v>
      </c>
      <c r="C168" s="5" t="s">
        <v>2279</v>
      </c>
      <c r="D168" s="7">
        <v>29</v>
      </c>
      <c r="E168" s="8" t="s">
        <v>1353</v>
      </c>
    </row>
    <row r="169" spans="1:5" ht="13.15" customHeight="1" x14ac:dyDescent="0.2">
      <c r="A169" s="5" t="s">
        <v>1351</v>
      </c>
      <c r="B169" s="6">
        <v>229</v>
      </c>
      <c r="C169" s="5" t="s">
        <v>2657</v>
      </c>
      <c r="D169" s="7">
        <v>182</v>
      </c>
      <c r="E169" s="8" t="s">
        <v>1353</v>
      </c>
    </row>
    <row r="170" spans="1:5" ht="13.15" customHeight="1" x14ac:dyDescent="0.2">
      <c r="A170" s="5" t="s">
        <v>1351</v>
      </c>
      <c r="B170" s="6" t="s">
        <v>1385</v>
      </c>
      <c r="C170" s="5" t="s">
        <v>3515</v>
      </c>
      <c r="D170" s="7">
        <v>19</v>
      </c>
      <c r="E170" s="8" t="s">
        <v>1353</v>
      </c>
    </row>
    <row r="171" spans="1:5" ht="13.15" customHeight="1" x14ac:dyDescent="0.2">
      <c r="A171" s="5" t="s">
        <v>1351</v>
      </c>
      <c r="B171" s="6" t="s">
        <v>1386</v>
      </c>
      <c r="C171" s="5" t="s">
        <v>2279</v>
      </c>
      <c r="D171" s="7">
        <v>24</v>
      </c>
      <c r="E171" s="8" t="s">
        <v>1353</v>
      </c>
    </row>
    <row r="172" spans="1:5" ht="13.15" customHeight="1" x14ac:dyDescent="0.2">
      <c r="A172" s="5" t="s">
        <v>1351</v>
      </c>
      <c r="B172" s="6">
        <v>230</v>
      </c>
      <c r="C172" s="5" t="s">
        <v>2657</v>
      </c>
      <c r="D172" s="7">
        <v>182</v>
      </c>
      <c r="E172" s="8" t="s">
        <v>1353</v>
      </c>
    </row>
    <row r="173" spans="1:5" ht="13.15" customHeight="1" x14ac:dyDescent="0.2">
      <c r="A173" s="5" t="s">
        <v>1351</v>
      </c>
      <c r="B173" s="6" t="s">
        <v>1387</v>
      </c>
      <c r="C173" s="5" t="s">
        <v>3515</v>
      </c>
      <c r="D173" s="7">
        <v>19</v>
      </c>
      <c r="E173" s="8" t="s">
        <v>1353</v>
      </c>
    </row>
    <row r="174" spans="1:5" ht="13.15" customHeight="1" x14ac:dyDescent="0.2">
      <c r="A174" s="5" t="s">
        <v>1351</v>
      </c>
      <c r="B174" s="6" t="s">
        <v>1388</v>
      </c>
      <c r="C174" s="5" t="s">
        <v>2279</v>
      </c>
      <c r="D174" s="7">
        <v>24</v>
      </c>
      <c r="E174" s="8" t="s">
        <v>1353</v>
      </c>
    </row>
    <row r="175" spans="1:5" ht="13.15" customHeight="1" x14ac:dyDescent="0.2">
      <c r="A175" s="5" t="s">
        <v>1351</v>
      </c>
      <c r="B175" s="6">
        <v>231</v>
      </c>
      <c r="C175" s="5" t="s">
        <v>2367</v>
      </c>
      <c r="D175" s="7">
        <v>43</v>
      </c>
      <c r="E175" s="8">
        <v>352000</v>
      </c>
    </row>
    <row r="176" spans="1:5" ht="13.15" customHeight="1" x14ac:dyDescent="0.2">
      <c r="A176" s="5" t="s">
        <v>1351</v>
      </c>
      <c r="B176" s="6">
        <v>232</v>
      </c>
      <c r="C176" s="5" t="s">
        <v>2171</v>
      </c>
      <c r="D176" s="7">
        <v>139</v>
      </c>
      <c r="E176" s="8" t="s">
        <v>1353</v>
      </c>
    </row>
    <row r="177" spans="1:5" ht="13.15" customHeight="1" x14ac:dyDescent="0.2">
      <c r="A177" s="5" t="s">
        <v>1351</v>
      </c>
      <c r="B177" s="6">
        <v>233</v>
      </c>
      <c r="C177" s="5" t="s">
        <v>2143</v>
      </c>
      <c r="D177" s="7">
        <v>367</v>
      </c>
      <c r="E177" s="8" t="s">
        <v>1353</v>
      </c>
    </row>
    <row r="178" spans="1:5" ht="13.15" customHeight="1" x14ac:dyDescent="0.2">
      <c r="A178" s="5" t="s">
        <v>1351</v>
      </c>
      <c r="B178" s="6">
        <v>234</v>
      </c>
      <c r="C178" s="5" t="s">
        <v>2294</v>
      </c>
      <c r="D178" s="7">
        <v>97</v>
      </c>
      <c r="E178" s="8" t="s">
        <v>1353</v>
      </c>
    </row>
    <row r="179" spans="1:5" ht="13.15" customHeight="1" x14ac:dyDescent="0.2">
      <c r="A179" s="5" t="s">
        <v>1351</v>
      </c>
      <c r="B179" s="6">
        <v>235</v>
      </c>
      <c r="C179" s="5" t="s">
        <v>1389</v>
      </c>
      <c r="D179" s="7">
        <v>26</v>
      </c>
      <c r="E179" s="8">
        <v>351100</v>
      </c>
    </row>
    <row r="180" spans="1:5" ht="13.15" customHeight="1" x14ac:dyDescent="0.2">
      <c r="A180" s="5" t="s">
        <v>1351</v>
      </c>
      <c r="B180" s="6">
        <v>236</v>
      </c>
      <c r="C180" s="5" t="s">
        <v>2311</v>
      </c>
      <c r="D180" s="7">
        <v>216</v>
      </c>
      <c r="E180" s="8" t="s">
        <v>1353</v>
      </c>
    </row>
    <row r="181" spans="1:5" ht="13.15" customHeight="1" x14ac:dyDescent="0.2">
      <c r="A181" s="5" t="s">
        <v>1351</v>
      </c>
      <c r="B181" s="6">
        <v>237</v>
      </c>
      <c r="C181" s="5" t="s">
        <v>862</v>
      </c>
      <c r="D181" s="7">
        <v>93</v>
      </c>
      <c r="E181" s="8">
        <v>352000</v>
      </c>
    </row>
    <row r="182" spans="1:5" ht="13.15" customHeight="1" x14ac:dyDescent="0.2">
      <c r="A182" s="5" t="s">
        <v>1351</v>
      </c>
      <c r="B182" s="6">
        <v>238</v>
      </c>
      <c r="C182" s="5" t="s">
        <v>1389</v>
      </c>
      <c r="D182" s="7">
        <v>70</v>
      </c>
      <c r="E182" s="8">
        <v>351100</v>
      </c>
    </row>
    <row r="183" spans="1:5" ht="13.15" customHeight="1" x14ac:dyDescent="0.2">
      <c r="A183" s="5" t="s">
        <v>1351</v>
      </c>
      <c r="B183" s="6">
        <v>239</v>
      </c>
      <c r="C183" s="5" t="s">
        <v>2692</v>
      </c>
      <c r="D183" s="7">
        <v>152</v>
      </c>
      <c r="E183" s="8" t="s">
        <v>1353</v>
      </c>
    </row>
    <row r="184" spans="1:5" ht="13.15" customHeight="1" x14ac:dyDescent="0.2">
      <c r="A184" s="5" t="s">
        <v>1351</v>
      </c>
      <c r="B184" s="6">
        <v>240</v>
      </c>
      <c r="C184" s="5" t="s">
        <v>2367</v>
      </c>
      <c r="D184" s="7">
        <v>46</v>
      </c>
      <c r="E184" s="8">
        <v>352000</v>
      </c>
    </row>
    <row r="185" spans="1:5" ht="13.15" customHeight="1" x14ac:dyDescent="0.2">
      <c r="A185" s="5" t="s">
        <v>1351</v>
      </c>
      <c r="B185" s="6">
        <v>241</v>
      </c>
      <c r="C185" s="5" t="s">
        <v>2143</v>
      </c>
      <c r="D185" s="7">
        <v>925</v>
      </c>
      <c r="E185" s="8" t="s">
        <v>1353</v>
      </c>
    </row>
    <row r="186" spans="1:5" ht="13.15" customHeight="1" x14ac:dyDescent="0.2">
      <c r="A186" s="5" t="s">
        <v>1351</v>
      </c>
      <c r="B186" s="6">
        <v>242</v>
      </c>
      <c r="C186" s="5" t="s">
        <v>2311</v>
      </c>
      <c r="D186" s="7">
        <v>215</v>
      </c>
      <c r="E186" s="8" t="s">
        <v>1353</v>
      </c>
    </row>
    <row r="187" spans="1:5" ht="13.15" customHeight="1" x14ac:dyDescent="0.2">
      <c r="A187" s="5" t="s">
        <v>1351</v>
      </c>
      <c r="B187" s="6">
        <v>243</v>
      </c>
      <c r="C187" s="5" t="s">
        <v>2311</v>
      </c>
      <c r="D187" s="7">
        <v>240</v>
      </c>
      <c r="E187" s="8" t="s">
        <v>1353</v>
      </c>
    </row>
    <row r="188" spans="1:5" ht="13.15" customHeight="1" x14ac:dyDescent="0.2">
      <c r="A188" s="5" t="s">
        <v>1351</v>
      </c>
      <c r="B188" s="6">
        <v>244</v>
      </c>
      <c r="C188" s="5" t="s">
        <v>2311</v>
      </c>
      <c r="D188" s="7">
        <v>328</v>
      </c>
      <c r="E188" s="8" t="s">
        <v>1353</v>
      </c>
    </row>
    <row r="189" spans="1:5" ht="13.15" customHeight="1" x14ac:dyDescent="0.2">
      <c r="A189" s="5" t="s">
        <v>1351</v>
      </c>
      <c r="B189" s="6">
        <v>245</v>
      </c>
      <c r="C189" s="5" t="s">
        <v>2311</v>
      </c>
      <c r="D189" s="7">
        <v>280</v>
      </c>
      <c r="E189" s="8" t="s">
        <v>2285</v>
      </c>
    </row>
    <row r="190" spans="1:5" ht="13.15" customHeight="1" x14ac:dyDescent="0.2">
      <c r="A190" s="5" t="s">
        <v>1351</v>
      </c>
      <c r="B190" s="6">
        <v>246</v>
      </c>
      <c r="C190" s="5" t="s">
        <v>2311</v>
      </c>
      <c r="D190" s="7">
        <v>189</v>
      </c>
      <c r="E190" s="8" t="s">
        <v>1353</v>
      </c>
    </row>
    <row r="191" spans="1:5" ht="13.15" customHeight="1" x14ac:dyDescent="0.2">
      <c r="A191" s="5" t="s">
        <v>1351</v>
      </c>
      <c r="B191" s="6">
        <v>247</v>
      </c>
      <c r="C191" s="5" t="s">
        <v>2311</v>
      </c>
      <c r="D191" s="7">
        <v>273</v>
      </c>
      <c r="E191" s="8" t="s">
        <v>1353</v>
      </c>
    </row>
    <row r="192" spans="1:5" ht="13.15" customHeight="1" x14ac:dyDescent="0.2">
      <c r="A192" s="5" t="s">
        <v>1351</v>
      </c>
      <c r="B192" s="6">
        <v>248</v>
      </c>
      <c r="C192" s="5" t="s">
        <v>2311</v>
      </c>
      <c r="D192" s="7">
        <v>258</v>
      </c>
      <c r="E192" s="8" t="s">
        <v>1353</v>
      </c>
    </row>
    <row r="193" spans="1:5" ht="13.15" customHeight="1" x14ac:dyDescent="0.2">
      <c r="A193" s="5" t="s">
        <v>1351</v>
      </c>
      <c r="B193" s="6">
        <v>249</v>
      </c>
      <c r="C193" s="5" t="s">
        <v>2311</v>
      </c>
      <c r="D193" s="7">
        <v>218</v>
      </c>
      <c r="E193" s="8" t="s">
        <v>1353</v>
      </c>
    </row>
    <row r="194" spans="1:5" ht="13.15" customHeight="1" x14ac:dyDescent="0.2">
      <c r="A194" s="5" t="s">
        <v>1351</v>
      </c>
      <c r="B194" s="6">
        <v>250</v>
      </c>
      <c r="C194" s="5" t="s">
        <v>2311</v>
      </c>
      <c r="D194" s="7">
        <v>230</v>
      </c>
      <c r="E194" s="8" t="s">
        <v>1353</v>
      </c>
    </row>
    <row r="195" spans="1:5" ht="13.15" customHeight="1" x14ac:dyDescent="0.2">
      <c r="A195" s="5" t="s">
        <v>1351</v>
      </c>
      <c r="B195" s="6" t="s">
        <v>3574</v>
      </c>
      <c r="C195" s="5" t="s">
        <v>2393</v>
      </c>
      <c r="D195" s="7">
        <v>56</v>
      </c>
      <c r="E195" s="8" t="s">
        <v>1353</v>
      </c>
    </row>
    <row r="196" spans="1:5" ht="13.15" customHeight="1" x14ac:dyDescent="0.2">
      <c r="A196" s="5" t="s">
        <v>1351</v>
      </c>
      <c r="B196" s="6" t="s">
        <v>3576</v>
      </c>
      <c r="C196" s="5" t="s">
        <v>2393</v>
      </c>
      <c r="D196" s="7">
        <v>56</v>
      </c>
      <c r="E196" s="8" t="s">
        <v>1353</v>
      </c>
    </row>
    <row r="197" spans="1:5" ht="13.15" customHeight="1" x14ac:dyDescent="0.2">
      <c r="A197" s="5" t="s">
        <v>1351</v>
      </c>
      <c r="B197" s="6" t="s">
        <v>2533</v>
      </c>
      <c r="C197" s="5" t="s">
        <v>2160</v>
      </c>
      <c r="D197" s="7">
        <v>133</v>
      </c>
      <c r="E197" s="8" t="s">
        <v>1353</v>
      </c>
    </row>
    <row r="198" spans="1:5" ht="13.15" customHeight="1" x14ac:dyDescent="0.2">
      <c r="A198" s="5" t="s">
        <v>1351</v>
      </c>
      <c r="B198" s="6" t="s">
        <v>2534</v>
      </c>
      <c r="C198" s="5" t="s">
        <v>2160</v>
      </c>
      <c r="D198" s="7">
        <v>134</v>
      </c>
      <c r="E198" s="8" t="s">
        <v>1353</v>
      </c>
    </row>
    <row r="199" spans="1:5" ht="13.15" customHeight="1" x14ac:dyDescent="0.2">
      <c r="C199" s="10" t="s">
        <v>2401</v>
      </c>
      <c r="D199" s="11">
        <f>SUM(D72:D198)</f>
        <v>12482</v>
      </c>
      <c r="E199" s="12"/>
    </row>
    <row r="200" spans="1:5" ht="13.15" customHeight="1" x14ac:dyDescent="0.2"/>
    <row r="201" spans="1:5" ht="13.15" customHeight="1" x14ac:dyDescent="0.2">
      <c r="A201" s="5" t="s">
        <v>1351</v>
      </c>
      <c r="B201" s="6">
        <v>300</v>
      </c>
      <c r="C201" s="5" t="s">
        <v>725</v>
      </c>
      <c r="D201" s="7">
        <v>78</v>
      </c>
      <c r="E201" s="8" t="s">
        <v>1353</v>
      </c>
    </row>
    <row r="202" spans="1:5" ht="13.15" customHeight="1" x14ac:dyDescent="0.2">
      <c r="A202" s="5" t="s">
        <v>1351</v>
      </c>
      <c r="B202" s="6">
        <v>301</v>
      </c>
      <c r="C202" s="5" t="s">
        <v>2657</v>
      </c>
      <c r="D202" s="7">
        <v>182</v>
      </c>
      <c r="E202" s="8" t="s">
        <v>2285</v>
      </c>
    </row>
    <row r="203" spans="1:5" ht="13.15" customHeight="1" x14ac:dyDescent="0.2">
      <c r="A203" s="5" t="s">
        <v>1351</v>
      </c>
      <c r="B203" s="6" t="s">
        <v>2542</v>
      </c>
      <c r="C203" s="5" t="s">
        <v>1370</v>
      </c>
      <c r="D203" s="7">
        <v>44</v>
      </c>
      <c r="E203" s="8" t="s">
        <v>2285</v>
      </c>
    </row>
    <row r="204" spans="1:5" ht="13.15" customHeight="1" x14ac:dyDescent="0.2">
      <c r="A204" s="5" t="s">
        <v>1351</v>
      </c>
      <c r="B204" s="6" t="s">
        <v>2543</v>
      </c>
      <c r="C204" s="5" t="s">
        <v>3515</v>
      </c>
      <c r="D204" s="7">
        <v>19</v>
      </c>
      <c r="E204" s="8" t="s">
        <v>1353</v>
      </c>
    </row>
    <row r="205" spans="1:5" ht="13.15" customHeight="1" x14ac:dyDescent="0.2">
      <c r="A205" s="5" t="s">
        <v>1351</v>
      </c>
      <c r="B205" s="6" t="s">
        <v>2544</v>
      </c>
      <c r="C205" s="5" t="s">
        <v>2279</v>
      </c>
      <c r="D205" s="7">
        <v>27</v>
      </c>
      <c r="E205" s="8" t="s">
        <v>1353</v>
      </c>
    </row>
    <row r="206" spans="1:5" ht="13.15" customHeight="1" x14ac:dyDescent="0.2">
      <c r="A206" s="5" t="s">
        <v>1351</v>
      </c>
      <c r="B206" s="6">
        <v>302</v>
      </c>
      <c r="C206" s="5" t="s">
        <v>2657</v>
      </c>
      <c r="D206" s="7">
        <v>184</v>
      </c>
      <c r="E206" s="8" t="s">
        <v>1353</v>
      </c>
    </row>
    <row r="207" spans="1:5" ht="13.15" customHeight="1" x14ac:dyDescent="0.2">
      <c r="A207" s="5" t="s">
        <v>1351</v>
      </c>
      <c r="B207" s="6" t="s">
        <v>2546</v>
      </c>
      <c r="C207" s="5" t="s">
        <v>1370</v>
      </c>
      <c r="D207" s="7">
        <v>36</v>
      </c>
      <c r="E207" s="8" t="s">
        <v>1353</v>
      </c>
    </row>
    <row r="208" spans="1:5" ht="13.15" customHeight="1" x14ac:dyDescent="0.2">
      <c r="A208" s="5" t="s">
        <v>1351</v>
      </c>
      <c r="B208" s="6" t="s">
        <v>4492</v>
      </c>
      <c r="C208" s="5" t="s">
        <v>3515</v>
      </c>
      <c r="D208" s="7">
        <v>19</v>
      </c>
      <c r="E208" s="8" t="s">
        <v>1353</v>
      </c>
    </row>
    <row r="209" spans="1:5" ht="13.15" customHeight="1" x14ac:dyDescent="0.2">
      <c r="A209" s="5" t="s">
        <v>1351</v>
      </c>
      <c r="B209" s="6" t="s">
        <v>988</v>
      </c>
      <c r="C209" s="5" t="s">
        <v>2279</v>
      </c>
      <c r="D209" s="7">
        <v>36</v>
      </c>
      <c r="E209" s="8" t="s">
        <v>1353</v>
      </c>
    </row>
    <row r="210" spans="1:5" ht="13.15" customHeight="1" x14ac:dyDescent="0.2">
      <c r="A210" s="5" t="s">
        <v>1351</v>
      </c>
      <c r="B210" s="6">
        <v>303</v>
      </c>
      <c r="C210" s="5" t="s">
        <v>2657</v>
      </c>
      <c r="D210" s="7">
        <v>173</v>
      </c>
      <c r="E210" s="8" t="s">
        <v>1353</v>
      </c>
    </row>
    <row r="211" spans="1:5" ht="13.15" customHeight="1" x14ac:dyDescent="0.2">
      <c r="A211" s="5" t="s">
        <v>1351</v>
      </c>
      <c r="B211" s="6" t="s">
        <v>3907</v>
      </c>
      <c r="C211" s="5" t="s">
        <v>3614</v>
      </c>
      <c r="D211" s="7">
        <v>22</v>
      </c>
      <c r="E211" s="8" t="s">
        <v>1353</v>
      </c>
    </row>
    <row r="212" spans="1:5" ht="13.15" customHeight="1" x14ac:dyDescent="0.2">
      <c r="A212" s="5" t="s">
        <v>1351</v>
      </c>
      <c r="B212" s="6" t="s">
        <v>3908</v>
      </c>
      <c r="C212" s="5" t="s">
        <v>2279</v>
      </c>
      <c r="D212" s="7">
        <v>30</v>
      </c>
      <c r="E212" s="8" t="s">
        <v>1353</v>
      </c>
    </row>
    <row r="213" spans="1:5" ht="13.15" customHeight="1" x14ac:dyDescent="0.2">
      <c r="A213" s="5" t="s">
        <v>1351</v>
      </c>
      <c r="B213" s="6">
        <v>304</v>
      </c>
      <c r="C213" s="5" t="s">
        <v>2657</v>
      </c>
      <c r="D213" s="7">
        <v>174</v>
      </c>
      <c r="E213" s="8" t="s">
        <v>1353</v>
      </c>
    </row>
    <row r="214" spans="1:5" ht="13.15" customHeight="1" x14ac:dyDescent="0.2">
      <c r="A214" s="5" t="s">
        <v>1351</v>
      </c>
      <c r="B214" s="6" t="s">
        <v>3910</v>
      </c>
      <c r="C214" s="5" t="s">
        <v>3614</v>
      </c>
      <c r="D214" s="7">
        <v>22</v>
      </c>
      <c r="E214" s="8" t="s">
        <v>1353</v>
      </c>
    </row>
    <row r="215" spans="1:5" ht="13.15" customHeight="1" x14ac:dyDescent="0.2">
      <c r="A215" s="5" t="s">
        <v>1351</v>
      </c>
      <c r="B215" s="6" t="s">
        <v>3911</v>
      </c>
      <c r="C215" s="5" t="s">
        <v>2279</v>
      </c>
      <c r="D215" s="7">
        <v>29</v>
      </c>
      <c r="E215" s="8" t="s">
        <v>1353</v>
      </c>
    </row>
    <row r="216" spans="1:5" ht="13.15" customHeight="1" x14ac:dyDescent="0.2">
      <c r="A216" s="5" t="s">
        <v>1351</v>
      </c>
      <c r="B216" s="6">
        <v>305</v>
      </c>
      <c r="C216" s="5" t="s">
        <v>2657</v>
      </c>
      <c r="D216" s="7">
        <v>174</v>
      </c>
      <c r="E216" s="8" t="s">
        <v>1353</v>
      </c>
    </row>
    <row r="217" spans="1:5" ht="13.15" customHeight="1" x14ac:dyDescent="0.2">
      <c r="A217" s="5" t="s">
        <v>1351</v>
      </c>
      <c r="B217" s="6" t="s">
        <v>2552</v>
      </c>
      <c r="C217" s="5" t="s">
        <v>1370</v>
      </c>
      <c r="D217" s="7">
        <v>44</v>
      </c>
      <c r="E217" s="8" t="s">
        <v>1353</v>
      </c>
    </row>
    <row r="218" spans="1:5" ht="13.15" customHeight="1" x14ac:dyDescent="0.2">
      <c r="A218" s="5" t="s">
        <v>1351</v>
      </c>
      <c r="B218" s="6" t="s">
        <v>4494</v>
      </c>
      <c r="C218" s="5" t="s">
        <v>3515</v>
      </c>
      <c r="D218" s="7">
        <v>20</v>
      </c>
      <c r="E218" s="8" t="s">
        <v>1353</v>
      </c>
    </row>
    <row r="219" spans="1:5" ht="13.15" customHeight="1" x14ac:dyDescent="0.2">
      <c r="A219" s="5" t="s">
        <v>1351</v>
      </c>
      <c r="B219" s="6" t="s">
        <v>998</v>
      </c>
      <c r="C219" s="5" t="s">
        <v>2279</v>
      </c>
      <c r="D219" s="7">
        <v>30</v>
      </c>
      <c r="E219" s="8" t="s">
        <v>1353</v>
      </c>
    </row>
    <row r="220" spans="1:5" ht="13.15" customHeight="1" x14ac:dyDescent="0.2">
      <c r="A220" s="5" t="s">
        <v>1351</v>
      </c>
      <c r="B220" s="6">
        <v>306</v>
      </c>
      <c r="C220" s="5" t="s">
        <v>1371</v>
      </c>
      <c r="D220" s="7">
        <v>169</v>
      </c>
      <c r="E220" s="8" t="s">
        <v>1353</v>
      </c>
    </row>
    <row r="221" spans="1:5" ht="13.15" customHeight="1" x14ac:dyDescent="0.2">
      <c r="A221" s="5" t="s">
        <v>1351</v>
      </c>
      <c r="B221" s="6" t="s">
        <v>2554</v>
      </c>
      <c r="C221" s="5" t="s">
        <v>1372</v>
      </c>
      <c r="D221" s="7">
        <v>103</v>
      </c>
      <c r="E221" s="8" t="s">
        <v>1353</v>
      </c>
    </row>
    <row r="222" spans="1:5" ht="13.15" customHeight="1" x14ac:dyDescent="0.2">
      <c r="A222" s="5" t="s">
        <v>1351</v>
      </c>
      <c r="B222" s="6" t="s">
        <v>2555</v>
      </c>
      <c r="C222" s="5" t="s">
        <v>3515</v>
      </c>
      <c r="D222" s="7">
        <v>37</v>
      </c>
      <c r="E222" s="8" t="s">
        <v>1353</v>
      </c>
    </row>
    <row r="223" spans="1:5" ht="13.15" customHeight="1" x14ac:dyDescent="0.2">
      <c r="A223" s="5" t="s">
        <v>1351</v>
      </c>
      <c r="B223" s="6" t="s">
        <v>2556</v>
      </c>
      <c r="C223" s="5" t="s">
        <v>2279</v>
      </c>
      <c r="D223" s="7">
        <v>13</v>
      </c>
      <c r="E223" s="8" t="s">
        <v>1353</v>
      </c>
    </row>
    <row r="224" spans="1:5" ht="13.15" customHeight="1" x14ac:dyDescent="0.2">
      <c r="A224" s="5" t="s">
        <v>1351</v>
      </c>
      <c r="B224" s="6">
        <v>307</v>
      </c>
      <c r="C224" s="5" t="s">
        <v>2657</v>
      </c>
      <c r="D224" s="7">
        <v>175</v>
      </c>
      <c r="E224" s="8" t="s">
        <v>1353</v>
      </c>
    </row>
    <row r="225" spans="1:5" ht="13.15" customHeight="1" x14ac:dyDescent="0.2">
      <c r="A225" s="5" t="s">
        <v>1351</v>
      </c>
      <c r="B225" s="6" t="s">
        <v>2559</v>
      </c>
      <c r="C225" s="5" t="s">
        <v>3614</v>
      </c>
      <c r="D225" s="7">
        <v>23</v>
      </c>
      <c r="E225" s="8" t="s">
        <v>1353</v>
      </c>
    </row>
    <row r="226" spans="1:5" ht="13.15" customHeight="1" x14ac:dyDescent="0.2">
      <c r="A226" s="5" t="s">
        <v>1351</v>
      </c>
      <c r="B226" s="6" t="s">
        <v>1002</v>
      </c>
      <c r="C226" s="5" t="s">
        <v>2279</v>
      </c>
      <c r="D226" s="7">
        <v>30</v>
      </c>
      <c r="E226" s="8" t="s">
        <v>1353</v>
      </c>
    </row>
    <row r="227" spans="1:5" ht="13.15" customHeight="1" x14ac:dyDescent="0.2">
      <c r="A227" s="5" t="s">
        <v>1351</v>
      </c>
      <c r="B227" s="6">
        <v>308</v>
      </c>
      <c r="C227" s="5" t="s">
        <v>2657</v>
      </c>
      <c r="D227" s="7">
        <v>175</v>
      </c>
      <c r="E227" s="8" t="s">
        <v>1353</v>
      </c>
    </row>
    <row r="228" spans="1:5" ht="13.15" customHeight="1" x14ac:dyDescent="0.2">
      <c r="A228" s="5" t="s">
        <v>1351</v>
      </c>
      <c r="B228" s="6" t="s">
        <v>2561</v>
      </c>
      <c r="C228" s="5" t="s">
        <v>1370</v>
      </c>
      <c r="D228" s="7">
        <v>29</v>
      </c>
      <c r="E228" s="8" t="s">
        <v>1353</v>
      </c>
    </row>
    <row r="229" spans="1:5" ht="13.15" customHeight="1" x14ac:dyDescent="0.2">
      <c r="A229" s="5" t="s">
        <v>1351</v>
      </c>
      <c r="B229" s="6" t="s">
        <v>3917</v>
      </c>
      <c r="C229" s="5" t="s">
        <v>3515</v>
      </c>
      <c r="D229" s="7">
        <v>19</v>
      </c>
      <c r="E229" s="8" t="s">
        <v>1353</v>
      </c>
    </row>
    <row r="230" spans="1:5" ht="13.15" customHeight="1" x14ac:dyDescent="0.2">
      <c r="A230" s="5" t="s">
        <v>1351</v>
      </c>
      <c r="B230" s="6" t="s">
        <v>3918</v>
      </c>
      <c r="C230" s="5" t="s">
        <v>2279</v>
      </c>
      <c r="D230" s="7">
        <v>29</v>
      </c>
      <c r="E230" s="8" t="s">
        <v>1353</v>
      </c>
    </row>
    <row r="231" spans="1:5" ht="13.15" customHeight="1" x14ac:dyDescent="0.2">
      <c r="A231" s="5" t="s">
        <v>1351</v>
      </c>
      <c r="B231" s="6">
        <v>309</v>
      </c>
      <c r="C231" s="5" t="s">
        <v>2657</v>
      </c>
      <c r="D231" s="7">
        <v>175</v>
      </c>
      <c r="E231" s="8" t="s">
        <v>1353</v>
      </c>
    </row>
    <row r="232" spans="1:5" ht="13.15" customHeight="1" x14ac:dyDescent="0.2">
      <c r="A232" s="5" t="s">
        <v>1351</v>
      </c>
      <c r="B232" s="6" t="s">
        <v>2563</v>
      </c>
      <c r="C232" s="5" t="s">
        <v>1370</v>
      </c>
      <c r="D232" s="7">
        <v>44</v>
      </c>
      <c r="E232" s="8" t="s">
        <v>1353</v>
      </c>
    </row>
    <row r="233" spans="1:5" ht="13.15" customHeight="1" x14ac:dyDescent="0.2">
      <c r="A233" s="5" t="s">
        <v>1351</v>
      </c>
      <c r="B233" s="6" t="s">
        <v>1390</v>
      </c>
      <c r="C233" s="5" t="s">
        <v>3515</v>
      </c>
      <c r="D233" s="7">
        <v>20</v>
      </c>
      <c r="E233" s="8" t="s">
        <v>1353</v>
      </c>
    </row>
    <row r="234" spans="1:5" ht="13.15" customHeight="1" x14ac:dyDescent="0.2">
      <c r="A234" s="5" t="s">
        <v>1351</v>
      </c>
      <c r="B234" s="6" t="s">
        <v>1391</v>
      </c>
      <c r="C234" s="5" t="s">
        <v>2279</v>
      </c>
      <c r="D234" s="7">
        <v>30</v>
      </c>
      <c r="E234" s="8" t="s">
        <v>1353</v>
      </c>
    </row>
    <row r="235" spans="1:5" ht="13.15" customHeight="1" x14ac:dyDescent="0.2">
      <c r="A235" s="5" t="s">
        <v>1351</v>
      </c>
      <c r="B235" s="6">
        <v>310</v>
      </c>
      <c r="C235" s="5" t="s">
        <v>2657</v>
      </c>
      <c r="D235" s="7">
        <v>176</v>
      </c>
      <c r="E235" s="8" t="s">
        <v>1353</v>
      </c>
    </row>
    <row r="236" spans="1:5" ht="13.15" customHeight="1" x14ac:dyDescent="0.2">
      <c r="A236" s="5" t="s">
        <v>1351</v>
      </c>
      <c r="B236" s="6" t="s">
        <v>1006</v>
      </c>
      <c r="C236" s="5" t="s">
        <v>3614</v>
      </c>
      <c r="D236" s="7">
        <v>23</v>
      </c>
      <c r="E236" s="8" t="s">
        <v>1353</v>
      </c>
    </row>
    <row r="237" spans="1:5" ht="13.15" customHeight="1" x14ac:dyDescent="0.2">
      <c r="A237" s="5" t="s">
        <v>1351</v>
      </c>
      <c r="B237" s="6" t="s">
        <v>1392</v>
      </c>
      <c r="C237" s="5" t="s">
        <v>2279</v>
      </c>
      <c r="D237" s="7">
        <v>29</v>
      </c>
      <c r="E237" s="8" t="s">
        <v>1353</v>
      </c>
    </row>
    <row r="238" spans="1:5" ht="13.15" customHeight="1" x14ac:dyDescent="0.2">
      <c r="A238" s="5" t="s">
        <v>1351</v>
      </c>
      <c r="B238" s="6">
        <v>311</v>
      </c>
      <c r="C238" s="5" t="s">
        <v>2657</v>
      </c>
      <c r="D238" s="7">
        <v>175</v>
      </c>
      <c r="E238" s="8" t="s">
        <v>1353</v>
      </c>
    </row>
    <row r="239" spans="1:5" ht="13.15" customHeight="1" x14ac:dyDescent="0.2">
      <c r="A239" s="5" t="s">
        <v>1351</v>
      </c>
      <c r="B239" s="6" t="s">
        <v>2568</v>
      </c>
      <c r="C239" s="5" t="s">
        <v>3515</v>
      </c>
      <c r="D239" s="7">
        <v>22</v>
      </c>
      <c r="E239" s="8" t="s">
        <v>1353</v>
      </c>
    </row>
    <row r="240" spans="1:5" ht="13.15" customHeight="1" x14ac:dyDescent="0.2">
      <c r="A240" s="5" t="s">
        <v>1351</v>
      </c>
      <c r="B240" s="6" t="s">
        <v>1393</v>
      </c>
      <c r="C240" s="5" t="s">
        <v>2279</v>
      </c>
      <c r="D240" s="7">
        <v>30</v>
      </c>
      <c r="E240" s="8" t="s">
        <v>1353</v>
      </c>
    </row>
    <row r="241" spans="1:5" ht="13.15" customHeight="1" x14ac:dyDescent="0.2">
      <c r="A241" s="5" t="s">
        <v>1351</v>
      </c>
      <c r="B241" s="6">
        <v>312</v>
      </c>
      <c r="C241" s="5" t="s">
        <v>2657</v>
      </c>
      <c r="D241" s="7">
        <v>175</v>
      </c>
      <c r="E241" s="8" t="s">
        <v>1353</v>
      </c>
    </row>
    <row r="242" spans="1:5" ht="13.15" customHeight="1" x14ac:dyDescent="0.2">
      <c r="A242" s="5" t="s">
        <v>1351</v>
      </c>
      <c r="B242" s="6" t="s">
        <v>2570</v>
      </c>
      <c r="C242" s="5" t="s">
        <v>1370</v>
      </c>
      <c r="D242" s="7">
        <v>44</v>
      </c>
      <c r="E242" s="8" t="s">
        <v>1353</v>
      </c>
    </row>
    <row r="243" spans="1:5" ht="13.15" customHeight="1" x14ac:dyDescent="0.2">
      <c r="A243" s="5" t="s">
        <v>1351</v>
      </c>
      <c r="B243" s="6" t="s">
        <v>2571</v>
      </c>
      <c r="C243" s="5" t="s">
        <v>3515</v>
      </c>
      <c r="D243" s="7">
        <v>20</v>
      </c>
      <c r="E243" s="8" t="s">
        <v>1353</v>
      </c>
    </row>
    <row r="244" spans="1:5" ht="13.15" customHeight="1" x14ac:dyDescent="0.2">
      <c r="A244" s="5" t="s">
        <v>1351</v>
      </c>
      <c r="B244" s="6" t="s">
        <v>1394</v>
      </c>
      <c r="C244" s="5" t="s">
        <v>2279</v>
      </c>
      <c r="D244" s="7">
        <v>29</v>
      </c>
      <c r="E244" s="8" t="s">
        <v>1353</v>
      </c>
    </row>
    <row r="245" spans="1:5" ht="13.15" customHeight="1" x14ac:dyDescent="0.2">
      <c r="A245" s="5" t="s">
        <v>1351</v>
      </c>
      <c r="B245" s="6">
        <v>313</v>
      </c>
      <c r="C245" s="5" t="s">
        <v>888</v>
      </c>
      <c r="D245" s="7">
        <v>250</v>
      </c>
      <c r="E245" s="8" t="s">
        <v>1353</v>
      </c>
    </row>
    <row r="246" spans="1:5" ht="13.15" customHeight="1" x14ac:dyDescent="0.2">
      <c r="A246" s="5" t="s">
        <v>1351</v>
      </c>
      <c r="B246" s="6" t="s">
        <v>3584</v>
      </c>
      <c r="C246" s="5" t="s">
        <v>3515</v>
      </c>
      <c r="D246" s="7">
        <v>68</v>
      </c>
      <c r="E246" s="8" t="s">
        <v>1353</v>
      </c>
    </row>
    <row r="247" spans="1:5" ht="13.15" customHeight="1" x14ac:dyDescent="0.2">
      <c r="A247" s="5" t="s">
        <v>1351</v>
      </c>
      <c r="B247" s="6">
        <v>314</v>
      </c>
      <c r="C247" s="5" t="s">
        <v>2657</v>
      </c>
      <c r="D247" s="7">
        <v>182</v>
      </c>
      <c r="E247" s="8" t="s">
        <v>1353</v>
      </c>
    </row>
    <row r="248" spans="1:5" ht="13.15" customHeight="1" x14ac:dyDescent="0.2">
      <c r="A248" s="5" t="s">
        <v>1351</v>
      </c>
      <c r="B248" s="6" t="s">
        <v>4174</v>
      </c>
      <c r="C248" s="5" t="s">
        <v>3614</v>
      </c>
      <c r="D248" s="7">
        <v>22</v>
      </c>
      <c r="E248" s="8" t="s">
        <v>1353</v>
      </c>
    </row>
    <row r="249" spans="1:5" ht="13.15" customHeight="1" x14ac:dyDescent="0.2">
      <c r="A249" s="5" t="s">
        <v>1351</v>
      </c>
      <c r="B249" s="6" t="s">
        <v>4175</v>
      </c>
      <c r="C249" s="5" t="s">
        <v>2279</v>
      </c>
      <c r="D249" s="7">
        <v>29</v>
      </c>
      <c r="E249" s="8" t="s">
        <v>1353</v>
      </c>
    </row>
    <row r="250" spans="1:5" ht="13.15" customHeight="1" x14ac:dyDescent="0.2">
      <c r="A250" s="5" t="s">
        <v>1351</v>
      </c>
      <c r="B250" s="6">
        <v>315</v>
      </c>
      <c r="C250" s="5" t="s">
        <v>2657</v>
      </c>
      <c r="D250" s="7">
        <v>152</v>
      </c>
      <c r="E250" s="8" t="s">
        <v>1353</v>
      </c>
    </row>
    <row r="251" spans="1:5" ht="13.15" customHeight="1" x14ac:dyDescent="0.2">
      <c r="A251" s="5" t="s">
        <v>1351</v>
      </c>
      <c r="B251" s="6">
        <v>316</v>
      </c>
      <c r="C251" s="5" t="s">
        <v>2657</v>
      </c>
      <c r="D251" s="7">
        <v>247</v>
      </c>
      <c r="E251" s="8" t="s">
        <v>1353</v>
      </c>
    </row>
    <row r="252" spans="1:5" ht="13.15" customHeight="1" x14ac:dyDescent="0.2">
      <c r="A252" s="5" t="s">
        <v>1351</v>
      </c>
      <c r="B252" s="6" t="s">
        <v>2578</v>
      </c>
      <c r="C252" s="5" t="s">
        <v>1370</v>
      </c>
      <c r="D252" s="7">
        <v>45</v>
      </c>
      <c r="E252" s="8" t="s">
        <v>1353</v>
      </c>
    </row>
    <row r="253" spans="1:5" ht="13.15" customHeight="1" x14ac:dyDescent="0.2">
      <c r="A253" s="5" t="s">
        <v>1351</v>
      </c>
      <c r="B253" s="6" t="s">
        <v>1395</v>
      </c>
      <c r="C253" s="5" t="s">
        <v>3614</v>
      </c>
      <c r="D253" s="7">
        <v>25</v>
      </c>
      <c r="E253" s="8" t="s">
        <v>1353</v>
      </c>
    </row>
    <row r="254" spans="1:5" ht="13.15" customHeight="1" x14ac:dyDescent="0.2">
      <c r="A254" s="5" t="s">
        <v>1351</v>
      </c>
      <c r="B254" s="6" t="s">
        <v>1396</v>
      </c>
      <c r="C254" s="5" t="s">
        <v>2279</v>
      </c>
      <c r="D254" s="7">
        <v>31</v>
      </c>
      <c r="E254" s="8" t="s">
        <v>1353</v>
      </c>
    </row>
    <row r="255" spans="1:5" ht="13.15" customHeight="1" x14ac:dyDescent="0.2">
      <c r="A255" s="5" t="s">
        <v>1351</v>
      </c>
      <c r="B255" s="6">
        <v>317</v>
      </c>
      <c r="C255" s="5" t="s">
        <v>2657</v>
      </c>
      <c r="D255" s="7">
        <v>181</v>
      </c>
      <c r="E255" s="8" t="s">
        <v>1353</v>
      </c>
    </row>
    <row r="256" spans="1:5" ht="13.15" customHeight="1" x14ac:dyDescent="0.2">
      <c r="A256" s="5" t="s">
        <v>1351</v>
      </c>
      <c r="B256" s="6" t="s">
        <v>3885</v>
      </c>
      <c r="C256" s="5" t="s">
        <v>1370</v>
      </c>
      <c r="D256" s="7">
        <v>44</v>
      </c>
      <c r="E256" s="8" t="s">
        <v>2285</v>
      </c>
    </row>
    <row r="257" spans="1:5" ht="13.15" customHeight="1" x14ac:dyDescent="0.2">
      <c r="A257" s="5" t="s">
        <v>1351</v>
      </c>
      <c r="B257" s="6" t="s">
        <v>1397</v>
      </c>
      <c r="C257" s="5" t="s">
        <v>3614</v>
      </c>
      <c r="D257" s="7">
        <v>23</v>
      </c>
      <c r="E257" s="8" t="s">
        <v>1353</v>
      </c>
    </row>
    <row r="258" spans="1:5" ht="13.15" customHeight="1" x14ac:dyDescent="0.2">
      <c r="A258" s="5" t="s">
        <v>1351</v>
      </c>
      <c r="B258" s="6" t="s">
        <v>1398</v>
      </c>
      <c r="C258" s="5" t="s">
        <v>2279</v>
      </c>
      <c r="D258" s="7">
        <v>29</v>
      </c>
      <c r="E258" s="8" t="s">
        <v>1353</v>
      </c>
    </row>
    <row r="259" spans="1:5" ht="13.15" customHeight="1" x14ac:dyDescent="0.2">
      <c r="A259" s="5" t="s">
        <v>1351</v>
      </c>
      <c r="B259" s="6">
        <v>318</v>
      </c>
      <c r="C259" s="5" t="s">
        <v>2657</v>
      </c>
      <c r="D259" s="7">
        <v>175</v>
      </c>
      <c r="E259" s="8" t="s">
        <v>1353</v>
      </c>
    </row>
    <row r="260" spans="1:5" ht="13.15" customHeight="1" x14ac:dyDescent="0.2">
      <c r="A260" s="5" t="s">
        <v>1351</v>
      </c>
      <c r="B260" s="6" t="s">
        <v>2583</v>
      </c>
      <c r="C260" s="5" t="s">
        <v>3515</v>
      </c>
      <c r="D260" s="7">
        <v>20</v>
      </c>
      <c r="E260" s="8" t="s">
        <v>1353</v>
      </c>
    </row>
    <row r="261" spans="1:5" ht="13.15" customHeight="1" x14ac:dyDescent="0.2">
      <c r="A261" s="5" t="s">
        <v>1351</v>
      </c>
      <c r="B261" s="6" t="s">
        <v>1399</v>
      </c>
      <c r="C261" s="5" t="s">
        <v>2279</v>
      </c>
      <c r="D261" s="7">
        <v>29</v>
      </c>
      <c r="E261" s="8" t="s">
        <v>1353</v>
      </c>
    </row>
    <row r="262" spans="1:5" ht="13.15" customHeight="1" x14ac:dyDescent="0.2">
      <c r="A262" s="5" t="s">
        <v>1351</v>
      </c>
      <c r="B262" s="6">
        <v>319</v>
      </c>
      <c r="C262" s="5" t="s">
        <v>2657</v>
      </c>
      <c r="D262" s="7">
        <v>175</v>
      </c>
      <c r="E262" s="8" t="s">
        <v>1353</v>
      </c>
    </row>
    <row r="263" spans="1:5" ht="13.15" customHeight="1" x14ac:dyDescent="0.2">
      <c r="A263" s="5" t="s">
        <v>1351</v>
      </c>
      <c r="B263" s="6" t="s">
        <v>1400</v>
      </c>
      <c r="C263" s="5" t="s">
        <v>3515</v>
      </c>
      <c r="D263" s="7">
        <v>20</v>
      </c>
      <c r="E263" s="8" t="s">
        <v>1353</v>
      </c>
    </row>
    <row r="264" spans="1:5" ht="13.15" customHeight="1" x14ac:dyDescent="0.2">
      <c r="A264" s="5" t="s">
        <v>1351</v>
      </c>
      <c r="B264" s="6" t="s">
        <v>1401</v>
      </c>
      <c r="C264" s="5" t="s">
        <v>2279</v>
      </c>
      <c r="D264" s="7">
        <v>29</v>
      </c>
      <c r="E264" s="8" t="s">
        <v>1353</v>
      </c>
    </row>
    <row r="265" spans="1:5" ht="13.15" customHeight="1" x14ac:dyDescent="0.2">
      <c r="A265" s="5" t="s">
        <v>1351</v>
      </c>
      <c r="B265" s="6">
        <v>320</v>
      </c>
      <c r="C265" s="5" t="s">
        <v>2657</v>
      </c>
      <c r="D265" s="7">
        <v>175</v>
      </c>
      <c r="E265" s="8" t="s">
        <v>1353</v>
      </c>
    </row>
    <row r="266" spans="1:5" ht="13.15" customHeight="1" x14ac:dyDescent="0.2">
      <c r="A266" s="5" t="s">
        <v>1351</v>
      </c>
      <c r="B266" s="6" t="s">
        <v>2587</v>
      </c>
      <c r="C266" s="5" t="s">
        <v>1370</v>
      </c>
      <c r="D266" s="7">
        <v>36</v>
      </c>
      <c r="E266" s="8" t="s">
        <v>1402</v>
      </c>
    </row>
    <row r="267" spans="1:5" ht="13.15" customHeight="1" x14ac:dyDescent="0.2">
      <c r="A267" s="5" t="s">
        <v>1351</v>
      </c>
      <c r="B267" s="6" t="s">
        <v>2588</v>
      </c>
      <c r="C267" s="5" t="s">
        <v>3614</v>
      </c>
      <c r="D267" s="7">
        <v>22</v>
      </c>
      <c r="E267" s="8" t="s">
        <v>1353</v>
      </c>
    </row>
    <row r="268" spans="1:5" ht="13.15" customHeight="1" x14ac:dyDescent="0.2">
      <c r="A268" s="5" t="s">
        <v>1351</v>
      </c>
      <c r="B268" s="6" t="s">
        <v>1403</v>
      </c>
      <c r="C268" s="5" t="s">
        <v>2279</v>
      </c>
      <c r="D268" s="7">
        <v>29</v>
      </c>
      <c r="E268" s="8" t="s">
        <v>1353</v>
      </c>
    </row>
    <row r="269" spans="1:5" ht="13.15" customHeight="1" x14ac:dyDescent="0.2">
      <c r="A269" s="5" t="s">
        <v>1351</v>
      </c>
      <c r="B269" s="6">
        <v>321</v>
      </c>
      <c r="C269" s="5" t="s">
        <v>2657</v>
      </c>
      <c r="D269" s="7">
        <v>175</v>
      </c>
      <c r="E269" s="8" t="s">
        <v>1353</v>
      </c>
    </row>
    <row r="270" spans="1:5" ht="13.15" customHeight="1" x14ac:dyDescent="0.2">
      <c r="A270" s="5" t="s">
        <v>1351</v>
      </c>
      <c r="B270" s="6" t="s">
        <v>3596</v>
      </c>
      <c r="C270" s="5" t="s">
        <v>1370</v>
      </c>
      <c r="D270" s="7">
        <v>44</v>
      </c>
      <c r="E270" s="8" t="s">
        <v>2285</v>
      </c>
    </row>
    <row r="271" spans="1:5" ht="13.15" customHeight="1" x14ac:dyDescent="0.2">
      <c r="A271" s="5" t="s">
        <v>1351</v>
      </c>
      <c r="B271" s="6" t="s">
        <v>3597</v>
      </c>
      <c r="C271" s="5" t="s">
        <v>3614</v>
      </c>
      <c r="D271" s="7">
        <v>23</v>
      </c>
      <c r="E271" s="8" t="s">
        <v>2285</v>
      </c>
    </row>
    <row r="272" spans="1:5" ht="13.15" customHeight="1" x14ac:dyDescent="0.2">
      <c r="A272" s="5" t="s">
        <v>1351</v>
      </c>
      <c r="B272" s="6" t="s">
        <v>1007</v>
      </c>
      <c r="C272" s="5" t="s">
        <v>2279</v>
      </c>
      <c r="D272" s="7">
        <v>29</v>
      </c>
      <c r="E272" s="8" t="s">
        <v>1353</v>
      </c>
    </row>
    <row r="273" spans="1:5" ht="13.15" customHeight="1" x14ac:dyDescent="0.2">
      <c r="A273" s="5" t="s">
        <v>1351</v>
      </c>
      <c r="B273" s="6">
        <v>322</v>
      </c>
      <c r="C273" s="5" t="s">
        <v>2657</v>
      </c>
      <c r="D273" s="7">
        <v>175</v>
      </c>
      <c r="E273" s="8" t="s">
        <v>1353</v>
      </c>
    </row>
    <row r="274" spans="1:5" ht="13.15" customHeight="1" x14ac:dyDescent="0.2">
      <c r="A274" s="5" t="s">
        <v>1351</v>
      </c>
      <c r="B274" s="6" t="s">
        <v>1404</v>
      </c>
      <c r="C274" s="5" t="s">
        <v>3515</v>
      </c>
      <c r="D274" s="7">
        <v>20</v>
      </c>
      <c r="E274" s="8" t="s">
        <v>1353</v>
      </c>
    </row>
    <row r="275" spans="1:5" ht="13.15" customHeight="1" x14ac:dyDescent="0.2">
      <c r="A275" s="5" t="s">
        <v>1351</v>
      </c>
      <c r="B275" s="6" t="s">
        <v>1405</v>
      </c>
      <c r="C275" s="5" t="s">
        <v>2279</v>
      </c>
      <c r="D275" s="7">
        <v>29</v>
      </c>
      <c r="E275" s="8" t="s">
        <v>1353</v>
      </c>
    </row>
    <row r="276" spans="1:5" ht="13.15" customHeight="1" x14ac:dyDescent="0.2">
      <c r="A276" s="5" t="s">
        <v>1351</v>
      </c>
      <c r="B276" s="6">
        <v>323</v>
      </c>
      <c r="C276" s="5" t="s">
        <v>2657</v>
      </c>
      <c r="D276" s="7">
        <v>175</v>
      </c>
      <c r="E276" s="8" t="s">
        <v>1353</v>
      </c>
    </row>
    <row r="277" spans="1:5" ht="13.15" customHeight="1" x14ac:dyDescent="0.2">
      <c r="A277" s="5" t="s">
        <v>1351</v>
      </c>
      <c r="B277" s="6" t="s">
        <v>3600</v>
      </c>
      <c r="C277" s="5" t="s">
        <v>3515</v>
      </c>
      <c r="D277" s="7">
        <v>20</v>
      </c>
      <c r="E277" s="8" t="s">
        <v>1353</v>
      </c>
    </row>
    <row r="278" spans="1:5" ht="13.15" customHeight="1" x14ac:dyDescent="0.2">
      <c r="A278" s="5" t="s">
        <v>1351</v>
      </c>
      <c r="B278" s="6" t="s">
        <v>1036</v>
      </c>
      <c r="C278" s="5" t="s">
        <v>2279</v>
      </c>
      <c r="D278" s="7">
        <v>29</v>
      </c>
      <c r="E278" s="8" t="s">
        <v>1353</v>
      </c>
    </row>
    <row r="279" spans="1:5" ht="13.15" customHeight="1" x14ac:dyDescent="0.2">
      <c r="A279" s="5" t="s">
        <v>1351</v>
      </c>
      <c r="B279" s="6">
        <v>324</v>
      </c>
      <c r="C279" s="5" t="s">
        <v>2657</v>
      </c>
      <c r="D279" s="7">
        <v>175</v>
      </c>
      <c r="E279" s="8" t="s">
        <v>1353</v>
      </c>
    </row>
    <row r="280" spans="1:5" ht="13.15" customHeight="1" x14ac:dyDescent="0.2">
      <c r="A280" s="5" t="s">
        <v>1351</v>
      </c>
      <c r="B280" s="6" t="s">
        <v>3602</v>
      </c>
      <c r="C280" s="5" t="s">
        <v>1370</v>
      </c>
      <c r="D280" s="7">
        <v>44</v>
      </c>
      <c r="E280" s="8" t="s">
        <v>1353</v>
      </c>
    </row>
    <row r="281" spans="1:5" ht="13.15" customHeight="1" x14ac:dyDescent="0.2">
      <c r="A281" s="5" t="s">
        <v>1351</v>
      </c>
      <c r="B281" s="6" t="s">
        <v>3603</v>
      </c>
      <c r="C281" s="5" t="s">
        <v>3614</v>
      </c>
      <c r="D281" s="7">
        <v>23</v>
      </c>
      <c r="E281" s="8" t="s">
        <v>1353</v>
      </c>
    </row>
    <row r="282" spans="1:5" ht="13.15" customHeight="1" x14ac:dyDescent="0.2">
      <c r="A282" s="5" t="s">
        <v>1351</v>
      </c>
      <c r="B282" s="6" t="s">
        <v>1040</v>
      </c>
      <c r="C282" s="5" t="s">
        <v>2279</v>
      </c>
      <c r="D282" s="7">
        <v>28</v>
      </c>
      <c r="E282" s="8" t="s">
        <v>1353</v>
      </c>
    </row>
    <row r="283" spans="1:5" ht="13.15" customHeight="1" x14ac:dyDescent="0.2">
      <c r="A283" s="5" t="s">
        <v>1351</v>
      </c>
      <c r="B283" s="6">
        <v>325</v>
      </c>
      <c r="C283" s="5" t="s">
        <v>2657</v>
      </c>
      <c r="D283" s="7">
        <v>169</v>
      </c>
      <c r="E283" s="8" t="s">
        <v>1353</v>
      </c>
    </row>
    <row r="284" spans="1:5" ht="13.15" customHeight="1" x14ac:dyDescent="0.2">
      <c r="A284" s="5" t="s">
        <v>1351</v>
      </c>
      <c r="B284" s="6" t="s">
        <v>651</v>
      </c>
      <c r="C284" s="5" t="s">
        <v>1370</v>
      </c>
      <c r="D284" s="7">
        <v>103</v>
      </c>
      <c r="E284" s="8" t="s">
        <v>1353</v>
      </c>
    </row>
    <row r="285" spans="1:5" ht="13.15" customHeight="1" x14ac:dyDescent="0.2">
      <c r="A285" s="5" t="s">
        <v>1351</v>
      </c>
      <c r="B285" s="6" t="s">
        <v>1044</v>
      </c>
      <c r="C285" s="5" t="s">
        <v>3614</v>
      </c>
      <c r="D285" s="7">
        <v>37</v>
      </c>
      <c r="E285" s="8" t="s">
        <v>1353</v>
      </c>
    </row>
    <row r="286" spans="1:5" ht="13.15" customHeight="1" x14ac:dyDescent="0.2">
      <c r="A286" s="5" t="s">
        <v>1351</v>
      </c>
      <c r="B286" s="6" t="s">
        <v>1045</v>
      </c>
      <c r="C286" s="5" t="s">
        <v>2279</v>
      </c>
      <c r="D286" s="7">
        <v>13</v>
      </c>
      <c r="E286" s="8" t="s">
        <v>1353</v>
      </c>
    </row>
    <row r="287" spans="1:5" ht="13.15" customHeight="1" x14ac:dyDescent="0.2">
      <c r="A287" s="5" t="s">
        <v>1351</v>
      </c>
      <c r="B287" s="6">
        <v>326</v>
      </c>
      <c r="C287" s="5" t="s">
        <v>2657</v>
      </c>
      <c r="D287" s="7">
        <v>175</v>
      </c>
      <c r="E287" s="8" t="s">
        <v>1353</v>
      </c>
    </row>
    <row r="288" spans="1:5" ht="13.15" customHeight="1" x14ac:dyDescent="0.2">
      <c r="A288" s="5" t="s">
        <v>1351</v>
      </c>
      <c r="B288" s="6" t="s">
        <v>1050</v>
      </c>
      <c r="C288" s="5" t="s">
        <v>3515</v>
      </c>
      <c r="D288" s="7">
        <v>20</v>
      </c>
      <c r="E288" s="8" t="s">
        <v>1353</v>
      </c>
    </row>
    <row r="289" spans="1:5" ht="13.15" customHeight="1" x14ac:dyDescent="0.2">
      <c r="A289" s="5" t="s">
        <v>1351</v>
      </c>
      <c r="B289" s="6" t="s">
        <v>1051</v>
      </c>
      <c r="C289" s="5" t="s">
        <v>2279</v>
      </c>
      <c r="D289" s="7">
        <v>29</v>
      </c>
      <c r="E289" s="8" t="s">
        <v>1353</v>
      </c>
    </row>
    <row r="290" spans="1:5" ht="13.15" customHeight="1" x14ac:dyDescent="0.2">
      <c r="A290" s="5" t="s">
        <v>1351</v>
      </c>
      <c r="B290" s="6">
        <v>327</v>
      </c>
      <c r="C290" s="5" t="s">
        <v>2657</v>
      </c>
      <c r="D290" s="7">
        <v>174</v>
      </c>
      <c r="E290" s="8" t="s">
        <v>1353</v>
      </c>
    </row>
    <row r="291" spans="1:5" ht="13.15" customHeight="1" x14ac:dyDescent="0.2">
      <c r="A291" s="5" t="s">
        <v>1351</v>
      </c>
      <c r="B291" s="6" t="s">
        <v>1055</v>
      </c>
      <c r="C291" s="5" t="s">
        <v>1370</v>
      </c>
      <c r="D291" s="7">
        <v>43</v>
      </c>
      <c r="E291" s="8" t="s">
        <v>1353</v>
      </c>
    </row>
    <row r="292" spans="1:5" ht="13.15" customHeight="1" x14ac:dyDescent="0.2">
      <c r="A292" s="5" t="s">
        <v>1351</v>
      </c>
      <c r="B292" s="6" t="s">
        <v>1056</v>
      </c>
      <c r="C292" s="5" t="s">
        <v>3614</v>
      </c>
      <c r="D292" s="7">
        <v>23</v>
      </c>
      <c r="E292" s="8" t="s">
        <v>1353</v>
      </c>
    </row>
    <row r="293" spans="1:5" ht="13.15" customHeight="1" x14ac:dyDescent="0.2">
      <c r="A293" s="5" t="s">
        <v>1351</v>
      </c>
      <c r="B293" s="6" t="s">
        <v>3608</v>
      </c>
      <c r="C293" s="5" t="s">
        <v>2279</v>
      </c>
      <c r="D293" s="7">
        <v>29</v>
      </c>
      <c r="E293" s="8" t="s">
        <v>1353</v>
      </c>
    </row>
    <row r="294" spans="1:5" ht="13.15" customHeight="1" x14ac:dyDescent="0.2">
      <c r="A294" s="5" t="s">
        <v>1351</v>
      </c>
      <c r="B294" s="6">
        <v>328</v>
      </c>
      <c r="C294" s="5" t="s">
        <v>2657</v>
      </c>
      <c r="D294" s="7">
        <v>174</v>
      </c>
      <c r="E294" s="8" t="s">
        <v>1353</v>
      </c>
    </row>
    <row r="295" spans="1:5" ht="13.15" customHeight="1" x14ac:dyDescent="0.2">
      <c r="A295" s="5" t="s">
        <v>1351</v>
      </c>
      <c r="B295" s="6" t="s">
        <v>1060</v>
      </c>
      <c r="C295" s="5" t="s">
        <v>1370</v>
      </c>
      <c r="D295" s="7">
        <v>43</v>
      </c>
      <c r="E295" s="8" t="s">
        <v>1353</v>
      </c>
    </row>
    <row r="296" spans="1:5" ht="13.15" customHeight="1" x14ac:dyDescent="0.2">
      <c r="A296" s="5" t="s">
        <v>1351</v>
      </c>
      <c r="B296" s="6" t="s">
        <v>1061</v>
      </c>
      <c r="C296" s="5" t="s">
        <v>3614</v>
      </c>
      <c r="D296" s="7">
        <v>23</v>
      </c>
      <c r="E296" s="8" t="s">
        <v>1353</v>
      </c>
    </row>
    <row r="297" spans="1:5" ht="13.15" customHeight="1" x14ac:dyDescent="0.2">
      <c r="A297" s="5" t="s">
        <v>1351</v>
      </c>
      <c r="B297" s="6" t="s">
        <v>1062</v>
      </c>
      <c r="C297" s="5" t="s">
        <v>2279</v>
      </c>
      <c r="D297" s="7">
        <v>29</v>
      </c>
      <c r="E297" s="8" t="s">
        <v>1353</v>
      </c>
    </row>
    <row r="298" spans="1:5" ht="13.15" customHeight="1" x14ac:dyDescent="0.2">
      <c r="A298" s="5" t="s">
        <v>1351</v>
      </c>
      <c r="B298" s="6">
        <v>329</v>
      </c>
      <c r="C298" s="5" t="s">
        <v>2657</v>
      </c>
      <c r="D298" s="7">
        <v>182</v>
      </c>
      <c r="E298" s="8" t="s">
        <v>1353</v>
      </c>
    </row>
    <row r="299" spans="1:5" ht="13.15" customHeight="1" x14ac:dyDescent="0.2">
      <c r="A299" s="5" t="s">
        <v>1351</v>
      </c>
      <c r="B299" s="6" t="s">
        <v>2599</v>
      </c>
      <c r="C299" s="5" t="s">
        <v>3515</v>
      </c>
      <c r="D299" s="7">
        <v>19</v>
      </c>
      <c r="E299" s="8" t="s">
        <v>1353</v>
      </c>
    </row>
    <row r="300" spans="1:5" ht="13.15" customHeight="1" x14ac:dyDescent="0.2">
      <c r="A300" s="5" t="s">
        <v>1351</v>
      </c>
      <c r="B300" s="6" t="s">
        <v>2600</v>
      </c>
      <c r="C300" s="5" t="s">
        <v>2279</v>
      </c>
      <c r="D300" s="7">
        <v>24</v>
      </c>
      <c r="E300" s="8" t="s">
        <v>1353</v>
      </c>
    </row>
    <row r="301" spans="1:5" ht="13.15" customHeight="1" x14ac:dyDescent="0.2">
      <c r="A301" s="5" t="s">
        <v>1351</v>
      </c>
      <c r="B301" s="6">
        <v>330</v>
      </c>
      <c r="C301" s="5" t="s">
        <v>2657</v>
      </c>
      <c r="D301" s="7">
        <v>182</v>
      </c>
      <c r="E301" s="8" t="s">
        <v>1353</v>
      </c>
    </row>
    <row r="302" spans="1:5" ht="13.15" customHeight="1" x14ac:dyDescent="0.2">
      <c r="A302" s="5" t="s">
        <v>1351</v>
      </c>
      <c r="B302" s="6" t="s">
        <v>2605</v>
      </c>
      <c r="C302" s="5" t="s">
        <v>3515</v>
      </c>
      <c r="D302" s="7">
        <v>19</v>
      </c>
      <c r="E302" s="8" t="s">
        <v>1353</v>
      </c>
    </row>
    <row r="303" spans="1:5" ht="13.15" customHeight="1" x14ac:dyDescent="0.2">
      <c r="A303" s="5" t="s">
        <v>1351</v>
      </c>
      <c r="B303" s="6" t="s">
        <v>2606</v>
      </c>
      <c r="C303" s="5" t="s">
        <v>2279</v>
      </c>
      <c r="D303" s="7">
        <v>24</v>
      </c>
      <c r="E303" s="8" t="s">
        <v>1353</v>
      </c>
    </row>
    <row r="304" spans="1:5" ht="13.15" customHeight="1" x14ac:dyDescent="0.2">
      <c r="A304" s="5" t="s">
        <v>1351</v>
      </c>
      <c r="B304" s="6">
        <v>331</v>
      </c>
      <c r="C304" s="5" t="s">
        <v>2367</v>
      </c>
      <c r="D304" s="7">
        <v>43</v>
      </c>
      <c r="E304" s="8">
        <v>352000</v>
      </c>
    </row>
    <row r="305" spans="1:5" ht="13.15" customHeight="1" x14ac:dyDescent="0.2">
      <c r="A305" s="5" t="s">
        <v>1351</v>
      </c>
      <c r="B305" s="6">
        <v>332</v>
      </c>
      <c r="C305" s="5" t="s">
        <v>2171</v>
      </c>
      <c r="D305" s="7">
        <v>139</v>
      </c>
      <c r="E305" s="8" t="s">
        <v>1353</v>
      </c>
    </row>
    <row r="306" spans="1:5" ht="13.15" customHeight="1" x14ac:dyDescent="0.2">
      <c r="A306" s="5" t="s">
        <v>1351</v>
      </c>
      <c r="B306" s="6">
        <v>333</v>
      </c>
      <c r="C306" s="5" t="s">
        <v>2143</v>
      </c>
      <c r="D306" s="7">
        <v>367</v>
      </c>
      <c r="E306" s="8" t="s">
        <v>1353</v>
      </c>
    </row>
    <row r="307" spans="1:5" ht="13.15" customHeight="1" x14ac:dyDescent="0.2">
      <c r="A307" s="5" t="s">
        <v>1351</v>
      </c>
      <c r="B307" s="6">
        <v>334</v>
      </c>
      <c r="C307" s="5" t="s">
        <v>2294</v>
      </c>
      <c r="D307" s="7">
        <v>97</v>
      </c>
      <c r="E307" s="8" t="s">
        <v>1353</v>
      </c>
    </row>
    <row r="308" spans="1:5" ht="13.15" customHeight="1" x14ac:dyDescent="0.2">
      <c r="A308" s="5" t="s">
        <v>1351</v>
      </c>
      <c r="B308" s="6">
        <v>335</v>
      </c>
      <c r="C308" s="5" t="s">
        <v>1389</v>
      </c>
      <c r="D308" s="7">
        <v>26</v>
      </c>
      <c r="E308" s="8">
        <v>351100</v>
      </c>
    </row>
    <row r="309" spans="1:5" ht="13.15" customHeight="1" x14ac:dyDescent="0.2">
      <c r="A309" s="5" t="s">
        <v>1351</v>
      </c>
      <c r="B309" s="6">
        <v>336</v>
      </c>
      <c r="C309" s="5" t="s">
        <v>2311</v>
      </c>
      <c r="D309" s="7">
        <v>216</v>
      </c>
      <c r="E309" s="8" t="s">
        <v>1353</v>
      </c>
    </row>
    <row r="310" spans="1:5" ht="13.15" customHeight="1" x14ac:dyDescent="0.2">
      <c r="A310" s="5" t="s">
        <v>1351</v>
      </c>
      <c r="B310" s="6">
        <v>337</v>
      </c>
      <c r="C310" s="5" t="s">
        <v>862</v>
      </c>
      <c r="D310" s="7">
        <v>93</v>
      </c>
      <c r="E310" s="8">
        <v>352000</v>
      </c>
    </row>
    <row r="311" spans="1:5" ht="13.15" customHeight="1" x14ac:dyDescent="0.2">
      <c r="A311" s="5" t="s">
        <v>1351</v>
      </c>
      <c r="B311" s="6">
        <v>338</v>
      </c>
      <c r="C311" s="5" t="s">
        <v>1389</v>
      </c>
      <c r="D311" s="7">
        <v>70</v>
      </c>
      <c r="E311" s="8">
        <v>351100</v>
      </c>
    </row>
    <row r="312" spans="1:5" ht="13.15" customHeight="1" x14ac:dyDescent="0.2">
      <c r="A312" s="5" t="s">
        <v>1351</v>
      </c>
      <c r="B312" s="6">
        <v>339</v>
      </c>
      <c r="C312" s="5" t="s">
        <v>2692</v>
      </c>
      <c r="D312" s="7">
        <v>152</v>
      </c>
      <c r="E312" s="8" t="s">
        <v>1353</v>
      </c>
    </row>
    <row r="313" spans="1:5" ht="13.15" customHeight="1" x14ac:dyDescent="0.2">
      <c r="A313" s="5" t="s">
        <v>1351</v>
      </c>
      <c r="B313" s="6">
        <v>340</v>
      </c>
      <c r="C313" s="5" t="s">
        <v>2367</v>
      </c>
      <c r="D313" s="7">
        <v>46</v>
      </c>
      <c r="E313" s="8">
        <v>352000</v>
      </c>
    </row>
    <row r="314" spans="1:5" ht="13.15" customHeight="1" x14ac:dyDescent="0.2">
      <c r="A314" s="5" t="s">
        <v>1351</v>
      </c>
      <c r="B314" s="6">
        <v>341</v>
      </c>
      <c r="C314" s="5" t="s">
        <v>2143</v>
      </c>
      <c r="D314" s="7">
        <v>925</v>
      </c>
      <c r="E314" s="8" t="s">
        <v>1353</v>
      </c>
    </row>
    <row r="315" spans="1:5" ht="13.15" customHeight="1" x14ac:dyDescent="0.2">
      <c r="A315" s="5" t="s">
        <v>1351</v>
      </c>
      <c r="B315" s="6">
        <v>342</v>
      </c>
      <c r="C315" s="5" t="s">
        <v>2311</v>
      </c>
      <c r="D315" s="7">
        <v>215</v>
      </c>
      <c r="E315" s="8" t="s">
        <v>1353</v>
      </c>
    </row>
    <row r="316" spans="1:5" ht="13.15" customHeight="1" x14ac:dyDescent="0.2">
      <c r="A316" s="5" t="s">
        <v>1351</v>
      </c>
      <c r="B316" s="6">
        <v>343</v>
      </c>
      <c r="C316" s="5" t="s">
        <v>2311</v>
      </c>
      <c r="D316" s="7">
        <v>240</v>
      </c>
      <c r="E316" s="8" t="s">
        <v>1353</v>
      </c>
    </row>
    <row r="317" spans="1:5" ht="13.15" customHeight="1" x14ac:dyDescent="0.2">
      <c r="A317" s="5" t="s">
        <v>1351</v>
      </c>
      <c r="B317" s="6">
        <v>344</v>
      </c>
      <c r="C317" s="5" t="s">
        <v>2311</v>
      </c>
      <c r="D317" s="7">
        <v>328</v>
      </c>
      <c r="E317" s="8" t="s">
        <v>1353</v>
      </c>
    </row>
    <row r="318" spans="1:5" ht="13.15" customHeight="1" x14ac:dyDescent="0.2">
      <c r="A318" s="5" t="s">
        <v>1351</v>
      </c>
      <c r="B318" s="6">
        <v>345</v>
      </c>
      <c r="C318" s="5" t="s">
        <v>2311</v>
      </c>
      <c r="D318" s="7">
        <v>280</v>
      </c>
      <c r="E318" s="8" t="s">
        <v>1353</v>
      </c>
    </row>
    <row r="319" spans="1:5" ht="13.15" customHeight="1" x14ac:dyDescent="0.2">
      <c r="A319" s="5" t="s">
        <v>1351</v>
      </c>
      <c r="B319" s="6">
        <v>346</v>
      </c>
      <c r="C319" s="5" t="s">
        <v>2311</v>
      </c>
      <c r="D319" s="7">
        <v>189</v>
      </c>
      <c r="E319" s="8" t="s">
        <v>1353</v>
      </c>
    </row>
    <row r="320" spans="1:5" ht="13.15" customHeight="1" x14ac:dyDescent="0.2">
      <c r="A320" s="5" t="s">
        <v>1351</v>
      </c>
      <c r="B320" s="6">
        <v>347</v>
      </c>
      <c r="C320" s="5" t="s">
        <v>2311</v>
      </c>
      <c r="D320" s="7">
        <v>273</v>
      </c>
      <c r="E320" s="8" t="s">
        <v>1353</v>
      </c>
    </row>
    <row r="321" spans="1:5" ht="13.15" customHeight="1" x14ac:dyDescent="0.2">
      <c r="A321" s="5" t="s">
        <v>1351</v>
      </c>
      <c r="B321" s="6">
        <v>348</v>
      </c>
      <c r="C321" s="5" t="s">
        <v>2311</v>
      </c>
      <c r="D321" s="7">
        <v>258</v>
      </c>
      <c r="E321" s="8" t="s">
        <v>1353</v>
      </c>
    </row>
    <row r="322" spans="1:5" ht="13.15" customHeight="1" x14ac:dyDescent="0.2">
      <c r="A322" s="5" t="s">
        <v>1351</v>
      </c>
      <c r="B322" s="6">
        <v>349</v>
      </c>
      <c r="C322" s="5" t="s">
        <v>2311</v>
      </c>
      <c r="D322" s="7">
        <v>218</v>
      </c>
      <c r="E322" s="8" t="s">
        <v>1353</v>
      </c>
    </row>
    <row r="323" spans="1:5" ht="13.15" customHeight="1" x14ac:dyDescent="0.2">
      <c r="A323" s="5" t="s">
        <v>1351</v>
      </c>
      <c r="B323" s="6">
        <v>350</v>
      </c>
      <c r="C323" s="5" t="s">
        <v>2311</v>
      </c>
      <c r="D323" s="7">
        <v>230</v>
      </c>
      <c r="E323" s="8" t="s">
        <v>2285</v>
      </c>
    </row>
    <row r="324" spans="1:5" ht="13.15" customHeight="1" x14ac:dyDescent="0.2">
      <c r="A324" s="5" t="s">
        <v>1351</v>
      </c>
      <c r="B324" s="6" t="s">
        <v>3574</v>
      </c>
      <c r="C324" s="5" t="s">
        <v>2393</v>
      </c>
      <c r="D324" s="7">
        <v>56</v>
      </c>
      <c r="E324" s="8" t="s">
        <v>1353</v>
      </c>
    </row>
    <row r="325" spans="1:5" ht="13.15" customHeight="1" x14ac:dyDescent="0.2">
      <c r="A325" s="5" t="s">
        <v>1351</v>
      </c>
      <c r="B325" s="6" t="s">
        <v>3576</v>
      </c>
      <c r="C325" s="5" t="s">
        <v>2393</v>
      </c>
      <c r="D325" s="7">
        <v>56</v>
      </c>
      <c r="E325" s="8" t="s">
        <v>1353</v>
      </c>
    </row>
    <row r="326" spans="1:5" ht="13.15" customHeight="1" x14ac:dyDescent="0.2">
      <c r="A326" s="5" t="s">
        <v>1351</v>
      </c>
      <c r="B326" s="6" t="s">
        <v>2633</v>
      </c>
      <c r="C326" s="5" t="s">
        <v>2160</v>
      </c>
      <c r="D326" s="7">
        <v>133</v>
      </c>
      <c r="E326" s="8" t="s">
        <v>1353</v>
      </c>
    </row>
    <row r="327" spans="1:5" ht="13.15" customHeight="1" x14ac:dyDescent="0.2">
      <c r="A327" s="5" t="s">
        <v>1351</v>
      </c>
      <c r="B327" s="6" t="s">
        <v>2634</v>
      </c>
      <c r="C327" s="5" t="s">
        <v>2160</v>
      </c>
      <c r="D327" s="7">
        <v>134</v>
      </c>
      <c r="E327" s="8" t="s">
        <v>1353</v>
      </c>
    </row>
    <row r="328" spans="1:5" ht="13.15" customHeight="1" x14ac:dyDescent="0.2">
      <c r="C328" s="10" t="s">
        <v>2401</v>
      </c>
      <c r="D328" s="11">
        <f>SUM(D201:D327)</f>
        <v>12482</v>
      </c>
      <c r="E328" s="12"/>
    </row>
    <row r="329" spans="1:5" ht="13.15" customHeight="1" x14ac:dyDescent="0.2"/>
    <row r="330" spans="1:5" ht="13.15" customHeight="1" x14ac:dyDescent="0.2">
      <c r="A330" s="5" t="s">
        <v>1351</v>
      </c>
      <c r="B330" s="6">
        <v>400</v>
      </c>
      <c r="C330" s="5" t="s">
        <v>725</v>
      </c>
      <c r="D330" s="7">
        <v>78</v>
      </c>
      <c r="E330" s="8" t="s">
        <v>1353</v>
      </c>
    </row>
    <row r="331" spans="1:5" ht="13.15" customHeight="1" x14ac:dyDescent="0.2">
      <c r="A331" s="5" t="s">
        <v>1351</v>
      </c>
      <c r="B331" s="6">
        <v>401</v>
      </c>
      <c r="C331" s="5" t="s">
        <v>2657</v>
      </c>
      <c r="D331" s="7">
        <v>182</v>
      </c>
      <c r="E331" s="8" t="s">
        <v>1353</v>
      </c>
    </row>
    <row r="332" spans="1:5" ht="13.15" customHeight="1" x14ac:dyDescent="0.2">
      <c r="A332" s="5" t="s">
        <v>1351</v>
      </c>
      <c r="B332" s="6" t="s">
        <v>2642</v>
      </c>
      <c r="C332" s="5" t="s">
        <v>1370</v>
      </c>
      <c r="D332" s="7">
        <v>44</v>
      </c>
      <c r="E332" s="8" t="s">
        <v>1353</v>
      </c>
    </row>
    <row r="333" spans="1:5" ht="13.15" customHeight="1" x14ac:dyDescent="0.2">
      <c r="A333" s="5" t="s">
        <v>1351</v>
      </c>
      <c r="B333" s="6" t="s">
        <v>2643</v>
      </c>
      <c r="C333" s="5" t="s">
        <v>3515</v>
      </c>
      <c r="D333" s="7">
        <v>19</v>
      </c>
      <c r="E333" s="8" t="s">
        <v>1353</v>
      </c>
    </row>
    <row r="334" spans="1:5" ht="13.15" customHeight="1" x14ac:dyDescent="0.2">
      <c r="A334" s="5" t="s">
        <v>1351</v>
      </c>
      <c r="B334" s="6" t="s">
        <v>2644</v>
      </c>
      <c r="C334" s="5" t="s">
        <v>2279</v>
      </c>
      <c r="D334" s="7">
        <v>27</v>
      </c>
      <c r="E334" s="8" t="s">
        <v>1353</v>
      </c>
    </row>
    <row r="335" spans="1:5" ht="13.15" customHeight="1" x14ac:dyDescent="0.2">
      <c r="A335" s="5" t="s">
        <v>1351</v>
      </c>
      <c r="B335" s="6">
        <v>402</v>
      </c>
      <c r="C335" s="5" t="s">
        <v>2657</v>
      </c>
      <c r="D335" s="7">
        <v>184</v>
      </c>
      <c r="E335" s="8" t="s">
        <v>1353</v>
      </c>
    </row>
    <row r="336" spans="1:5" ht="13.15" customHeight="1" x14ac:dyDescent="0.2">
      <c r="A336" s="5" t="s">
        <v>1351</v>
      </c>
      <c r="B336" s="6" t="s">
        <v>2646</v>
      </c>
      <c r="C336" s="5" t="s">
        <v>1370</v>
      </c>
      <c r="D336" s="7">
        <v>36</v>
      </c>
      <c r="E336" s="8" t="s">
        <v>2285</v>
      </c>
    </row>
    <row r="337" spans="1:5" ht="13.15" customHeight="1" x14ac:dyDescent="0.2">
      <c r="A337" s="5" t="s">
        <v>1351</v>
      </c>
      <c r="B337" s="6" t="s">
        <v>4497</v>
      </c>
      <c r="C337" s="5" t="s">
        <v>3515</v>
      </c>
      <c r="D337" s="7">
        <v>19</v>
      </c>
      <c r="E337" s="8" t="s">
        <v>2285</v>
      </c>
    </row>
    <row r="338" spans="1:5" ht="13.15" customHeight="1" x14ac:dyDescent="0.2">
      <c r="A338" s="5" t="s">
        <v>1351</v>
      </c>
      <c r="B338" s="6" t="s">
        <v>1069</v>
      </c>
      <c r="C338" s="5" t="s">
        <v>2279</v>
      </c>
      <c r="D338" s="7">
        <v>36</v>
      </c>
      <c r="E338" s="8" t="s">
        <v>1353</v>
      </c>
    </row>
    <row r="339" spans="1:5" ht="13.15" customHeight="1" x14ac:dyDescent="0.2">
      <c r="A339" s="5" t="s">
        <v>1351</v>
      </c>
      <c r="B339" s="6">
        <v>403</v>
      </c>
      <c r="C339" s="5" t="s">
        <v>2657</v>
      </c>
      <c r="D339" s="7">
        <v>173</v>
      </c>
      <c r="E339" s="8" t="s">
        <v>1353</v>
      </c>
    </row>
    <row r="340" spans="1:5" ht="13.15" customHeight="1" x14ac:dyDescent="0.2">
      <c r="A340" s="5" t="s">
        <v>1351</v>
      </c>
      <c r="B340" s="6" t="s">
        <v>4498</v>
      </c>
      <c r="C340" s="5" t="s">
        <v>3614</v>
      </c>
      <c r="D340" s="7">
        <v>22</v>
      </c>
      <c r="E340" s="8" t="s">
        <v>1353</v>
      </c>
    </row>
    <row r="341" spans="1:5" ht="13.15" customHeight="1" x14ac:dyDescent="0.2">
      <c r="A341" s="5" t="s">
        <v>1351</v>
      </c>
      <c r="B341" s="6" t="s">
        <v>1073</v>
      </c>
      <c r="C341" s="5" t="s">
        <v>2279</v>
      </c>
      <c r="D341" s="7">
        <v>30</v>
      </c>
      <c r="E341" s="8" t="s">
        <v>1353</v>
      </c>
    </row>
    <row r="342" spans="1:5" ht="13.15" customHeight="1" x14ac:dyDescent="0.2">
      <c r="A342" s="5" t="s">
        <v>1351</v>
      </c>
      <c r="B342" s="6">
        <v>404</v>
      </c>
      <c r="C342" s="5" t="s">
        <v>2657</v>
      </c>
      <c r="D342" s="7">
        <v>174</v>
      </c>
      <c r="E342" s="8" t="s">
        <v>1353</v>
      </c>
    </row>
    <row r="343" spans="1:5" ht="13.15" customHeight="1" x14ac:dyDescent="0.2">
      <c r="A343" s="5" t="s">
        <v>1351</v>
      </c>
      <c r="B343" s="6" t="s">
        <v>1077</v>
      </c>
      <c r="C343" s="5" t="s">
        <v>3614</v>
      </c>
      <c r="D343" s="7">
        <v>22</v>
      </c>
      <c r="E343" s="8" t="s">
        <v>1353</v>
      </c>
    </row>
    <row r="344" spans="1:5" ht="13.15" customHeight="1" x14ac:dyDescent="0.2">
      <c r="A344" s="5" t="s">
        <v>1351</v>
      </c>
      <c r="B344" s="6" t="s">
        <v>1079</v>
      </c>
      <c r="C344" s="5" t="s">
        <v>2279</v>
      </c>
      <c r="D344" s="7">
        <v>29</v>
      </c>
      <c r="E344" s="8" t="s">
        <v>1353</v>
      </c>
    </row>
    <row r="345" spans="1:5" ht="13.15" customHeight="1" x14ac:dyDescent="0.2">
      <c r="A345" s="5" t="s">
        <v>1351</v>
      </c>
      <c r="B345" s="6">
        <v>405</v>
      </c>
      <c r="C345" s="5" t="s">
        <v>2657</v>
      </c>
      <c r="D345" s="7">
        <v>174</v>
      </c>
      <c r="E345" s="8" t="s">
        <v>1353</v>
      </c>
    </row>
    <row r="346" spans="1:5" ht="13.15" customHeight="1" x14ac:dyDescent="0.2">
      <c r="A346" s="5" t="s">
        <v>1351</v>
      </c>
      <c r="B346" s="6" t="s">
        <v>2652</v>
      </c>
      <c r="C346" s="5" t="s">
        <v>1370</v>
      </c>
      <c r="D346" s="7">
        <v>44</v>
      </c>
      <c r="E346" s="8" t="s">
        <v>1353</v>
      </c>
    </row>
    <row r="347" spans="1:5" ht="13.15" customHeight="1" x14ac:dyDescent="0.2">
      <c r="A347" s="5" t="s">
        <v>1351</v>
      </c>
      <c r="B347" s="6" t="s">
        <v>1083</v>
      </c>
      <c r="C347" s="5" t="s">
        <v>3515</v>
      </c>
      <c r="D347" s="7">
        <v>20</v>
      </c>
      <c r="E347" s="8" t="s">
        <v>1353</v>
      </c>
    </row>
    <row r="348" spans="1:5" ht="13.15" customHeight="1" x14ac:dyDescent="0.2">
      <c r="A348" s="5" t="s">
        <v>1351</v>
      </c>
      <c r="B348" s="6" t="s">
        <v>1084</v>
      </c>
      <c r="C348" s="5" t="s">
        <v>2279</v>
      </c>
      <c r="D348" s="7">
        <v>30</v>
      </c>
      <c r="E348" s="8" t="s">
        <v>1353</v>
      </c>
    </row>
    <row r="349" spans="1:5" ht="13.15" customHeight="1" x14ac:dyDescent="0.2">
      <c r="A349" s="5" t="s">
        <v>1351</v>
      </c>
      <c r="B349" s="6">
        <v>406</v>
      </c>
      <c r="C349" s="5" t="s">
        <v>1371</v>
      </c>
      <c r="D349" s="7">
        <v>169</v>
      </c>
      <c r="E349" s="8" t="s">
        <v>1353</v>
      </c>
    </row>
    <row r="350" spans="1:5" ht="13.15" customHeight="1" x14ac:dyDescent="0.2">
      <c r="A350" s="5" t="s">
        <v>1351</v>
      </c>
      <c r="B350" s="6" t="s">
        <v>2654</v>
      </c>
      <c r="C350" s="5" t="s">
        <v>1372</v>
      </c>
      <c r="D350" s="7">
        <v>103</v>
      </c>
      <c r="E350" s="8" t="s">
        <v>1353</v>
      </c>
    </row>
    <row r="351" spans="1:5" ht="13.15" customHeight="1" x14ac:dyDescent="0.2">
      <c r="A351" s="5" t="s">
        <v>1351</v>
      </c>
      <c r="B351" s="6" t="s">
        <v>2655</v>
      </c>
      <c r="C351" s="5" t="s">
        <v>3515</v>
      </c>
      <c r="D351" s="7">
        <v>37</v>
      </c>
      <c r="E351" s="8" t="s">
        <v>1353</v>
      </c>
    </row>
    <row r="352" spans="1:5" ht="13.15" customHeight="1" x14ac:dyDescent="0.2">
      <c r="A352" s="5" t="s">
        <v>1351</v>
      </c>
      <c r="B352" s="6" t="s">
        <v>2656</v>
      </c>
      <c r="C352" s="5" t="s">
        <v>2279</v>
      </c>
      <c r="D352" s="7">
        <v>13</v>
      </c>
      <c r="E352" s="8" t="s">
        <v>1353</v>
      </c>
    </row>
    <row r="353" spans="1:5" ht="13.15" customHeight="1" x14ac:dyDescent="0.2">
      <c r="A353" s="5" t="s">
        <v>1351</v>
      </c>
      <c r="B353" s="6">
        <v>407</v>
      </c>
      <c r="C353" s="5" t="s">
        <v>2657</v>
      </c>
      <c r="D353" s="7">
        <v>175</v>
      </c>
      <c r="E353" s="8" t="s">
        <v>1353</v>
      </c>
    </row>
    <row r="354" spans="1:5" ht="13.15" customHeight="1" x14ac:dyDescent="0.2">
      <c r="A354" s="5" t="s">
        <v>1351</v>
      </c>
      <c r="B354" s="6" t="s">
        <v>2661</v>
      </c>
      <c r="C354" s="5" t="s">
        <v>3614</v>
      </c>
      <c r="D354" s="7">
        <v>23</v>
      </c>
      <c r="E354" s="8" t="s">
        <v>1353</v>
      </c>
    </row>
    <row r="355" spans="1:5" ht="13.15" customHeight="1" x14ac:dyDescent="0.2">
      <c r="A355" s="5" t="s">
        <v>1351</v>
      </c>
      <c r="B355" s="6" t="s">
        <v>1091</v>
      </c>
      <c r="C355" s="5" t="s">
        <v>2279</v>
      </c>
      <c r="D355" s="7">
        <v>30</v>
      </c>
      <c r="E355" s="8" t="s">
        <v>1353</v>
      </c>
    </row>
    <row r="356" spans="1:5" ht="13.15" customHeight="1" x14ac:dyDescent="0.2">
      <c r="A356" s="5" t="s">
        <v>1351</v>
      </c>
      <c r="B356" s="6">
        <v>408</v>
      </c>
      <c r="C356" s="5" t="s">
        <v>2657</v>
      </c>
      <c r="D356" s="7">
        <v>175</v>
      </c>
      <c r="E356" s="8" t="s">
        <v>1353</v>
      </c>
    </row>
    <row r="357" spans="1:5" ht="13.15" customHeight="1" x14ac:dyDescent="0.2">
      <c r="A357" s="5" t="s">
        <v>1351</v>
      </c>
      <c r="B357" s="6" t="s">
        <v>2663</v>
      </c>
      <c r="C357" s="5" t="s">
        <v>1370</v>
      </c>
      <c r="D357" s="7">
        <v>29</v>
      </c>
      <c r="E357" s="8" t="s">
        <v>1353</v>
      </c>
    </row>
    <row r="358" spans="1:5" ht="13.15" customHeight="1" x14ac:dyDescent="0.2">
      <c r="A358" s="5" t="s">
        <v>1351</v>
      </c>
      <c r="B358" s="6" t="s">
        <v>4499</v>
      </c>
      <c r="C358" s="5" t="s">
        <v>3515</v>
      </c>
      <c r="D358" s="7">
        <v>19</v>
      </c>
      <c r="E358" s="8" t="s">
        <v>1353</v>
      </c>
    </row>
    <row r="359" spans="1:5" ht="13.15" customHeight="1" x14ac:dyDescent="0.2">
      <c r="A359" s="5" t="s">
        <v>1351</v>
      </c>
      <c r="B359" s="6" t="s">
        <v>1406</v>
      </c>
      <c r="C359" s="5" t="s">
        <v>2279</v>
      </c>
      <c r="D359" s="7">
        <v>29</v>
      </c>
      <c r="E359" s="8" t="s">
        <v>1353</v>
      </c>
    </row>
    <row r="360" spans="1:5" ht="13.15" customHeight="1" x14ac:dyDescent="0.2">
      <c r="A360" s="5" t="s">
        <v>1351</v>
      </c>
      <c r="B360" s="6">
        <v>409</v>
      </c>
      <c r="C360" s="5" t="s">
        <v>2657</v>
      </c>
      <c r="D360" s="7">
        <v>175</v>
      </c>
      <c r="E360" s="8" t="s">
        <v>1353</v>
      </c>
    </row>
    <row r="361" spans="1:5" ht="13.15" customHeight="1" x14ac:dyDescent="0.2">
      <c r="A361" s="5" t="s">
        <v>1351</v>
      </c>
      <c r="B361" s="6" t="s">
        <v>2665</v>
      </c>
      <c r="C361" s="5" t="s">
        <v>1370</v>
      </c>
      <c r="D361" s="7">
        <v>44</v>
      </c>
      <c r="E361" s="8" t="s">
        <v>1353</v>
      </c>
    </row>
    <row r="362" spans="1:5" ht="13.15" customHeight="1" x14ac:dyDescent="0.2">
      <c r="A362" s="5" t="s">
        <v>1351</v>
      </c>
      <c r="B362" s="6" t="s">
        <v>3942</v>
      </c>
      <c r="C362" s="5" t="s">
        <v>3515</v>
      </c>
      <c r="D362" s="7">
        <v>20</v>
      </c>
      <c r="E362" s="8" t="s">
        <v>1353</v>
      </c>
    </row>
    <row r="363" spans="1:5" ht="13.15" customHeight="1" x14ac:dyDescent="0.2">
      <c r="A363" s="5" t="s">
        <v>1351</v>
      </c>
      <c r="B363" s="6" t="s">
        <v>4177</v>
      </c>
      <c r="C363" s="5" t="s">
        <v>2279</v>
      </c>
      <c r="D363" s="7">
        <v>30</v>
      </c>
      <c r="E363" s="8" t="s">
        <v>1353</v>
      </c>
    </row>
    <row r="364" spans="1:5" ht="13.15" customHeight="1" x14ac:dyDescent="0.2">
      <c r="A364" s="5" t="s">
        <v>1351</v>
      </c>
      <c r="B364" s="6">
        <v>410</v>
      </c>
      <c r="C364" s="5" t="s">
        <v>2657</v>
      </c>
      <c r="D364" s="7">
        <v>176</v>
      </c>
      <c r="E364" s="8" t="s">
        <v>1353</v>
      </c>
    </row>
    <row r="365" spans="1:5" ht="13.15" customHeight="1" x14ac:dyDescent="0.2">
      <c r="A365" s="5" t="s">
        <v>1351</v>
      </c>
      <c r="B365" s="6" t="s">
        <v>1095</v>
      </c>
      <c r="C365" s="5" t="s">
        <v>3614</v>
      </c>
      <c r="D365" s="7">
        <v>23</v>
      </c>
      <c r="E365" s="8" t="s">
        <v>1353</v>
      </c>
    </row>
    <row r="366" spans="1:5" ht="13.15" customHeight="1" x14ac:dyDescent="0.2">
      <c r="A366" s="5" t="s">
        <v>1351</v>
      </c>
      <c r="B366" s="6" t="s">
        <v>1407</v>
      </c>
      <c r="C366" s="5" t="s">
        <v>2279</v>
      </c>
      <c r="D366" s="7">
        <v>29</v>
      </c>
      <c r="E366" s="8" t="s">
        <v>1353</v>
      </c>
    </row>
    <row r="367" spans="1:5" ht="13.15" customHeight="1" x14ac:dyDescent="0.2">
      <c r="A367" s="5" t="s">
        <v>1351</v>
      </c>
      <c r="B367" s="6">
        <v>411</v>
      </c>
      <c r="C367" s="5" t="s">
        <v>2657</v>
      </c>
      <c r="D367" s="7">
        <v>175</v>
      </c>
      <c r="E367" s="8" t="s">
        <v>1353</v>
      </c>
    </row>
    <row r="368" spans="1:5" ht="13.15" customHeight="1" x14ac:dyDescent="0.2">
      <c r="A368" s="5" t="s">
        <v>1351</v>
      </c>
      <c r="B368" s="6" t="s">
        <v>2671</v>
      </c>
      <c r="C368" s="5" t="s">
        <v>3515</v>
      </c>
      <c r="D368" s="7">
        <v>22</v>
      </c>
      <c r="E368" s="8" t="s">
        <v>1353</v>
      </c>
    </row>
    <row r="369" spans="1:5" ht="13.15" customHeight="1" x14ac:dyDescent="0.2">
      <c r="A369" s="5" t="s">
        <v>1351</v>
      </c>
      <c r="B369" s="6" t="s">
        <v>4178</v>
      </c>
      <c r="C369" s="5" t="s">
        <v>2279</v>
      </c>
      <c r="D369" s="7">
        <v>30</v>
      </c>
      <c r="E369" s="8" t="s">
        <v>1353</v>
      </c>
    </row>
    <row r="370" spans="1:5" ht="13.15" customHeight="1" x14ac:dyDescent="0.2">
      <c r="A370" s="5" t="s">
        <v>1351</v>
      </c>
      <c r="B370" s="6">
        <v>412</v>
      </c>
      <c r="C370" s="5" t="s">
        <v>2657</v>
      </c>
      <c r="D370" s="7">
        <v>175</v>
      </c>
      <c r="E370" s="8" t="s">
        <v>1353</v>
      </c>
    </row>
    <row r="371" spans="1:5" ht="13.15" customHeight="1" x14ac:dyDescent="0.2">
      <c r="A371" s="5" t="s">
        <v>1351</v>
      </c>
      <c r="B371" s="6" t="s">
        <v>2673</v>
      </c>
      <c r="C371" s="5" t="s">
        <v>1370</v>
      </c>
      <c r="D371" s="7">
        <v>44</v>
      </c>
      <c r="E371" s="8" t="s">
        <v>1353</v>
      </c>
    </row>
    <row r="372" spans="1:5" ht="13.15" customHeight="1" x14ac:dyDescent="0.2">
      <c r="A372" s="5" t="s">
        <v>1351</v>
      </c>
      <c r="B372" s="6" t="s">
        <v>2674</v>
      </c>
      <c r="C372" s="5" t="s">
        <v>3515</v>
      </c>
      <c r="D372" s="7">
        <v>20</v>
      </c>
      <c r="E372" s="8" t="s">
        <v>1353</v>
      </c>
    </row>
    <row r="373" spans="1:5" ht="13.15" customHeight="1" x14ac:dyDescent="0.2">
      <c r="A373" s="5" t="s">
        <v>1351</v>
      </c>
      <c r="B373" s="6" t="s">
        <v>1408</v>
      </c>
      <c r="C373" s="5" t="s">
        <v>2279</v>
      </c>
      <c r="D373" s="7">
        <v>29</v>
      </c>
      <c r="E373" s="8" t="s">
        <v>1353</v>
      </c>
    </row>
    <row r="374" spans="1:5" ht="13.15" customHeight="1" x14ac:dyDescent="0.2">
      <c r="A374" s="5" t="s">
        <v>1351</v>
      </c>
      <c r="B374" s="6">
        <v>413</v>
      </c>
      <c r="C374" s="5" t="s">
        <v>888</v>
      </c>
      <c r="D374" s="7">
        <v>250</v>
      </c>
      <c r="E374" s="8" t="s">
        <v>1353</v>
      </c>
    </row>
    <row r="375" spans="1:5" ht="13.15" customHeight="1" x14ac:dyDescent="0.2">
      <c r="A375" s="5" t="s">
        <v>1351</v>
      </c>
      <c r="B375" s="6" t="s">
        <v>1409</v>
      </c>
      <c r="C375" s="5" t="s">
        <v>3515</v>
      </c>
      <c r="D375" s="7">
        <v>68</v>
      </c>
      <c r="E375" s="8" t="s">
        <v>1353</v>
      </c>
    </row>
    <row r="376" spans="1:5" ht="13.15" customHeight="1" x14ac:dyDescent="0.2">
      <c r="A376" s="5" t="s">
        <v>1351</v>
      </c>
      <c r="B376" s="6">
        <v>414</v>
      </c>
      <c r="C376" s="5" t="s">
        <v>2657</v>
      </c>
      <c r="D376" s="7">
        <v>182</v>
      </c>
      <c r="E376" s="8" t="s">
        <v>1353</v>
      </c>
    </row>
    <row r="377" spans="1:5" ht="13.15" customHeight="1" x14ac:dyDescent="0.2">
      <c r="A377" s="5" t="s">
        <v>1351</v>
      </c>
      <c r="B377" s="6" t="s">
        <v>1410</v>
      </c>
      <c r="C377" s="5" t="s">
        <v>3614</v>
      </c>
      <c r="D377" s="7">
        <v>22</v>
      </c>
      <c r="E377" s="8" t="s">
        <v>1353</v>
      </c>
    </row>
    <row r="378" spans="1:5" ht="13.15" customHeight="1" x14ac:dyDescent="0.2">
      <c r="A378" s="5" t="s">
        <v>1351</v>
      </c>
      <c r="B378" s="6" t="s">
        <v>1411</v>
      </c>
      <c r="C378" s="5" t="s">
        <v>2279</v>
      </c>
      <c r="D378" s="7">
        <v>29</v>
      </c>
      <c r="E378" s="8" t="s">
        <v>1353</v>
      </c>
    </row>
    <row r="379" spans="1:5" ht="13.15" customHeight="1" x14ac:dyDescent="0.2">
      <c r="A379" s="5" t="s">
        <v>1351</v>
      </c>
      <c r="B379" s="6">
        <v>415</v>
      </c>
      <c r="C379" s="5" t="s">
        <v>2657</v>
      </c>
      <c r="D379" s="7">
        <v>152</v>
      </c>
      <c r="E379" s="8" t="s">
        <v>1353</v>
      </c>
    </row>
    <row r="380" spans="1:5" ht="13.15" customHeight="1" x14ac:dyDescent="0.2">
      <c r="A380" s="5" t="s">
        <v>1351</v>
      </c>
      <c r="B380" s="6">
        <v>416</v>
      </c>
      <c r="C380" s="5" t="s">
        <v>2657</v>
      </c>
      <c r="D380" s="7">
        <v>247</v>
      </c>
      <c r="E380" s="8" t="s">
        <v>1353</v>
      </c>
    </row>
    <row r="381" spans="1:5" ht="13.15" customHeight="1" x14ac:dyDescent="0.2">
      <c r="A381" s="5" t="s">
        <v>1351</v>
      </c>
      <c r="B381" s="6" t="s">
        <v>2681</v>
      </c>
      <c r="C381" s="5" t="s">
        <v>1370</v>
      </c>
      <c r="D381" s="7">
        <v>45</v>
      </c>
      <c r="E381" s="8" t="s">
        <v>1353</v>
      </c>
    </row>
    <row r="382" spans="1:5" ht="13.15" customHeight="1" x14ac:dyDescent="0.2">
      <c r="A382" s="5" t="s">
        <v>1351</v>
      </c>
      <c r="B382" s="6" t="s">
        <v>1412</v>
      </c>
      <c r="C382" s="5" t="s">
        <v>3614</v>
      </c>
      <c r="D382" s="7">
        <v>25</v>
      </c>
      <c r="E382" s="8" t="s">
        <v>1353</v>
      </c>
    </row>
    <row r="383" spans="1:5" ht="13.15" customHeight="1" x14ac:dyDescent="0.2">
      <c r="A383" s="5" t="s">
        <v>1351</v>
      </c>
      <c r="B383" s="6" t="s">
        <v>1413</v>
      </c>
      <c r="C383" s="5" t="s">
        <v>2279</v>
      </c>
      <c r="D383" s="7">
        <v>31</v>
      </c>
      <c r="E383" s="8" t="s">
        <v>1353</v>
      </c>
    </row>
    <row r="384" spans="1:5" ht="13.15" customHeight="1" x14ac:dyDescent="0.2">
      <c r="A384" s="5" t="s">
        <v>1351</v>
      </c>
      <c r="B384" s="6">
        <v>417</v>
      </c>
      <c r="C384" s="5" t="s">
        <v>2657</v>
      </c>
      <c r="D384" s="7">
        <v>181</v>
      </c>
      <c r="E384" s="8" t="s">
        <v>1353</v>
      </c>
    </row>
    <row r="385" spans="1:5" ht="13.15" customHeight="1" x14ac:dyDescent="0.2">
      <c r="A385" s="5" t="s">
        <v>1351</v>
      </c>
      <c r="B385" s="6" t="s">
        <v>4179</v>
      </c>
      <c r="C385" s="5" t="s">
        <v>1370</v>
      </c>
      <c r="D385" s="7">
        <v>44</v>
      </c>
      <c r="E385" s="8" t="s">
        <v>1353</v>
      </c>
    </row>
    <row r="386" spans="1:5" ht="13.15" customHeight="1" x14ac:dyDescent="0.2">
      <c r="A386" s="5" t="s">
        <v>1351</v>
      </c>
      <c r="B386" s="6" t="s">
        <v>1414</v>
      </c>
      <c r="C386" s="5" t="s">
        <v>3614</v>
      </c>
      <c r="D386" s="7">
        <v>23</v>
      </c>
      <c r="E386" s="8" t="s">
        <v>1353</v>
      </c>
    </row>
    <row r="387" spans="1:5" ht="13.15" customHeight="1" x14ac:dyDescent="0.2">
      <c r="A387" s="5" t="s">
        <v>1351</v>
      </c>
      <c r="B387" s="6" t="s">
        <v>1415</v>
      </c>
      <c r="C387" s="5" t="s">
        <v>2279</v>
      </c>
      <c r="D387" s="7">
        <v>29</v>
      </c>
      <c r="E387" s="8" t="s">
        <v>1353</v>
      </c>
    </row>
    <row r="388" spans="1:5" ht="13.15" customHeight="1" x14ac:dyDescent="0.2">
      <c r="A388" s="5" t="s">
        <v>1351</v>
      </c>
      <c r="B388" s="6">
        <v>418</v>
      </c>
      <c r="C388" s="5" t="s">
        <v>2657</v>
      </c>
      <c r="D388" s="7">
        <v>175</v>
      </c>
      <c r="E388" s="8" t="s">
        <v>1353</v>
      </c>
    </row>
    <row r="389" spans="1:5" ht="13.15" customHeight="1" x14ac:dyDescent="0.2">
      <c r="A389" s="5" t="s">
        <v>1351</v>
      </c>
      <c r="B389" s="6" t="s">
        <v>2685</v>
      </c>
      <c r="C389" s="5" t="s">
        <v>3515</v>
      </c>
      <c r="D389" s="7">
        <v>20</v>
      </c>
      <c r="E389" s="8" t="s">
        <v>1353</v>
      </c>
    </row>
    <row r="390" spans="1:5" ht="13.15" customHeight="1" x14ac:dyDescent="0.2">
      <c r="A390" s="5" t="s">
        <v>1351</v>
      </c>
      <c r="B390" s="6" t="s">
        <v>1416</v>
      </c>
      <c r="C390" s="5" t="s">
        <v>2279</v>
      </c>
      <c r="D390" s="7">
        <v>29</v>
      </c>
      <c r="E390" s="8" t="s">
        <v>2285</v>
      </c>
    </row>
    <row r="391" spans="1:5" ht="13.15" customHeight="1" x14ac:dyDescent="0.2">
      <c r="A391" s="5" t="s">
        <v>1351</v>
      </c>
      <c r="B391" s="6">
        <v>419</v>
      </c>
      <c r="C391" s="5" t="s">
        <v>2657</v>
      </c>
      <c r="D391" s="7">
        <v>175</v>
      </c>
      <c r="E391" s="8" t="s">
        <v>1353</v>
      </c>
    </row>
    <row r="392" spans="1:5" ht="13.15" customHeight="1" x14ac:dyDescent="0.2">
      <c r="A392" s="5" t="s">
        <v>1351</v>
      </c>
      <c r="B392" s="6" t="s">
        <v>1417</v>
      </c>
      <c r="C392" s="5" t="s">
        <v>3515</v>
      </c>
      <c r="D392" s="7">
        <v>20</v>
      </c>
      <c r="E392" s="8" t="s">
        <v>1353</v>
      </c>
    </row>
    <row r="393" spans="1:5" ht="13.15" customHeight="1" x14ac:dyDescent="0.2">
      <c r="A393" s="5" t="s">
        <v>1351</v>
      </c>
      <c r="B393" s="6" t="s">
        <v>1418</v>
      </c>
      <c r="C393" s="5" t="s">
        <v>2279</v>
      </c>
      <c r="D393" s="7">
        <v>29</v>
      </c>
      <c r="E393" s="8" t="s">
        <v>1353</v>
      </c>
    </row>
    <row r="394" spans="1:5" ht="13.15" customHeight="1" x14ac:dyDescent="0.2">
      <c r="A394" s="5" t="s">
        <v>1351</v>
      </c>
      <c r="B394" s="6">
        <v>420</v>
      </c>
      <c r="C394" s="5" t="s">
        <v>2657</v>
      </c>
      <c r="D394" s="7">
        <v>175</v>
      </c>
      <c r="E394" s="8" t="s">
        <v>1353</v>
      </c>
    </row>
    <row r="395" spans="1:5" ht="13.15" customHeight="1" x14ac:dyDescent="0.2">
      <c r="A395" s="5" t="s">
        <v>1351</v>
      </c>
      <c r="B395" s="6" t="s">
        <v>2689</v>
      </c>
      <c r="C395" s="5" t="s">
        <v>1370</v>
      </c>
      <c r="D395" s="7">
        <v>36</v>
      </c>
      <c r="E395" s="8" t="s">
        <v>1353</v>
      </c>
    </row>
    <row r="396" spans="1:5" ht="13.15" customHeight="1" x14ac:dyDescent="0.2">
      <c r="A396" s="5" t="s">
        <v>1351</v>
      </c>
      <c r="B396" s="6" t="s">
        <v>1419</v>
      </c>
      <c r="C396" s="5" t="s">
        <v>3614</v>
      </c>
      <c r="D396" s="7">
        <v>22</v>
      </c>
      <c r="E396" s="8" t="s">
        <v>1353</v>
      </c>
    </row>
    <row r="397" spans="1:5" ht="13.15" customHeight="1" x14ac:dyDescent="0.2">
      <c r="A397" s="5" t="s">
        <v>1351</v>
      </c>
      <c r="B397" s="6" t="s">
        <v>1420</v>
      </c>
      <c r="C397" s="5" t="s">
        <v>2279</v>
      </c>
      <c r="D397" s="7">
        <v>29</v>
      </c>
      <c r="E397" s="8" t="s">
        <v>1353</v>
      </c>
    </row>
    <row r="398" spans="1:5" ht="13.15" customHeight="1" x14ac:dyDescent="0.2">
      <c r="A398" s="5" t="s">
        <v>1351</v>
      </c>
      <c r="B398" s="6">
        <v>421</v>
      </c>
      <c r="C398" s="5" t="s">
        <v>2657</v>
      </c>
      <c r="D398" s="7">
        <v>175</v>
      </c>
      <c r="E398" s="8" t="s">
        <v>1353</v>
      </c>
    </row>
    <row r="399" spans="1:5" ht="13.15" customHeight="1" x14ac:dyDescent="0.2">
      <c r="A399" s="5" t="s">
        <v>1351</v>
      </c>
      <c r="B399" s="6" t="s">
        <v>1096</v>
      </c>
      <c r="C399" s="5" t="s">
        <v>1370</v>
      </c>
      <c r="D399" s="7">
        <v>44</v>
      </c>
      <c r="E399" s="8" t="s">
        <v>1353</v>
      </c>
    </row>
    <row r="400" spans="1:5" ht="13.15" customHeight="1" x14ac:dyDescent="0.2">
      <c r="A400" s="5" t="s">
        <v>1351</v>
      </c>
      <c r="B400" s="6" t="s">
        <v>1097</v>
      </c>
      <c r="C400" s="5" t="s">
        <v>3614</v>
      </c>
      <c r="D400" s="7">
        <v>23</v>
      </c>
      <c r="E400" s="8" t="s">
        <v>1353</v>
      </c>
    </row>
    <row r="401" spans="1:5" ht="13.15" customHeight="1" x14ac:dyDescent="0.2">
      <c r="A401" s="5" t="s">
        <v>1351</v>
      </c>
      <c r="B401" s="6" t="s">
        <v>1098</v>
      </c>
      <c r="C401" s="5" t="s">
        <v>2279</v>
      </c>
      <c r="D401" s="7">
        <v>29</v>
      </c>
      <c r="E401" s="8" t="s">
        <v>1353</v>
      </c>
    </row>
    <row r="402" spans="1:5" ht="13.15" customHeight="1" x14ac:dyDescent="0.2">
      <c r="A402" s="5" t="s">
        <v>1351</v>
      </c>
      <c r="B402" s="6">
        <v>422</v>
      </c>
      <c r="C402" s="5" t="s">
        <v>2657</v>
      </c>
      <c r="D402" s="7">
        <v>175</v>
      </c>
      <c r="E402" s="8" t="s">
        <v>1353</v>
      </c>
    </row>
    <row r="403" spans="1:5" ht="13.15" customHeight="1" x14ac:dyDescent="0.2">
      <c r="A403" s="5" t="s">
        <v>1351</v>
      </c>
      <c r="B403" s="6" t="s">
        <v>1421</v>
      </c>
      <c r="C403" s="5" t="s">
        <v>3515</v>
      </c>
      <c r="D403" s="7">
        <v>20</v>
      </c>
      <c r="E403" s="8" t="s">
        <v>1353</v>
      </c>
    </row>
    <row r="404" spans="1:5" ht="13.15" customHeight="1" x14ac:dyDescent="0.2">
      <c r="A404" s="5" t="s">
        <v>1351</v>
      </c>
      <c r="B404" s="6" t="s">
        <v>1422</v>
      </c>
      <c r="C404" s="5" t="s">
        <v>2279</v>
      </c>
      <c r="D404" s="7">
        <v>29</v>
      </c>
      <c r="E404" s="8" t="s">
        <v>2285</v>
      </c>
    </row>
    <row r="405" spans="1:5" ht="13.15" customHeight="1" x14ac:dyDescent="0.2">
      <c r="A405" s="5" t="s">
        <v>1351</v>
      </c>
      <c r="B405" s="6">
        <v>423</v>
      </c>
      <c r="C405" s="5" t="s">
        <v>2657</v>
      </c>
      <c r="D405" s="7">
        <v>175</v>
      </c>
      <c r="E405" s="8" t="s">
        <v>2285</v>
      </c>
    </row>
    <row r="406" spans="1:5" ht="13.15" customHeight="1" x14ac:dyDescent="0.2">
      <c r="A406" s="5" t="s">
        <v>1351</v>
      </c>
      <c r="B406" s="6" t="s">
        <v>1104</v>
      </c>
      <c r="C406" s="5" t="s">
        <v>3515</v>
      </c>
      <c r="D406" s="7">
        <v>20</v>
      </c>
      <c r="E406" s="8" t="s">
        <v>1353</v>
      </c>
    </row>
    <row r="407" spans="1:5" ht="13.15" customHeight="1" x14ac:dyDescent="0.2">
      <c r="A407" s="5" t="s">
        <v>1351</v>
      </c>
      <c r="B407" s="6" t="s">
        <v>1105</v>
      </c>
      <c r="C407" s="5" t="s">
        <v>2279</v>
      </c>
      <c r="D407" s="7">
        <v>28</v>
      </c>
      <c r="E407" s="8" t="s">
        <v>1353</v>
      </c>
    </row>
    <row r="408" spans="1:5" ht="13.15" customHeight="1" x14ac:dyDescent="0.2">
      <c r="A408" s="5" t="s">
        <v>1351</v>
      </c>
      <c r="B408" s="6">
        <v>424</v>
      </c>
      <c r="C408" s="5" t="s">
        <v>2657</v>
      </c>
      <c r="D408" s="7">
        <v>175</v>
      </c>
      <c r="E408" s="8" t="s">
        <v>1353</v>
      </c>
    </row>
    <row r="409" spans="1:5" ht="13.15" customHeight="1" x14ac:dyDescent="0.2">
      <c r="A409" s="5" t="s">
        <v>1351</v>
      </c>
      <c r="B409" s="6" t="s">
        <v>2694</v>
      </c>
      <c r="C409" s="5" t="s">
        <v>1370</v>
      </c>
      <c r="D409" s="7">
        <v>44</v>
      </c>
      <c r="E409" s="8" t="s">
        <v>1353</v>
      </c>
    </row>
    <row r="410" spans="1:5" ht="13.15" customHeight="1" x14ac:dyDescent="0.2">
      <c r="A410" s="5" t="s">
        <v>1351</v>
      </c>
      <c r="B410" s="6" t="s">
        <v>1109</v>
      </c>
      <c r="C410" s="5" t="s">
        <v>3614</v>
      </c>
      <c r="D410" s="7">
        <v>23</v>
      </c>
      <c r="E410" s="8" t="s">
        <v>1353</v>
      </c>
    </row>
    <row r="411" spans="1:5" ht="13.15" customHeight="1" x14ac:dyDescent="0.2">
      <c r="A411" s="5" t="s">
        <v>1351</v>
      </c>
      <c r="B411" s="6" t="s">
        <v>1110</v>
      </c>
      <c r="C411" s="5" t="s">
        <v>2279</v>
      </c>
      <c r="D411" s="7">
        <v>29</v>
      </c>
      <c r="E411" s="8" t="s">
        <v>1353</v>
      </c>
    </row>
    <row r="412" spans="1:5" ht="13.15" customHeight="1" x14ac:dyDescent="0.2">
      <c r="A412" s="5" t="s">
        <v>1351</v>
      </c>
      <c r="B412" s="6">
        <v>425</v>
      </c>
      <c r="C412" s="5" t="s">
        <v>2657</v>
      </c>
      <c r="D412" s="7">
        <v>169</v>
      </c>
      <c r="E412" s="8" t="s">
        <v>1353</v>
      </c>
    </row>
    <row r="413" spans="1:5" ht="13.15" customHeight="1" x14ac:dyDescent="0.2">
      <c r="A413" s="5" t="s">
        <v>1351</v>
      </c>
      <c r="B413" s="6" t="s">
        <v>2697</v>
      </c>
      <c r="C413" s="5" t="s">
        <v>1370</v>
      </c>
      <c r="D413" s="7">
        <v>103</v>
      </c>
      <c r="E413" s="8" t="s">
        <v>1353</v>
      </c>
    </row>
    <row r="414" spans="1:5" ht="13.15" customHeight="1" x14ac:dyDescent="0.2">
      <c r="A414" s="5" t="s">
        <v>1351</v>
      </c>
      <c r="B414" s="6" t="s">
        <v>2698</v>
      </c>
      <c r="C414" s="5" t="s">
        <v>3614</v>
      </c>
      <c r="D414" s="7">
        <v>37</v>
      </c>
      <c r="E414" s="8" t="s">
        <v>1353</v>
      </c>
    </row>
    <row r="415" spans="1:5" ht="13.15" customHeight="1" x14ac:dyDescent="0.2">
      <c r="A415" s="5" t="s">
        <v>1351</v>
      </c>
      <c r="B415" s="6" t="s">
        <v>1114</v>
      </c>
      <c r="C415" s="5" t="s">
        <v>2279</v>
      </c>
      <c r="D415" s="7">
        <v>13</v>
      </c>
      <c r="E415" s="8" t="s">
        <v>1353</v>
      </c>
    </row>
    <row r="416" spans="1:5" ht="13.15" customHeight="1" x14ac:dyDescent="0.2">
      <c r="A416" s="5" t="s">
        <v>1351</v>
      </c>
      <c r="B416" s="6">
        <v>426</v>
      </c>
      <c r="C416" s="5" t="s">
        <v>2657</v>
      </c>
      <c r="D416" s="7">
        <v>175</v>
      </c>
      <c r="E416" s="8" t="s">
        <v>1353</v>
      </c>
    </row>
    <row r="417" spans="1:5" ht="13.15" customHeight="1" x14ac:dyDescent="0.2">
      <c r="A417" s="5" t="s">
        <v>1351</v>
      </c>
      <c r="B417" s="6" t="s">
        <v>2702</v>
      </c>
      <c r="C417" s="5" t="s">
        <v>3515</v>
      </c>
      <c r="D417" s="7">
        <v>20</v>
      </c>
      <c r="E417" s="8" t="s">
        <v>1353</v>
      </c>
    </row>
    <row r="418" spans="1:5" ht="13.15" customHeight="1" x14ac:dyDescent="0.2">
      <c r="A418" s="5" t="s">
        <v>1351</v>
      </c>
      <c r="B418" s="6" t="s">
        <v>1118</v>
      </c>
      <c r="C418" s="5" t="s">
        <v>2279</v>
      </c>
      <c r="D418" s="7">
        <v>29</v>
      </c>
      <c r="E418" s="8" t="s">
        <v>1353</v>
      </c>
    </row>
    <row r="419" spans="1:5" ht="13.15" customHeight="1" x14ac:dyDescent="0.2">
      <c r="A419" s="5" t="s">
        <v>1351</v>
      </c>
      <c r="B419" s="6">
        <v>427</v>
      </c>
      <c r="C419" s="5" t="s">
        <v>2657</v>
      </c>
      <c r="D419" s="7">
        <v>174</v>
      </c>
      <c r="E419" s="8" t="s">
        <v>1353</v>
      </c>
    </row>
    <row r="420" spans="1:5" ht="13.15" customHeight="1" x14ac:dyDescent="0.2">
      <c r="A420" s="5" t="s">
        <v>1351</v>
      </c>
      <c r="B420" s="6" t="s">
        <v>1122</v>
      </c>
      <c r="C420" s="5" t="s">
        <v>1370</v>
      </c>
      <c r="D420" s="7">
        <v>43</v>
      </c>
      <c r="E420" s="8" t="s">
        <v>1353</v>
      </c>
    </row>
    <row r="421" spans="1:5" ht="13.15" customHeight="1" x14ac:dyDescent="0.2">
      <c r="A421" s="5" t="s">
        <v>1351</v>
      </c>
      <c r="B421" s="6" t="s">
        <v>1143</v>
      </c>
      <c r="C421" s="5" t="s">
        <v>3614</v>
      </c>
      <c r="D421" s="7">
        <v>23</v>
      </c>
      <c r="E421" s="8" t="s">
        <v>1353</v>
      </c>
    </row>
    <row r="422" spans="1:5" ht="13.15" customHeight="1" x14ac:dyDescent="0.2">
      <c r="A422" s="5" t="s">
        <v>1351</v>
      </c>
      <c r="B422" s="6" t="s">
        <v>1144</v>
      </c>
      <c r="C422" s="5" t="s">
        <v>2279</v>
      </c>
      <c r="D422" s="7">
        <v>29</v>
      </c>
      <c r="E422" s="8" t="s">
        <v>1353</v>
      </c>
    </row>
    <row r="423" spans="1:5" ht="13.15" customHeight="1" x14ac:dyDescent="0.2">
      <c r="A423" s="5" t="s">
        <v>1351</v>
      </c>
      <c r="B423" s="6">
        <v>428</v>
      </c>
      <c r="C423" s="5" t="s">
        <v>2657</v>
      </c>
      <c r="D423" s="7">
        <v>174</v>
      </c>
      <c r="E423" s="8" t="s">
        <v>1353</v>
      </c>
    </row>
    <row r="424" spans="1:5" ht="13.15" customHeight="1" x14ac:dyDescent="0.2">
      <c r="A424" s="5" t="s">
        <v>1351</v>
      </c>
      <c r="B424" s="6" t="s">
        <v>1148</v>
      </c>
      <c r="C424" s="5" t="s">
        <v>1370</v>
      </c>
      <c r="D424" s="7">
        <v>43</v>
      </c>
      <c r="E424" s="8" t="s">
        <v>1353</v>
      </c>
    </row>
    <row r="425" spans="1:5" ht="13.15" customHeight="1" x14ac:dyDescent="0.2">
      <c r="A425" s="5" t="s">
        <v>1351</v>
      </c>
      <c r="B425" s="6" t="s">
        <v>1149</v>
      </c>
      <c r="C425" s="5" t="s">
        <v>3614</v>
      </c>
      <c r="D425" s="7">
        <v>23</v>
      </c>
      <c r="E425" s="8" t="s">
        <v>1353</v>
      </c>
    </row>
    <row r="426" spans="1:5" ht="13.15" customHeight="1" x14ac:dyDescent="0.2">
      <c r="A426" s="5" t="s">
        <v>1351</v>
      </c>
      <c r="B426" s="6" t="s">
        <v>1150</v>
      </c>
      <c r="C426" s="5" t="s">
        <v>2279</v>
      </c>
      <c r="D426" s="7">
        <v>29</v>
      </c>
      <c r="E426" s="8" t="s">
        <v>1353</v>
      </c>
    </row>
    <row r="427" spans="1:5" ht="13.15" customHeight="1" x14ac:dyDescent="0.2">
      <c r="A427" s="5" t="s">
        <v>1351</v>
      </c>
      <c r="B427" s="6">
        <v>429</v>
      </c>
      <c r="C427" s="5" t="s">
        <v>2657</v>
      </c>
      <c r="D427" s="7">
        <v>182</v>
      </c>
      <c r="E427" s="8" t="s">
        <v>1353</v>
      </c>
    </row>
    <row r="428" spans="1:5" ht="13.15" customHeight="1" x14ac:dyDescent="0.2">
      <c r="A428" s="5" t="s">
        <v>1351</v>
      </c>
      <c r="B428" s="6" t="s">
        <v>2707</v>
      </c>
      <c r="C428" s="5" t="s">
        <v>3515</v>
      </c>
      <c r="D428" s="7">
        <v>19</v>
      </c>
      <c r="E428" s="8" t="s">
        <v>1353</v>
      </c>
    </row>
    <row r="429" spans="1:5" ht="13.15" customHeight="1" x14ac:dyDescent="0.2">
      <c r="A429" s="5" t="s">
        <v>1351</v>
      </c>
      <c r="B429" s="6" t="s">
        <v>2708</v>
      </c>
      <c r="C429" s="5" t="s">
        <v>2279</v>
      </c>
      <c r="D429" s="7">
        <v>24</v>
      </c>
      <c r="E429" s="8" t="s">
        <v>1353</v>
      </c>
    </row>
    <row r="430" spans="1:5" ht="13.15" customHeight="1" x14ac:dyDescent="0.2">
      <c r="A430" s="5" t="s">
        <v>1351</v>
      </c>
      <c r="B430" s="6">
        <v>430</v>
      </c>
      <c r="C430" s="5" t="s">
        <v>2657</v>
      </c>
      <c r="D430" s="7">
        <v>182</v>
      </c>
      <c r="E430" s="8" t="s">
        <v>1353</v>
      </c>
    </row>
    <row r="431" spans="1:5" ht="13.15" customHeight="1" x14ac:dyDescent="0.2">
      <c r="A431" s="5" t="s">
        <v>1351</v>
      </c>
      <c r="B431" s="6" t="s">
        <v>2714</v>
      </c>
      <c r="C431" s="5" t="s">
        <v>3515</v>
      </c>
      <c r="D431" s="7">
        <v>19</v>
      </c>
      <c r="E431" s="8" t="s">
        <v>1353</v>
      </c>
    </row>
    <row r="432" spans="1:5" ht="13.15" customHeight="1" x14ac:dyDescent="0.2">
      <c r="A432" s="5" t="s">
        <v>1351</v>
      </c>
      <c r="B432" s="6" t="s">
        <v>1423</v>
      </c>
      <c r="C432" s="5" t="s">
        <v>2279</v>
      </c>
      <c r="D432" s="7">
        <v>24</v>
      </c>
      <c r="E432" s="8" t="s">
        <v>1353</v>
      </c>
    </row>
    <row r="433" spans="1:5" ht="13.15" customHeight="1" x14ac:dyDescent="0.2">
      <c r="A433" s="5" t="s">
        <v>1351</v>
      </c>
      <c r="B433" s="6">
        <v>431</v>
      </c>
      <c r="C433" s="5" t="s">
        <v>2367</v>
      </c>
      <c r="D433" s="7">
        <v>43</v>
      </c>
      <c r="E433" s="8">
        <v>352000</v>
      </c>
    </row>
    <row r="434" spans="1:5" ht="13.15" customHeight="1" x14ac:dyDescent="0.2">
      <c r="A434" s="5" t="s">
        <v>1351</v>
      </c>
      <c r="B434" s="6">
        <v>432</v>
      </c>
      <c r="C434" s="5" t="s">
        <v>2171</v>
      </c>
      <c r="D434" s="7">
        <v>139</v>
      </c>
      <c r="E434" s="8" t="s">
        <v>1353</v>
      </c>
    </row>
    <row r="435" spans="1:5" ht="13.15" customHeight="1" x14ac:dyDescent="0.2">
      <c r="A435" s="5" t="s">
        <v>1351</v>
      </c>
      <c r="B435" s="6">
        <v>433</v>
      </c>
      <c r="C435" s="5" t="s">
        <v>2143</v>
      </c>
      <c r="D435" s="7">
        <v>367</v>
      </c>
      <c r="E435" s="8" t="s">
        <v>1353</v>
      </c>
    </row>
    <row r="436" spans="1:5" ht="13.15" customHeight="1" x14ac:dyDescent="0.2">
      <c r="A436" s="5" t="s">
        <v>1351</v>
      </c>
      <c r="B436" s="6">
        <v>434</v>
      </c>
      <c r="C436" s="5" t="s">
        <v>2294</v>
      </c>
      <c r="D436" s="7">
        <v>97</v>
      </c>
      <c r="E436" s="8" t="s">
        <v>1353</v>
      </c>
    </row>
    <row r="437" spans="1:5" ht="13.15" customHeight="1" x14ac:dyDescent="0.2">
      <c r="A437" s="5" t="s">
        <v>1351</v>
      </c>
      <c r="B437" s="6">
        <v>435</v>
      </c>
      <c r="C437" s="5" t="s">
        <v>1389</v>
      </c>
      <c r="D437" s="7">
        <v>26</v>
      </c>
      <c r="E437" s="8">
        <v>351100</v>
      </c>
    </row>
    <row r="438" spans="1:5" ht="13.15" customHeight="1" x14ac:dyDescent="0.2">
      <c r="A438" s="5" t="s">
        <v>1351</v>
      </c>
      <c r="B438" s="6">
        <v>436</v>
      </c>
      <c r="C438" s="5" t="s">
        <v>2311</v>
      </c>
      <c r="D438" s="7">
        <v>216</v>
      </c>
      <c r="E438" s="8" t="s">
        <v>1353</v>
      </c>
    </row>
    <row r="439" spans="1:5" ht="13.15" customHeight="1" x14ac:dyDescent="0.2">
      <c r="A439" s="5" t="s">
        <v>1351</v>
      </c>
      <c r="B439" s="6">
        <v>437</v>
      </c>
      <c r="C439" s="5" t="s">
        <v>862</v>
      </c>
      <c r="D439" s="7">
        <v>93</v>
      </c>
      <c r="E439" s="8">
        <v>352000</v>
      </c>
    </row>
    <row r="440" spans="1:5" ht="13.15" customHeight="1" x14ac:dyDescent="0.2">
      <c r="A440" s="5" t="s">
        <v>1351</v>
      </c>
      <c r="B440" s="6">
        <v>438</v>
      </c>
      <c r="C440" s="5" t="s">
        <v>1389</v>
      </c>
      <c r="D440" s="7">
        <v>70</v>
      </c>
      <c r="E440" s="8">
        <v>351100</v>
      </c>
    </row>
    <row r="441" spans="1:5" ht="13.15" customHeight="1" x14ac:dyDescent="0.2">
      <c r="A441" s="5" t="s">
        <v>1351</v>
      </c>
      <c r="B441" s="6">
        <v>439</v>
      </c>
      <c r="C441" s="5" t="s">
        <v>2692</v>
      </c>
      <c r="D441" s="7">
        <v>152</v>
      </c>
      <c r="E441" s="8" t="s">
        <v>1353</v>
      </c>
    </row>
    <row r="442" spans="1:5" ht="13.15" customHeight="1" x14ac:dyDescent="0.2">
      <c r="A442" s="5" t="s">
        <v>1351</v>
      </c>
      <c r="B442" s="6">
        <v>440</v>
      </c>
      <c r="C442" s="5" t="s">
        <v>2367</v>
      </c>
      <c r="D442" s="7">
        <v>46</v>
      </c>
      <c r="E442" s="8">
        <v>352000</v>
      </c>
    </row>
    <row r="443" spans="1:5" ht="13.15" customHeight="1" x14ac:dyDescent="0.2">
      <c r="A443" s="5" t="s">
        <v>1351</v>
      </c>
      <c r="B443" s="6">
        <v>441</v>
      </c>
      <c r="C443" s="5" t="s">
        <v>2143</v>
      </c>
      <c r="D443" s="7">
        <v>925</v>
      </c>
      <c r="E443" s="8" t="s">
        <v>1353</v>
      </c>
    </row>
    <row r="444" spans="1:5" ht="13.15" customHeight="1" x14ac:dyDescent="0.2">
      <c r="A444" s="5" t="s">
        <v>1351</v>
      </c>
      <c r="B444" s="6">
        <v>442</v>
      </c>
      <c r="C444" s="5" t="s">
        <v>2311</v>
      </c>
      <c r="D444" s="7">
        <v>215</v>
      </c>
      <c r="E444" s="8" t="s">
        <v>1353</v>
      </c>
    </row>
    <row r="445" spans="1:5" ht="13.15" customHeight="1" x14ac:dyDescent="0.2">
      <c r="A445" s="5" t="s">
        <v>1351</v>
      </c>
      <c r="B445" s="6">
        <v>443</v>
      </c>
      <c r="C445" s="5" t="s">
        <v>2311</v>
      </c>
      <c r="D445" s="7">
        <v>240</v>
      </c>
      <c r="E445" s="8" t="s">
        <v>1353</v>
      </c>
    </row>
    <row r="446" spans="1:5" ht="13.15" customHeight="1" x14ac:dyDescent="0.2">
      <c r="A446" s="5" t="s">
        <v>1351</v>
      </c>
      <c r="B446" s="6">
        <v>444</v>
      </c>
      <c r="C446" s="5" t="s">
        <v>2311</v>
      </c>
      <c r="D446" s="7">
        <v>328</v>
      </c>
      <c r="E446" s="8" t="s">
        <v>1353</v>
      </c>
    </row>
    <row r="447" spans="1:5" ht="13.15" customHeight="1" x14ac:dyDescent="0.2">
      <c r="A447" s="5" t="s">
        <v>1351</v>
      </c>
      <c r="B447" s="6">
        <v>445</v>
      </c>
      <c r="C447" s="5" t="s">
        <v>2311</v>
      </c>
      <c r="D447" s="7">
        <v>280</v>
      </c>
      <c r="E447" s="8" t="s">
        <v>1353</v>
      </c>
    </row>
    <row r="448" spans="1:5" ht="13.15" customHeight="1" x14ac:dyDescent="0.2">
      <c r="A448" s="5" t="s">
        <v>1351</v>
      </c>
      <c r="B448" s="6">
        <v>446</v>
      </c>
      <c r="C448" s="5" t="s">
        <v>2311</v>
      </c>
      <c r="D448" s="7">
        <v>189</v>
      </c>
      <c r="E448" s="8" t="s">
        <v>1353</v>
      </c>
    </row>
    <row r="449" spans="1:5" ht="13.15" customHeight="1" x14ac:dyDescent="0.2">
      <c r="A449" s="5" t="s">
        <v>1351</v>
      </c>
      <c r="B449" s="6">
        <v>447</v>
      </c>
      <c r="C449" s="5" t="s">
        <v>2311</v>
      </c>
      <c r="D449" s="7">
        <v>273</v>
      </c>
      <c r="E449" s="8" t="s">
        <v>1353</v>
      </c>
    </row>
    <row r="450" spans="1:5" ht="13.15" customHeight="1" x14ac:dyDescent="0.2">
      <c r="A450" s="5" t="s">
        <v>1351</v>
      </c>
      <c r="B450" s="6">
        <v>448</v>
      </c>
      <c r="C450" s="5" t="s">
        <v>2311</v>
      </c>
      <c r="D450" s="7">
        <v>258</v>
      </c>
      <c r="E450" s="8" t="s">
        <v>1353</v>
      </c>
    </row>
    <row r="451" spans="1:5" ht="13.15" customHeight="1" x14ac:dyDescent="0.2">
      <c r="A451" s="5" t="s">
        <v>1351</v>
      </c>
      <c r="B451" s="6">
        <v>449</v>
      </c>
      <c r="C451" s="5" t="s">
        <v>2311</v>
      </c>
      <c r="D451" s="7">
        <v>218</v>
      </c>
      <c r="E451" s="8" t="s">
        <v>1353</v>
      </c>
    </row>
    <row r="452" spans="1:5" ht="13.15" customHeight="1" x14ac:dyDescent="0.2">
      <c r="A452" s="5" t="s">
        <v>1351</v>
      </c>
      <c r="B452" s="6">
        <v>450</v>
      </c>
      <c r="C452" s="5" t="s">
        <v>2311</v>
      </c>
      <c r="D452" s="7">
        <v>230</v>
      </c>
      <c r="E452" s="8" t="s">
        <v>1353</v>
      </c>
    </row>
    <row r="453" spans="1:5" ht="13.15" customHeight="1" x14ac:dyDescent="0.2">
      <c r="A453" s="5" t="s">
        <v>1351</v>
      </c>
      <c r="B453" s="6" t="s">
        <v>3574</v>
      </c>
      <c r="C453" s="5" t="s">
        <v>2393</v>
      </c>
      <c r="D453" s="7">
        <v>56</v>
      </c>
      <c r="E453" s="8" t="s">
        <v>1353</v>
      </c>
    </row>
    <row r="454" spans="1:5" ht="13.15" customHeight="1" x14ac:dyDescent="0.2">
      <c r="A454" s="5" t="s">
        <v>1351</v>
      </c>
      <c r="B454" s="6" t="s">
        <v>3576</v>
      </c>
      <c r="C454" s="5" t="s">
        <v>2393</v>
      </c>
      <c r="D454" s="7">
        <v>56</v>
      </c>
      <c r="E454" s="8" t="s">
        <v>1353</v>
      </c>
    </row>
    <row r="455" spans="1:5" ht="13.15" customHeight="1" x14ac:dyDescent="0.2">
      <c r="A455" s="5" t="s">
        <v>1351</v>
      </c>
      <c r="B455" s="6" t="s">
        <v>2748</v>
      </c>
      <c r="C455" s="5" t="s">
        <v>2160</v>
      </c>
      <c r="D455" s="7">
        <v>133</v>
      </c>
      <c r="E455" s="8" t="s">
        <v>1353</v>
      </c>
    </row>
    <row r="456" spans="1:5" ht="13.15" customHeight="1" x14ac:dyDescent="0.2">
      <c r="A456" s="5" t="s">
        <v>1351</v>
      </c>
      <c r="B456" s="6" t="s">
        <v>2750</v>
      </c>
      <c r="C456" s="5" t="s">
        <v>2160</v>
      </c>
      <c r="D456" s="7">
        <v>134</v>
      </c>
      <c r="E456" s="8" t="s">
        <v>1353</v>
      </c>
    </row>
    <row r="457" spans="1:5" ht="13.15" customHeight="1" x14ac:dyDescent="0.2">
      <c r="C457" s="10" t="s">
        <v>2401</v>
      </c>
      <c r="D457" s="11">
        <f>SUM(D330:D456)</f>
        <v>12482</v>
      </c>
      <c r="E457" s="12"/>
    </row>
    <row r="458" spans="1:5" ht="13.15" customHeight="1" x14ac:dyDescent="0.2"/>
    <row r="459" spans="1:5" ht="13.15" customHeight="1" x14ac:dyDescent="0.2">
      <c r="A459" s="5" t="s">
        <v>1351</v>
      </c>
      <c r="B459" s="6">
        <v>500</v>
      </c>
      <c r="C459" s="5" t="s">
        <v>725</v>
      </c>
      <c r="D459" s="7">
        <v>78</v>
      </c>
      <c r="E459" s="8" t="s">
        <v>1353</v>
      </c>
    </row>
    <row r="460" spans="1:5" ht="13.15" customHeight="1" x14ac:dyDescent="0.2">
      <c r="A460" s="5" t="s">
        <v>1351</v>
      </c>
      <c r="B460" s="6">
        <v>501</v>
      </c>
      <c r="C460" s="5" t="s">
        <v>2657</v>
      </c>
      <c r="D460" s="7">
        <v>182</v>
      </c>
      <c r="E460" s="8" t="s">
        <v>1353</v>
      </c>
    </row>
    <row r="461" spans="1:5" ht="13.15" customHeight="1" x14ac:dyDescent="0.2">
      <c r="A461" s="5" t="s">
        <v>1351</v>
      </c>
      <c r="B461" s="6" t="s">
        <v>4500</v>
      </c>
      <c r="C461" s="5" t="s">
        <v>1370</v>
      </c>
      <c r="D461" s="7">
        <v>44</v>
      </c>
      <c r="E461" s="8" t="s">
        <v>1353</v>
      </c>
    </row>
    <row r="462" spans="1:5" ht="13.15" customHeight="1" x14ac:dyDescent="0.2">
      <c r="A462" s="5" t="s">
        <v>1351</v>
      </c>
      <c r="B462" s="6" t="s">
        <v>4501</v>
      </c>
      <c r="C462" s="5" t="s">
        <v>3515</v>
      </c>
      <c r="D462" s="7">
        <v>19</v>
      </c>
      <c r="E462" s="8" t="s">
        <v>1353</v>
      </c>
    </row>
    <row r="463" spans="1:5" ht="13.15" customHeight="1" x14ac:dyDescent="0.2">
      <c r="A463" s="5" t="s">
        <v>1351</v>
      </c>
      <c r="B463" s="6" t="s">
        <v>1154</v>
      </c>
      <c r="C463" s="5" t="s">
        <v>2279</v>
      </c>
      <c r="D463" s="7">
        <v>27</v>
      </c>
      <c r="E463" s="8" t="s">
        <v>1353</v>
      </c>
    </row>
    <row r="464" spans="1:5" ht="13.15" customHeight="1" x14ac:dyDescent="0.2">
      <c r="A464" s="5" t="s">
        <v>1351</v>
      </c>
      <c r="B464" s="6">
        <v>502</v>
      </c>
      <c r="C464" s="5" t="s">
        <v>2657</v>
      </c>
      <c r="D464" s="7">
        <v>184</v>
      </c>
      <c r="E464" s="8" t="s">
        <v>1353</v>
      </c>
    </row>
    <row r="465" spans="1:5" ht="13.15" customHeight="1" x14ac:dyDescent="0.2">
      <c r="A465" s="5" t="s">
        <v>1351</v>
      </c>
      <c r="B465" s="6" t="s">
        <v>4502</v>
      </c>
      <c r="C465" s="5" t="s">
        <v>1370</v>
      </c>
      <c r="D465" s="7">
        <v>36</v>
      </c>
      <c r="E465" s="8" t="s">
        <v>1353</v>
      </c>
    </row>
    <row r="466" spans="1:5" ht="13.15" customHeight="1" x14ac:dyDescent="0.2">
      <c r="A466" s="5" t="s">
        <v>1351</v>
      </c>
      <c r="B466" s="6" t="s">
        <v>4503</v>
      </c>
      <c r="C466" s="5" t="s">
        <v>3515</v>
      </c>
      <c r="D466" s="7">
        <v>19</v>
      </c>
      <c r="E466" s="8" t="s">
        <v>1353</v>
      </c>
    </row>
    <row r="467" spans="1:5" ht="13.15" customHeight="1" x14ac:dyDescent="0.2">
      <c r="A467" s="5" t="s">
        <v>1351</v>
      </c>
      <c r="B467" s="6" t="s">
        <v>1158</v>
      </c>
      <c r="C467" s="5" t="s">
        <v>2279</v>
      </c>
      <c r="D467" s="7">
        <v>36</v>
      </c>
      <c r="E467" s="8" t="s">
        <v>1353</v>
      </c>
    </row>
    <row r="468" spans="1:5" ht="13.15" customHeight="1" x14ac:dyDescent="0.2">
      <c r="A468" s="5" t="s">
        <v>1351</v>
      </c>
      <c r="B468" s="6">
        <v>503</v>
      </c>
      <c r="C468" s="5" t="s">
        <v>2657</v>
      </c>
      <c r="D468" s="7">
        <v>173</v>
      </c>
      <c r="E468" s="8" t="s">
        <v>1353</v>
      </c>
    </row>
    <row r="469" spans="1:5" ht="13.15" customHeight="1" x14ac:dyDescent="0.2">
      <c r="A469" s="5" t="s">
        <v>1351</v>
      </c>
      <c r="B469" s="6" t="s">
        <v>4505</v>
      </c>
      <c r="C469" s="5" t="s">
        <v>3614</v>
      </c>
      <c r="D469" s="7">
        <v>22</v>
      </c>
      <c r="E469" s="8" t="s">
        <v>1353</v>
      </c>
    </row>
    <row r="470" spans="1:5" ht="13.15" customHeight="1" x14ac:dyDescent="0.2">
      <c r="A470" s="5" t="s">
        <v>1351</v>
      </c>
      <c r="B470" s="6" t="s">
        <v>1162</v>
      </c>
      <c r="C470" s="5" t="s">
        <v>2279</v>
      </c>
      <c r="D470" s="7">
        <v>30</v>
      </c>
      <c r="E470" s="8" t="s">
        <v>2285</v>
      </c>
    </row>
    <row r="471" spans="1:5" ht="13.15" customHeight="1" x14ac:dyDescent="0.2">
      <c r="A471" s="5" t="s">
        <v>1351</v>
      </c>
      <c r="B471" s="6">
        <v>504</v>
      </c>
      <c r="C471" s="5" t="s">
        <v>2657</v>
      </c>
      <c r="D471" s="7">
        <v>174</v>
      </c>
      <c r="E471" s="8" t="s">
        <v>2285</v>
      </c>
    </row>
    <row r="472" spans="1:5" ht="13.15" customHeight="1" x14ac:dyDescent="0.2">
      <c r="A472" s="5" t="s">
        <v>1351</v>
      </c>
      <c r="B472" s="6" t="s">
        <v>1166</v>
      </c>
      <c r="C472" s="5" t="s">
        <v>3614</v>
      </c>
      <c r="D472" s="7">
        <v>22</v>
      </c>
      <c r="E472" s="8" t="s">
        <v>1353</v>
      </c>
    </row>
    <row r="473" spans="1:5" ht="13.15" customHeight="1" x14ac:dyDescent="0.2">
      <c r="A473" s="5" t="s">
        <v>1351</v>
      </c>
      <c r="B473" s="6" t="s">
        <v>1167</v>
      </c>
      <c r="C473" s="5" t="s">
        <v>2279</v>
      </c>
      <c r="D473" s="7">
        <v>29</v>
      </c>
      <c r="E473" s="8" t="s">
        <v>1353</v>
      </c>
    </row>
    <row r="474" spans="1:5" ht="13.15" customHeight="1" x14ac:dyDescent="0.2">
      <c r="A474" s="5" t="s">
        <v>1351</v>
      </c>
      <c r="B474" s="6">
        <v>505</v>
      </c>
      <c r="C474" s="5" t="s">
        <v>2657</v>
      </c>
      <c r="D474" s="7">
        <v>174</v>
      </c>
      <c r="E474" s="8" t="s">
        <v>1353</v>
      </c>
    </row>
    <row r="475" spans="1:5" ht="13.15" customHeight="1" x14ac:dyDescent="0.2">
      <c r="A475" s="5" t="s">
        <v>1351</v>
      </c>
      <c r="B475" s="6" t="s">
        <v>4507</v>
      </c>
      <c r="C475" s="5" t="s">
        <v>1370</v>
      </c>
      <c r="D475" s="7">
        <v>44</v>
      </c>
      <c r="E475" s="8" t="s">
        <v>1353</v>
      </c>
    </row>
    <row r="476" spans="1:5" ht="13.15" customHeight="1" x14ac:dyDescent="0.2">
      <c r="A476" s="5" t="s">
        <v>1351</v>
      </c>
      <c r="B476" s="6" t="s">
        <v>4508</v>
      </c>
      <c r="C476" s="5" t="s">
        <v>3515</v>
      </c>
      <c r="D476" s="7">
        <v>20</v>
      </c>
      <c r="E476" s="8" t="s">
        <v>1353</v>
      </c>
    </row>
    <row r="477" spans="1:5" ht="13.15" customHeight="1" x14ac:dyDescent="0.2">
      <c r="A477" s="5" t="s">
        <v>1351</v>
      </c>
      <c r="B477" s="6" t="s">
        <v>1171</v>
      </c>
      <c r="C477" s="5" t="s">
        <v>2279</v>
      </c>
      <c r="D477" s="7">
        <v>30</v>
      </c>
      <c r="E477" s="8" t="s">
        <v>1353</v>
      </c>
    </row>
    <row r="478" spans="1:5" ht="13.15" customHeight="1" x14ac:dyDescent="0.2">
      <c r="A478" s="5" t="s">
        <v>1351</v>
      </c>
      <c r="B478" s="6">
        <v>506</v>
      </c>
      <c r="C478" s="5" t="s">
        <v>1371</v>
      </c>
      <c r="D478" s="7">
        <v>169</v>
      </c>
      <c r="E478" s="8" t="s">
        <v>1353</v>
      </c>
    </row>
    <row r="479" spans="1:5" ht="13.15" customHeight="1" x14ac:dyDescent="0.2">
      <c r="A479" s="5" t="s">
        <v>1351</v>
      </c>
      <c r="B479" s="6" t="s">
        <v>4509</v>
      </c>
      <c r="C479" s="5" t="s">
        <v>1372</v>
      </c>
      <c r="D479" s="7">
        <v>103</v>
      </c>
      <c r="E479" s="8" t="s">
        <v>1353</v>
      </c>
    </row>
    <row r="480" spans="1:5" ht="13.15" customHeight="1" x14ac:dyDescent="0.2">
      <c r="A480" s="5" t="s">
        <v>1351</v>
      </c>
      <c r="B480" s="6" t="s">
        <v>1175</v>
      </c>
      <c r="C480" s="5" t="s">
        <v>3515</v>
      </c>
      <c r="D480" s="7">
        <v>37</v>
      </c>
      <c r="E480" s="8" t="s">
        <v>1353</v>
      </c>
    </row>
    <row r="481" spans="1:5" ht="13.15" customHeight="1" x14ac:dyDescent="0.2">
      <c r="A481" s="5" t="s">
        <v>1351</v>
      </c>
      <c r="B481" s="6" t="s">
        <v>1176</v>
      </c>
      <c r="C481" s="5" t="s">
        <v>2279</v>
      </c>
      <c r="D481" s="7">
        <v>13</v>
      </c>
      <c r="E481" s="8" t="s">
        <v>1353</v>
      </c>
    </row>
    <row r="482" spans="1:5" ht="13.15" customHeight="1" x14ac:dyDescent="0.2">
      <c r="A482" s="5" t="s">
        <v>1351</v>
      </c>
      <c r="B482" s="6">
        <v>507</v>
      </c>
      <c r="C482" s="5" t="s">
        <v>2657</v>
      </c>
      <c r="D482" s="7">
        <v>175</v>
      </c>
      <c r="E482" s="8">
        <v>509130</v>
      </c>
    </row>
    <row r="483" spans="1:5" ht="13.15" customHeight="1" x14ac:dyDescent="0.2">
      <c r="A483" s="5" t="s">
        <v>1351</v>
      </c>
      <c r="B483" s="6" t="s">
        <v>4510</v>
      </c>
      <c r="C483" s="5" t="s">
        <v>3614</v>
      </c>
      <c r="D483" s="7">
        <v>23</v>
      </c>
      <c r="E483" s="8">
        <v>509130</v>
      </c>
    </row>
    <row r="484" spans="1:5" ht="13.15" customHeight="1" x14ac:dyDescent="0.2">
      <c r="A484" s="5" t="s">
        <v>1351</v>
      </c>
      <c r="B484" s="6" t="s">
        <v>1180</v>
      </c>
      <c r="C484" s="5" t="s">
        <v>2279</v>
      </c>
      <c r="D484" s="7">
        <v>30</v>
      </c>
      <c r="E484" s="8">
        <v>509130</v>
      </c>
    </row>
    <row r="485" spans="1:5" ht="13.15" customHeight="1" x14ac:dyDescent="0.2">
      <c r="A485" s="5" t="s">
        <v>1351</v>
      </c>
      <c r="B485" s="6">
        <v>508</v>
      </c>
      <c r="C485" s="5" t="s">
        <v>2657</v>
      </c>
      <c r="D485" s="7">
        <v>175</v>
      </c>
      <c r="E485" s="8" t="s">
        <v>1353</v>
      </c>
    </row>
    <row r="486" spans="1:5" ht="13.15" customHeight="1" x14ac:dyDescent="0.2">
      <c r="A486" s="5" t="s">
        <v>1351</v>
      </c>
      <c r="B486" s="6" t="s">
        <v>4511</v>
      </c>
      <c r="C486" s="5" t="s">
        <v>1370</v>
      </c>
      <c r="D486" s="7">
        <v>29</v>
      </c>
      <c r="E486" s="8" t="s">
        <v>1353</v>
      </c>
    </row>
    <row r="487" spans="1:5" ht="13.15" customHeight="1" x14ac:dyDescent="0.2">
      <c r="A487" s="5" t="s">
        <v>1351</v>
      </c>
      <c r="B487" s="6" t="s">
        <v>4512</v>
      </c>
      <c r="C487" s="5" t="s">
        <v>3515</v>
      </c>
      <c r="D487" s="7">
        <v>19</v>
      </c>
      <c r="E487" s="8" t="s">
        <v>1353</v>
      </c>
    </row>
    <row r="488" spans="1:5" ht="13.15" customHeight="1" x14ac:dyDescent="0.2">
      <c r="A488" s="5" t="s">
        <v>1351</v>
      </c>
      <c r="B488" s="6" t="s">
        <v>1424</v>
      </c>
      <c r="C488" s="5" t="s">
        <v>2279</v>
      </c>
      <c r="D488" s="7">
        <v>29</v>
      </c>
      <c r="E488" s="8" t="s">
        <v>1353</v>
      </c>
    </row>
    <row r="489" spans="1:5" ht="13.15" customHeight="1" x14ac:dyDescent="0.2">
      <c r="A489" s="5" t="s">
        <v>1351</v>
      </c>
      <c r="B489" s="6">
        <v>509</v>
      </c>
      <c r="C489" s="5" t="s">
        <v>2657</v>
      </c>
      <c r="D489" s="7">
        <v>175</v>
      </c>
      <c r="E489" s="8" t="s">
        <v>1353</v>
      </c>
    </row>
    <row r="490" spans="1:5" ht="13.15" customHeight="1" x14ac:dyDescent="0.2">
      <c r="A490" s="5" t="s">
        <v>1351</v>
      </c>
      <c r="B490" s="6" t="s">
        <v>1184</v>
      </c>
      <c r="C490" s="5" t="s">
        <v>1370</v>
      </c>
      <c r="D490" s="7">
        <v>44</v>
      </c>
      <c r="E490" s="8" t="s">
        <v>1353</v>
      </c>
    </row>
    <row r="491" spans="1:5" ht="13.15" customHeight="1" x14ac:dyDescent="0.2">
      <c r="A491" s="5" t="s">
        <v>1351</v>
      </c>
      <c r="B491" s="6" t="s">
        <v>1425</v>
      </c>
      <c r="C491" s="5" t="s">
        <v>3515</v>
      </c>
      <c r="D491" s="7">
        <v>20</v>
      </c>
      <c r="E491" s="8" t="s">
        <v>1353</v>
      </c>
    </row>
    <row r="492" spans="1:5" ht="13.15" customHeight="1" x14ac:dyDescent="0.2">
      <c r="A492" s="5" t="s">
        <v>1351</v>
      </c>
      <c r="B492" s="6" t="s">
        <v>1426</v>
      </c>
      <c r="C492" s="5" t="s">
        <v>2279</v>
      </c>
      <c r="D492" s="7">
        <v>30</v>
      </c>
      <c r="E492" s="8" t="s">
        <v>1353</v>
      </c>
    </row>
    <row r="493" spans="1:5" ht="13.15" customHeight="1" x14ac:dyDescent="0.2">
      <c r="A493" s="5" t="s">
        <v>1351</v>
      </c>
      <c r="B493" s="6">
        <v>510</v>
      </c>
      <c r="C493" s="5" t="s">
        <v>2657</v>
      </c>
      <c r="D493" s="7">
        <v>176</v>
      </c>
      <c r="E493" s="8" t="s">
        <v>1353</v>
      </c>
    </row>
    <row r="494" spans="1:5" ht="13.15" customHeight="1" x14ac:dyDescent="0.2">
      <c r="A494" s="5" t="s">
        <v>1351</v>
      </c>
      <c r="B494" s="6" t="s">
        <v>1186</v>
      </c>
      <c r="C494" s="5" t="s">
        <v>3614</v>
      </c>
      <c r="D494" s="7">
        <v>23</v>
      </c>
      <c r="E494" s="8" t="s">
        <v>1353</v>
      </c>
    </row>
    <row r="495" spans="1:5" ht="13.15" customHeight="1" x14ac:dyDescent="0.2">
      <c r="A495" s="5" t="s">
        <v>1351</v>
      </c>
      <c r="B495" s="6" t="s">
        <v>1427</v>
      </c>
      <c r="C495" s="5" t="s">
        <v>2279</v>
      </c>
      <c r="D495" s="7">
        <v>29</v>
      </c>
      <c r="E495" s="8" t="s">
        <v>1353</v>
      </c>
    </row>
    <row r="496" spans="1:5" ht="13.15" customHeight="1" x14ac:dyDescent="0.2">
      <c r="A496" s="5" t="s">
        <v>1351</v>
      </c>
      <c r="B496" s="6">
        <v>511</v>
      </c>
      <c r="C496" s="5" t="s">
        <v>2657</v>
      </c>
      <c r="D496" s="7">
        <v>175</v>
      </c>
      <c r="E496" s="8" t="s">
        <v>1353</v>
      </c>
    </row>
    <row r="497" spans="1:5" ht="13.15" customHeight="1" x14ac:dyDescent="0.2">
      <c r="A497" s="5" t="s">
        <v>1351</v>
      </c>
      <c r="B497" s="6" t="s">
        <v>1274</v>
      </c>
      <c r="C497" s="5" t="s">
        <v>3515</v>
      </c>
      <c r="D497" s="7">
        <v>22</v>
      </c>
      <c r="E497" s="8" t="s">
        <v>1353</v>
      </c>
    </row>
    <row r="498" spans="1:5" ht="13.15" customHeight="1" x14ac:dyDescent="0.2">
      <c r="A498" s="5" t="s">
        <v>1351</v>
      </c>
      <c r="B498" s="6" t="s">
        <v>1428</v>
      </c>
      <c r="C498" s="5" t="s">
        <v>2279</v>
      </c>
      <c r="D498" s="7">
        <v>30</v>
      </c>
      <c r="E498" s="8" t="s">
        <v>1353</v>
      </c>
    </row>
    <row r="499" spans="1:5" ht="13.15" customHeight="1" x14ac:dyDescent="0.2">
      <c r="A499" s="5" t="s">
        <v>1351</v>
      </c>
      <c r="B499" s="6">
        <v>512</v>
      </c>
      <c r="C499" s="5" t="s">
        <v>2657</v>
      </c>
      <c r="D499" s="7">
        <v>175</v>
      </c>
      <c r="E499" s="8" t="s">
        <v>1353</v>
      </c>
    </row>
    <row r="500" spans="1:5" ht="13.15" customHeight="1" x14ac:dyDescent="0.2">
      <c r="A500" s="5" t="s">
        <v>1351</v>
      </c>
      <c r="B500" s="6" t="s">
        <v>1187</v>
      </c>
      <c r="C500" s="5" t="s">
        <v>1370</v>
      </c>
      <c r="D500" s="7">
        <v>44</v>
      </c>
      <c r="E500" s="8" t="s">
        <v>1353</v>
      </c>
    </row>
    <row r="501" spans="1:5" ht="13.15" customHeight="1" x14ac:dyDescent="0.2">
      <c r="A501" s="5" t="s">
        <v>1351</v>
      </c>
      <c r="B501" s="6" t="s">
        <v>1429</v>
      </c>
      <c r="C501" s="5" t="s">
        <v>3515</v>
      </c>
      <c r="D501" s="7">
        <v>20</v>
      </c>
      <c r="E501" s="8" t="s">
        <v>1353</v>
      </c>
    </row>
    <row r="502" spans="1:5" ht="13.15" customHeight="1" x14ac:dyDescent="0.2">
      <c r="A502" s="5" t="s">
        <v>1351</v>
      </c>
      <c r="B502" s="6" t="s">
        <v>1430</v>
      </c>
      <c r="C502" s="5" t="s">
        <v>2279</v>
      </c>
      <c r="D502" s="7">
        <v>29</v>
      </c>
      <c r="E502" s="8" t="s">
        <v>1353</v>
      </c>
    </row>
    <row r="503" spans="1:5" ht="13.15" customHeight="1" x14ac:dyDescent="0.2">
      <c r="A503" s="5" t="s">
        <v>1351</v>
      </c>
      <c r="B503" s="6">
        <v>513</v>
      </c>
      <c r="C503" s="5" t="s">
        <v>888</v>
      </c>
      <c r="D503" s="7">
        <v>250</v>
      </c>
      <c r="E503" s="8" t="s">
        <v>1353</v>
      </c>
    </row>
    <row r="504" spans="1:5" ht="13.15" customHeight="1" x14ac:dyDescent="0.2">
      <c r="A504" s="5" t="s">
        <v>1351</v>
      </c>
      <c r="B504" s="6" t="s">
        <v>4180</v>
      </c>
      <c r="C504" s="5" t="s">
        <v>3515</v>
      </c>
      <c r="D504" s="7">
        <v>68</v>
      </c>
      <c r="E504" s="8" t="s">
        <v>1353</v>
      </c>
    </row>
    <row r="505" spans="1:5" ht="13.15" customHeight="1" x14ac:dyDescent="0.2">
      <c r="A505" s="5" t="s">
        <v>1351</v>
      </c>
      <c r="B505" s="6">
        <v>514</v>
      </c>
      <c r="C505" s="5" t="s">
        <v>2657</v>
      </c>
      <c r="D505" s="7">
        <v>182</v>
      </c>
      <c r="E505" s="8" t="s">
        <v>1353</v>
      </c>
    </row>
    <row r="506" spans="1:5" ht="13.15" customHeight="1" x14ac:dyDescent="0.2">
      <c r="A506" s="5" t="s">
        <v>1351</v>
      </c>
      <c r="B506" s="6" t="s">
        <v>4182</v>
      </c>
      <c r="C506" s="5" t="s">
        <v>3614</v>
      </c>
      <c r="D506" s="7">
        <v>22</v>
      </c>
      <c r="E506" s="8" t="s">
        <v>1353</v>
      </c>
    </row>
    <row r="507" spans="1:5" ht="13.15" customHeight="1" x14ac:dyDescent="0.2">
      <c r="A507" s="5" t="s">
        <v>1351</v>
      </c>
      <c r="B507" s="6" t="s">
        <v>1431</v>
      </c>
      <c r="C507" s="5" t="s">
        <v>2279</v>
      </c>
      <c r="D507" s="7">
        <v>29</v>
      </c>
      <c r="E507" s="8" t="s">
        <v>1353</v>
      </c>
    </row>
    <row r="508" spans="1:5" ht="13.15" customHeight="1" x14ac:dyDescent="0.2">
      <c r="A508" s="5" t="s">
        <v>1351</v>
      </c>
      <c r="B508" s="6">
        <v>515</v>
      </c>
      <c r="C508" s="5" t="s">
        <v>2657</v>
      </c>
      <c r="D508" s="7">
        <v>152</v>
      </c>
      <c r="E508" s="8" t="s">
        <v>1353</v>
      </c>
    </row>
    <row r="509" spans="1:5" ht="13.15" customHeight="1" x14ac:dyDescent="0.2">
      <c r="A509" s="5" t="s">
        <v>1351</v>
      </c>
      <c r="B509" s="6">
        <v>516</v>
      </c>
      <c r="C509" s="5" t="s">
        <v>2657</v>
      </c>
      <c r="D509" s="7">
        <v>247</v>
      </c>
      <c r="E509" s="8" t="s">
        <v>1353</v>
      </c>
    </row>
    <row r="510" spans="1:5" ht="13.15" customHeight="1" x14ac:dyDescent="0.2">
      <c r="A510" s="5" t="s">
        <v>1351</v>
      </c>
      <c r="B510" s="6" t="s">
        <v>1432</v>
      </c>
      <c r="C510" s="5" t="s">
        <v>1370</v>
      </c>
      <c r="D510" s="7">
        <v>45</v>
      </c>
      <c r="E510" s="8" t="s">
        <v>1353</v>
      </c>
    </row>
    <row r="511" spans="1:5" ht="13.15" customHeight="1" x14ac:dyDescent="0.2">
      <c r="A511" s="5" t="s">
        <v>1351</v>
      </c>
      <c r="B511" s="6" t="s">
        <v>1433</v>
      </c>
      <c r="C511" s="5" t="s">
        <v>3614</v>
      </c>
      <c r="D511" s="7">
        <v>25</v>
      </c>
      <c r="E511" s="8" t="s">
        <v>1353</v>
      </c>
    </row>
    <row r="512" spans="1:5" ht="13.15" customHeight="1" x14ac:dyDescent="0.2">
      <c r="A512" s="5" t="s">
        <v>1351</v>
      </c>
      <c r="B512" s="6" t="s">
        <v>1434</v>
      </c>
      <c r="C512" s="5" t="s">
        <v>2279</v>
      </c>
      <c r="D512" s="7">
        <v>31</v>
      </c>
      <c r="E512" s="8" t="s">
        <v>1353</v>
      </c>
    </row>
    <row r="513" spans="1:5" ht="13.15" customHeight="1" x14ac:dyDescent="0.2">
      <c r="A513" s="5" t="s">
        <v>1351</v>
      </c>
      <c r="B513" s="6">
        <v>517</v>
      </c>
      <c r="C513" s="5" t="s">
        <v>2657</v>
      </c>
      <c r="D513" s="7">
        <v>181</v>
      </c>
      <c r="E513" s="8" t="s">
        <v>1353</v>
      </c>
    </row>
    <row r="514" spans="1:5" ht="13.15" customHeight="1" x14ac:dyDescent="0.2">
      <c r="A514" s="5" t="s">
        <v>1351</v>
      </c>
      <c r="B514" s="6" t="s">
        <v>4183</v>
      </c>
      <c r="C514" s="5" t="s">
        <v>1370</v>
      </c>
      <c r="D514" s="7">
        <v>44</v>
      </c>
      <c r="E514" s="8" t="s">
        <v>1353</v>
      </c>
    </row>
    <row r="515" spans="1:5" ht="13.15" customHeight="1" x14ac:dyDescent="0.2">
      <c r="A515" s="5" t="s">
        <v>1351</v>
      </c>
      <c r="B515" s="6" t="s">
        <v>1435</v>
      </c>
      <c r="C515" s="5" t="s">
        <v>3614</v>
      </c>
      <c r="D515" s="7">
        <v>23</v>
      </c>
      <c r="E515" s="8" t="s">
        <v>1353</v>
      </c>
    </row>
    <row r="516" spans="1:5" ht="13.15" customHeight="1" x14ac:dyDescent="0.2">
      <c r="A516" s="5" t="s">
        <v>1351</v>
      </c>
      <c r="B516" s="6" t="s">
        <v>1436</v>
      </c>
      <c r="C516" s="5" t="s">
        <v>2279</v>
      </c>
      <c r="D516" s="7">
        <v>29</v>
      </c>
      <c r="E516" s="8" t="s">
        <v>1353</v>
      </c>
    </row>
    <row r="517" spans="1:5" ht="13.15" customHeight="1" x14ac:dyDescent="0.2">
      <c r="A517" s="5" t="s">
        <v>1351</v>
      </c>
      <c r="B517" s="6">
        <v>518</v>
      </c>
      <c r="C517" s="5" t="s">
        <v>2657</v>
      </c>
      <c r="D517" s="7">
        <v>175</v>
      </c>
      <c r="E517" s="8" t="s">
        <v>1353</v>
      </c>
    </row>
    <row r="518" spans="1:5" ht="13.15" customHeight="1" x14ac:dyDescent="0.2">
      <c r="A518" s="5" t="s">
        <v>1351</v>
      </c>
      <c r="B518" s="6" t="s">
        <v>1437</v>
      </c>
      <c r="C518" s="5" t="s">
        <v>3515</v>
      </c>
      <c r="D518" s="7">
        <v>20</v>
      </c>
      <c r="E518" s="8" t="s">
        <v>1353</v>
      </c>
    </row>
    <row r="519" spans="1:5" ht="13.15" customHeight="1" x14ac:dyDescent="0.2">
      <c r="A519" s="5" t="s">
        <v>1351</v>
      </c>
      <c r="B519" s="6" t="s">
        <v>1438</v>
      </c>
      <c r="C519" s="5" t="s">
        <v>2279</v>
      </c>
      <c r="D519" s="7">
        <v>29</v>
      </c>
      <c r="E519" s="8" t="s">
        <v>1353</v>
      </c>
    </row>
    <row r="520" spans="1:5" ht="13.15" customHeight="1" x14ac:dyDescent="0.2">
      <c r="A520" s="5" t="s">
        <v>1351</v>
      </c>
      <c r="B520" s="6">
        <v>519</v>
      </c>
      <c r="C520" s="5" t="s">
        <v>2657</v>
      </c>
      <c r="D520" s="7">
        <v>175</v>
      </c>
      <c r="E520" s="8" t="s">
        <v>1353</v>
      </c>
    </row>
    <row r="521" spans="1:5" ht="13.15" customHeight="1" x14ac:dyDescent="0.2">
      <c r="A521" s="5" t="s">
        <v>1351</v>
      </c>
      <c r="B521" s="6" t="s">
        <v>1439</v>
      </c>
      <c r="C521" s="5" t="s">
        <v>3515</v>
      </c>
      <c r="D521" s="7">
        <v>20</v>
      </c>
      <c r="E521" s="8" t="s">
        <v>1353</v>
      </c>
    </row>
    <row r="522" spans="1:5" ht="13.15" customHeight="1" x14ac:dyDescent="0.2">
      <c r="A522" s="5" t="s">
        <v>1351</v>
      </c>
      <c r="B522" s="6" t="s">
        <v>1440</v>
      </c>
      <c r="C522" s="5" t="s">
        <v>2279</v>
      </c>
      <c r="D522" s="7">
        <v>29</v>
      </c>
      <c r="E522" s="8" t="s">
        <v>1353</v>
      </c>
    </row>
    <row r="523" spans="1:5" ht="13.15" customHeight="1" x14ac:dyDescent="0.2">
      <c r="A523" s="5" t="s">
        <v>1351</v>
      </c>
      <c r="B523" s="6">
        <v>520</v>
      </c>
      <c r="C523" s="5" t="s">
        <v>2657</v>
      </c>
      <c r="D523" s="7">
        <v>175</v>
      </c>
      <c r="E523" s="8" t="s">
        <v>1353</v>
      </c>
    </row>
    <row r="524" spans="1:5" ht="13.15" customHeight="1" x14ac:dyDescent="0.2">
      <c r="A524" s="5" t="s">
        <v>1351</v>
      </c>
      <c r="B524" s="6" t="s">
        <v>4229</v>
      </c>
      <c r="C524" s="5" t="s">
        <v>1370</v>
      </c>
      <c r="D524" s="7">
        <v>36</v>
      </c>
      <c r="E524" s="8" t="s">
        <v>2285</v>
      </c>
    </row>
    <row r="525" spans="1:5" ht="13.15" customHeight="1" x14ac:dyDescent="0.2">
      <c r="A525" s="5" t="s">
        <v>1351</v>
      </c>
      <c r="B525" s="6" t="s">
        <v>1441</v>
      </c>
      <c r="C525" s="5" t="s">
        <v>3614</v>
      </c>
      <c r="D525" s="7">
        <v>22</v>
      </c>
      <c r="E525" s="8" t="s">
        <v>1353</v>
      </c>
    </row>
    <row r="526" spans="1:5" ht="13.15" customHeight="1" x14ac:dyDescent="0.2">
      <c r="A526" s="5" t="s">
        <v>1351</v>
      </c>
      <c r="B526" s="6" t="s">
        <v>1442</v>
      </c>
      <c r="C526" s="5" t="s">
        <v>2279</v>
      </c>
      <c r="D526" s="7">
        <v>29</v>
      </c>
      <c r="E526" s="8" t="s">
        <v>1353</v>
      </c>
    </row>
    <row r="527" spans="1:5" ht="13.15" customHeight="1" x14ac:dyDescent="0.2">
      <c r="A527" s="5" t="s">
        <v>1351</v>
      </c>
      <c r="B527" s="6">
        <v>521</v>
      </c>
      <c r="C527" s="5" t="s">
        <v>2657</v>
      </c>
      <c r="D527" s="7">
        <v>175</v>
      </c>
      <c r="E527" s="8" t="s">
        <v>1353</v>
      </c>
    </row>
    <row r="528" spans="1:5" ht="13.15" customHeight="1" x14ac:dyDescent="0.2">
      <c r="A528" s="5" t="s">
        <v>1351</v>
      </c>
      <c r="B528" s="6" t="s">
        <v>4185</v>
      </c>
      <c r="C528" s="5" t="s">
        <v>1370</v>
      </c>
      <c r="D528" s="7">
        <v>44</v>
      </c>
      <c r="E528" s="8" t="s">
        <v>1353</v>
      </c>
    </row>
    <row r="529" spans="1:5" ht="13.15" customHeight="1" x14ac:dyDescent="0.2">
      <c r="A529" s="5" t="s">
        <v>1351</v>
      </c>
      <c r="B529" s="6" t="s">
        <v>1188</v>
      </c>
      <c r="C529" s="5" t="s">
        <v>3614</v>
      </c>
      <c r="D529" s="7">
        <v>23</v>
      </c>
      <c r="E529" s="8" t="s">
        <v>1353</v>
      </c>
    </row>
    <row r="530" spans="1:5" ht="13.15" customHeight="1" x14ac:dyDescent="0.2">
      <c r="A530" s="5" t="s">
        <v>1351</v>
      </c>
      <c r="B530" s="6" t="s">
        <v>1189</v>
      </c>
      <c r="C530" s="5" t="s">
        <v>2279</v>
      </c>
      <c r="D530" s="7">
        <v>29</v>
      </c>
      <c r="E530" s="8" t="s">
        <v>1353</v>
      </c>
    </row>
    <row r="531" spans="1:5" ht="13.15" customHeight="1" x14ac:dyDescent="0.2">
      <c r="A531" s="5" t="s">
        <v>1351</v>
      </c>
      <c r="B531" s="6">
        <v>522</v>
      </c>
      <c r="C531" s="5" t="s">
        <v>2657</v>
      </c>
      <c r="D531" s="7">
        <v>175</v>
      </c>
      <c r="E531" s="8" t="s">
        <v>1353</v>
      </c>
    </row>
    <row r="532" spans="1:5" ht="13.15" customHeight="1" x14ac:dyDescent="0.2">
      <c r="A532" s="5" t="s">
        <v>1351</v>
      </c>
      <c r="B532" s="6" t="s">
        <v>1443</v>
      </c>
      <c r="C532" s="5" t="s">
        <v>3515</v>
      </c>
      <c r="D532" s="7">
        <v>20</v>
      </c>
      <c r="E532" s="8" t="s">
        <v>1353</v>
      </c>
    </row>
    <row r="533" spans="1:5" ht="13.15" customHeight="1" x14ac:dyDescent="0.2">
      <c r="A533" s="5" t="s">
        <v>1351</v>
      </c>
      <c r="B533" s="6" t="s">
        <v>1444</v>
      </c>
      <c r="C533" s="5" t="s">
        <v>2279</v>
      </c>
      <c r="D533" s="7">
        <v>29</v>
      </c>
      <c r="E533" s="8" t="s">
        <v>1353</v>
      </c>
    </row>
    <row r="534" spans="1:5" ht="13.15" customHeight="1" x14ac:dyDescent="0.2">
      <c r="A534" s="5" t="s">
        <v>1351</v>
      </c>
      <c r="B534" s="6">
        <v>523</v>
      </c>
      <c r="C534" s="5" t="s">
        <v>2657</v>
      </c>
      <c r="D534" s="7">
        <v>175</v>
      </c>
      <c r="E534" s="8" t="s">
        <v>1353</v>
      </c>
    </row>
    <row r="535" spans="1:5" ht="13.15" customHeight="1" x14ac:dyDescent="0.2">
      <c r="A535" s="5" t="s">
        <v>1351</v>
      </c>
      <c r="B535" s="6" t="s">
        <v>1219</v>
      </c>
      <c r="C535" s="5" t="s">
        <v>3515</v>
      </c>
      <c r="D535" s="7">
        <v>20</v>
      </c>
      <c r="E535" s="8" t="s">
        <v>2285</v>
      </c>
    </row>
    <row r="536" spans="1:5" ht="13.15" customHeight="1" x14ac:dyDescent="0.2">
      <c r="A536" s="5" t="s">
        <v>1351</v>
      </c>
      <c r="B536" s="6" t="s">
        <v>1220</v>
      </c>
      <c r="C536" s="5" t="s">
        <v>2279</v>
      </c>
      <c r="D536" s="7">
        <v>29</v>
      </c>
      <c r="E536" s="8" t="s">
        <v>2285</v>
      </c>
    </row>
    <row r="537" spans="1:5" ht="13.15" customHeight="1" x14ac:dyDescent="0.2">
      <c r="A537" s="5" t="s">
        <v>1351</v>
      </c>
      <c r="B537" s="6">
        <v>524</v>
      </c>
      <c r="C537" s="5" t="s">
        <v>2657</v>
      </c>
      <c r="D537" s="7">
        <v>175</v>
      </c>
      <c r="E537" s="8" t="s">
        <v>1353</v>
      </c>
    </row>
    <row r="538" spans="1:5" ht="13.15" customHeight="1" x14ac:dyDescent="0.2">
      <c r="A538" s="5" t="s">
        <v>1351</v>
      </c>
      <c r="B538" s="6" t="s">
        <v>4188</v>
      </c>
      <c r="C538" s="5" t="s">
        <v>1370</v>
      </c>
      <c r="D538" s="7">
        <v>44</v>
      </c>
      <c r="E538" s="8" t="s">
        <v>1353</v>
      </c>
    </row>
    <row r="539" spans="1:5" ht="13.15" customHeight="1" x14ac:dyDescent="0.2">
      <c r="A539" s="5" t="s">
        <v>1351</v>
      </c>
      <c r="B539" s="6" t="s">
        <v>1224</v>
      </c>
      <c r="C539" s="5" t="s">
        <v>3614</v>
      </c>
      <c r="D539" s="7">
        <v>23</v>
      </c>
      <c r="E539" s="8" t="s">
        <v>1353</v>
      </c>
    </row>
    <row r="540" spans="1:5" ht="13.15" customHeight="1" x14ac:dyDescent="0.2">
      <c r="A540" s="5" t="s">
        <v>1351</v>
      </c>
      <c r="B540" s="6" t="s">
        <v>1225</v>
      </c>
      <c r="C540" s="5" t="s">
        <v>2279</v>
      </c>
      <c r="D540" s="7">
        <v>28</v>
      </c>
      <c r="E540" s="8" t="s">
        <v>1353</v>
      </c>
    </row>
    <row r="541" spans="1:5" ht="13.15" customHeight="1" x14ac:dyDescent="0.2">
      <c r="A541" s="5" t="s">
        <v>1351</v>
      </c>
      <c r="B541" s="6">
        <v>525</v>
      </c>
      <c r="C541" s="5" t="s">
        <v>2657</v>
      </c>
      <c r="D541" s="7">
        <v>169</v>
      </c>
      <c r="E541" s="8" t="s">
        <v>1353</v>
      </c>
    </row>
    <row r="542" spans="1:5" ht="13.15" customHeight="1" x14ac:dyDescent="0.2">
      <c r="A542" s="5" t="s">
        <v>1351</v>
      </c>
      <c r="B542" s="6" t="s">
        <v>654</v>
      </c>
      <c r="C542" s="5" t="s">
        <v>1370</v>
      </c>
      <c r="D542" s="7">
        <v>103</v>
      </c>
      <c r="E542" s="8" t="s">
        <v>1353</v>
      </c>
    </row>
    <row r="543" spans="1:5" ht="13.15" customHeight="1" x14ac:dyDescent="0.2">
      <c r="A543" s="5" t="s">
        <v>1351</v>
      </c>
      <c r="B543" s="6" t="s">
        <v>1229</v>
      </c>
      <c r="C543" s="5" t="s">
        <v>3614</v>
      </c>
      <c r="D543" s="7">
        <v>37</v>
      </c>
      <c r="E543" s="8" t="s">
        <v>1353</v>
      </c>
    </row>
    <row r="544" spans="1:5" ht="13.15" customHeight="1" x14ac:dyDescent="0.2">
      <c r="A544" s="5" t="s">
        <v>1351</v>
      </c>
      <c r="B544" s="6" t="s">
        <v>1230</v>
      </c>
      <c r="C544" s="5" t="s">
        <v>2279</v>
      </c>
      <c r="D544" s="7">
        <v>13</v>
      </c>
      <c r="E544" s="8" t="s">
        <v>1353</v>
      </c>
    </row>
    <row r="545" spans="1:5" ht="13.15" customHeight="1" x14ac:dyDescent="0.2">
      <c r="A545" s="5" t="s">
        <v>1351</v>
      </c>
      <c r="B545" s="6">
        <v>526</v>
      </c>
      <c r="C545" s="5" t="s">
        <v>2657</v>
      </c>
      <c r="D545" s="7">
        <v>175</v>
      </c>
      <c r="E545" s="8" t="s">
        <v>1353</v>
      </c>
    </row>
    <row r="546" spans="1:5" ht="13.15" customHeight="1" x14ac:dyDescent="0.2">
      <c r="A546" s="5" t="s">
        <v>1351</v>
      </c>
      <c r="B546" s="6" t="s">
        <v>1235</v>
      </c>
      <c r="C546" s="5" t="s">
        <v>3515</v>
      </c>
      <c r="D546" s="7">
        <v>20</v>
      </c>
      <c r="E546" s="8" t="s">
        <v>1353</v>
      </c>
    </row>
    <row r="547" spans="1:5" ht="13.15" customHeight="1" x14ac:dyDescent="0.2">
      <c r="A547" s="5" t="s">
        <v>1351</v>
      </c>
      <c r="B547" s="6" t="s">
        <v>1236</v>
      </c>
      <c r="C547" s="5" t="s">
        <v>2279</v>
      </c>
      <c r="D547" s="7">
        <v>29</v>
      </c>
      <c r="E547" s="8" t="s">
        <v>1353</v>
      </c>
    </row>
    <row r="548" spans="1:5" ht="13.15" customHeight="1" x14ac:dyDescent="0.2">
      <c r="A548" s="5" t="s">
        <v>1351</v>
      </c>
      <c r="B548" s="6">
        <v>527</v>
      </c>
      <c r="C548" s="5" t="s">
        <v>2657</v>
      </c>
      <c r="D548" s="7">
        <v>174</v>
      </c>
      <c r="E548" s="8" t="s">
        <v>1353</v>
      </c>
    </row>
    <row r="549" spans="1:5" ht="13.15" customHeight="1" x14ac:dyDescent="0.2">
      <c r="A549" s="5" t="s">
        <v>1351</v>
      </c>
      <c r="B549" s="6" t="s">
        <v>1240</v>
      </c>
      <c r="C549" s="5" t="s">
        <v>1370</v>
      </c>
      <c r="D549" s="7">
        <v>43</v>
      </c>
      <c r="E549" s="8" t="s">
        <v>1353</v>
      </c>
    </row>
    <row r="550" spans="1:5" ht="13.15" customHeight="1" x14ac:dyDescent="0.2">
      <c r="A550" s="5" t="s">
        <v>1351</v>
      </c>
      <c r="B550" s="6" t="s">
        <v>1241</v>
      </c>
      <c r="C550" s="5" t="s">
        <v>3614</v>
      </c>
      <c r="D550" s="7">
        <v>23</v>
      </c>
      <c r="E550" s="8" t="s">
        <v>1353</v>
      </c>
    </row>
    <row r="551" spans="1:5" ht="13.15" customHeight="1" x14ac:dyDescent="0.2">
      <c r="A551" s="5" t="s">
        <v>1351</v>
      </c>
      <c r="B551" s="6" t="s">
        <v>1242</v>
      </c>
      <c r="C551" s="5" t="s">
        <v>2279</v>
      </c>
      <c r="D551" s="7">
        <v>29</v>
      </c>
      <c r="E551" s="8" t="s">
        <v>1353</v>
      </c>
    </row>
    <row r="552" spans="1:5" ht="13.15" customHeight="1" x14ac:dyDescent="0.2">
      <c r="A552" s="5" t="s">
        <v>1351</v>
      </c>
      <c r="B552" s="6">
        <v>528</v>
      </c>
      <c r="C552" s="5" t="s">
        <v>2657</v>
      </c>
      <c r="D552" s="7">
        <v>174</v>
      </c>
      <c r="E552" s="8" t="s">
        <v>1353</v>
      </c>
    </row>
    <row r="553" spans="1:5" ht="13.15" customHeight="1" x14ac:dyDescent="0.2">
      <c r="A553" s="5" t="s">
        <v>1351</v>
      </c>
      <c r="B553" s="6" t="s">
        <v>1246</v>
      </c>
      <c r="C553" s="5" t="s">
        <v>1370</v>
      </c>
      <c r="D553" s="7">
        <v>43</v>
      </c>
      <c r="E553" s="8" t="s">
        <v>1353</v>
      </c>
    </row>
    <row r="554" spans="1:5" ht="13.15" customHeight="1" x14ac:dyDescent="0.2">
      <c r="A554" s="5" t="s">
        <v>1351</v>
      </c>
      <c r="B554" s="6" t="s">
        <v>1247</v>
      </c>
      <c r="C554" s="5" t="s">
        <v>3614</v>
      </c>
      <c r="D554" s="7">
        <v>23</v>
      </c>
      <c r="E554" s="8" t="s">
        <v>1353</v>
      </c>
    </row>
    <row r="555" spans="1:5" ht="13.15" customHeight="1" x14ac:dyDescent="0.2">
      <c r="A555" s="5" t="s">
        <v>1351</v>
      </c>
      <c r="B555" s="6" t="s">
        <v>1248</v>
      </c>
      <c r="C555" s="5" t="s">
        <v>2279</v>
      </c>
      <c r="D555" s="7">
        <v>29</v>
      </c>
      <c r="E555" s="8" t="s">
        <v>1353</v>
      </c>
    </row>
    <row r="556" spans="1:5" ht="13.15" customHeight="1" x14ac:dyDescent="0.2">
      <c r="A556" s="5" t="s">
        <v>1351</v>
      </c>
      <c r="B556" s="6">
        <v>529</v>
      </c>
      <c r="C556" s="5" t="s">
        <v>2657</v>
      </c>
      <c r="D556" s="7">
        <v>182</v>
      </c>
      <c r="E556" s="8" t="s">
        <v>1353</v>
      </c>
    </row>
    <row r="557" spans="1:5" ht="13.15" customHeight="1" x14ac:dyDescent="0.2">
      <c r="A557" s="5" t="s">
        <v>1351</v>
      </c>
      <c r="B557" s="6" t="s">
        <v>1445</v>
      </c>
      <c r="C557" s="5" t="s">
        <v>3515</v>
      </c>
      <c r="D557" s="7">
        <v>19</v>
      </c>
      <c r="E557" s="8" t="s">
        <v>1353</v>
      </c>
    </row>
    <row r="558" spans="1:5" ht="13.15" customHeight="1" x14ac:dyDescent="0.2">
      <c r="A558" s="5" t="s">
        <v>1351</v>
      </c>
      <c r="B558" s="6" t="s">
        <v>1469</v>
      </c>
      <c r="C558" s="5" t="s">
        <v>2279</v>
      </c>
      <c r="D558" s="7">
        <v>24</v>
      </c>
      <c r="E558" s="8" t="s">
        <v>1353</v>
      </c>
    </row>
    <row r="559" spans="1:5" ht="13.15" customHeight="1" x14ac:dyDescent="0.2">
      <c r="A559" s="5" t="s">
        <v>1351</v>
      </c>
      <c r="B559" s="6">
        <v>530</v>
      </c>
      <c r="C559" s="5" t="s">
        <v>2657</v>
      </c>
      <c r="D559" s="7">
        <v>182</v>
      </c>
      <c r="E559" s="8" t="s">
        <v>1353</v>
      </c>
    </row>
    <row r="560" spans="1:5" ht="13.15" customHeight="1" x14ac:dyDescent="0.2">
      <c r="A560" s="5" t="s">
        <v>1351</v>
      </c>
      <c r="B560" s="6" t="s">
        <v>1470</v>
      </c>
      <c r="C560" s="5" t="s">
        <v>3515</v>
      </c>
      <c r="D560" s="7">
        <v>19</v>
      </c>
      <c r="E560" s="8" t="s">
        <v>1353</v>
      </c>
    </row>
    <row r="561" spans="1:5" ht="13.15" customHeight="1" x14ac:dyDescent="0.2">
      <c r="A561" s="5" t="s">
        <v>1351</v>
      </c>
      <c r="B561" s="6" t="s">
        <v>1471</v>
      </c>
      <c r="C561" s="5" t="s">
        <v>2279</v>
      </c>
      <c r="D561" s="7">
        <v>24</v>
      </c>
      <c r="E561" s="8" t="s">
        <v>1353</v>
      </c>
    </row>
    <row r="562" spans="1:5" ht="13.15" customHeight="1" x14ac:dyDescent="0.2">
      <c r="A562" s="5" t="s">
        <v>1351</v>
      </c>
      <c r="B562" s="6">
        <v>531</v>
      </c>
      <c r="C562" s="5" t="s">
        <v>2367</v>
      </c>
      <c r="D562" s="7">
        <v>43</v>
      </c>
      <c r="E562" s="8">
        <v>352000</v>
      </c>
    </row>
    <row r="563" spans="1:5" ht="13.15" customHeight="1" x14ac:dyDescent="0.2">
      <c r="A563" s="5" t="s">
        <v>1351</v>
      </c>
      <c r="B563" s="6">
        <v>532</v>
      </c>
      <c r="C563" s="5" t="s">
        <v>2171</v>
      </c>
      <c r="D563" s="7">
        <v>139</v>
      </c>
      <c r="E563" s="8" t="s">
        <v>1353</v>
      </c>
    </row>
    <row r="564" spans="1:5" ht="13.15" customHeight="1" x14ac:dyDescent="0.2">
      <c r="A564" s="5" t="s">
        <v>1351</v>
      </c>
      <c r="B564" s="6">
        <v>533</v>
      </c>
      <c r="C564" s="5" t="s">
        <v>2143</v>
      </c>
      <c r="D564" s="7">
        <v>367</v>
      </c>
      <c r="E564" s="8" t="s">
        <v>1353</v>
      </c>
    </row>
    <row r="565" spans="1:5" ht="13.15" customHeight="1" x14ac:dyDescent="0.2">
      <c r="A565" s="5" t="s">
        <v>1351</v>
      </c>
      <c r="B565" s="6">
        <v>534</v>
      </c>
      <c r="C565" s="5" t="s">
        <v>2294</v>
      </c>
      <c r="D565" s="7">
        <v>97</v>
      </c>
      <c r="E565" s="8" t="s">
        <v>1353</v>
      </c>
    </row>
    <row r="566" spans="1:5" ht="13.15" customHeight="1" x14ac:dyDescent="0.2">
      <c r="A566" s="5" t="s">
        <v>1351</v>
      </c>
      <c r="B566" s="6">
        <v>535</v>
      </c>
      <c r="C566" s="5" t="s">
        <v>1389</v>
      </c>
      <c r="D566" s="7">
        <v>26</v>
      </c>
      <c r="E566" s="8">
        <v>351100</v>
      </c>
    </row>
    <row r="567" spans="1:5" ht="13.15" customHeight="1" x14ac:dyDescent="0.2">
      <c r="A567" s="5" t="s">
        <v>1351</v>
      </c>
      <c r="B567" s="6">
        <v>536</v>
      </c>
      <c r="C567" s="5" t="s">
        <v>2311</v>
      </c>
      <c r="D567" s="7">
        <v>216</v>
      </c>
      <c r="E567" s="8" t="s">
        <v>1353</v>
      </c>
    </row>
    <row r="568" spans="1:5" ht="13.15" customHeight="1" x14ac:dyDescent="0.2">
      <c r="A568" s="5" t="s">
        <v>1351</v>
      </c>
      <c r="B568" s="6">
        <v>537</v>
      </c>
      <c r="C568" s="5" t="s">
        <v>862</v>
      </c>
      <c r="D568" s="7">
        <v>93</v>
      </c>
      <c r="E568" s="8">
        <v>352000</v>
      </c>
    </row>
    <row r="569" spans="1:5" ht="13.15" customHeight="1" x14ac:dyDescent="0.2">
      <c r="A569" s="5" t="s">
        <v>1351</v>
      </c>
      <c r="B569" s="6">
        <v>538</v>
      </c>
      <c r="C569" s="5" t="s">
        <v>1389</v>
      </c>
      <c r="D569" s="7">
        <v>70</v>
      </c>
      <c r="E569" s="8">
        <v>351100</v>
      </c>
    </row>
    <row r="570" spans="1:5" ht="13.15" customHeight="1" x14ac:dyDescent="0.2">
      <c r="A570" s="5" t="s">
        <v>1351</v>
      </c>
      <c r="B570" s="6">
        <v>539</v>
      </c>
      <c r="C570" s="5" t="s">
        <v>2692</v>
      </c>
      <c r="D570" s="7">
        <v>152</v>
      </c>
      <c r="E570" s="8" t="s">
        <v>1353</v>
      </c>
    </row>
    <row r="571" spans="1:5" ht="13.15" customHeight="1" x14ac:dyDescent="0.2">
      <c r="A571" s="5" t="s">
        <v>1351</v>
      </c>
      <c r="B571" s="6">
        <v>540</v>
      </c>
      <c r="C571" s="5" t="s">
        <v>2367</v>
      </c>
      <c r="D571" s="7">
        <v>46</v>
      </c>
      <c r="E571" s="8">
        <v>352000</v>
      </c>
    </row>
    <row r="572" spans="1:5" ht="13.15" customHeight="1" x14ac:dyDescent="0.2">
      <c r="A572" s="5" t="s">
        <v>1351</v>
      </c>
      <c r="B572" s="6">
        <v>541</v>
      </c>
      <c r="C572" s="5" t="s">
        <v>2143</v>
      </c>
      <c r="D572" s="7">
        <v>925</v>
      </c>
      <c r="E572" s="8" t="s">
        <v>1353</v>
      </c>
    </row>
    <row r="573" spans="1:5" ht="13.15" customHeight="1" x14ac:dyDescent="0.2">
      <c r="A573" s="5" t="s">
        <v>1351</v>
      </c>
      <c r="B573" s="6">
        <v>542</v>
      </c>
      <c r="C573" s="5" t="s">
        <v>2311</v>
      </c>
      <c r="D573" s="7">
        <v>215</v>
      </c>
      <c r="E573" s="8" t="s">
        <v>1353</v>
      </c>
    </row>
    <row r="574" spans="1:5" ht="13.15" customHeight="1" x14ac:dyDescent="0.2">
      <c r="A574" s="5" t="s">
        <v>1351</v>
      </c>
      <c r="B574" s="6">
        <v>543</v>
      </c>
      <c r="C574" s="5" t="s">
        <v>2311</v>
      </c>
      <c r="D574" s="7">
        <v>240</v>
      </c>
      <c r="E574" s="8" t="s">
        <v>1353</v>
      </c>
    </row>
    <row r="575" spans="1:5" ht="13.15" customHeight="1" x14ac:dyDescent="0.2">
      <c r="A575" s="5" t="s">
        <v>1351</v>
      </c>
      <c r="B575" s="6">
        <v>544</v>
      </c>
      <c r="C575" s="5" t="s">
        <v>2311</v>
      </c>
      <c r="D575" s="7">
        <v>328</v>
      </c>
      <c r="E575" s="8" t="s">
        <v>1353</v>
      </c>
    </row>
    <row r="576" spans="1:5" ht="13.15" customHeight="1" x14ac:dyDescent="0.2">
      <c r="A576" s="5" t="s">
        <v>1351</v>
      </c>
      <c r="B576" s="6">
        <v>545</v>
      </c>
      <c r="C576" s="5" t="s">
        <v>2311</v>
      </c>
      <c r="D576" s="7">
        <v>280</v>
      </c>
      <c r="E576" s="8" t="s">
        <v>1353</v>
      </c>
    </row>
    <row r="577" spans="1:8" ht="13.15" customHeight="1" x14ac:dyDescent="0.2">
      <c r="A577" s="5" t="s">
        <v>1351</v>
      </c>
      <c r="B577" s="6">
        <v>546</v>
      </c>
      <c r="C577" s="5" t="s">
        <v>2311</v>
      </c>
      <c r="D577" s="7">
        <v>189</v>
      </c>
      <c r="E577" s="8" t="s">
        <v>1353</v>
      </c>
    </row>
    <row r="578" spans="1:8" ht="13.15" customHeight="1" x14ac:dyDescent="0.2">
      <c r="A578" s="5" t="s">
        <v>1351</v>
      </c>
      <c r="B578" s="6">
        <v>547</v>
      </c>
      <c r="C578" s="5" t="s">
        <v>2311</v>
      </c>
      <c r="D578" s="7">
        <v>273</v>
      </c>
      <c r="E578" s="8" t="s">
        <v>1353</v>
      </c>
    </row>
    <row r="579" spans="1:8" ht="13.15" customHeight="1" x14ac:dyDescent="0.2">
      <c r="A579" s="5" t="s">
        <v>1351</v>
      </c>
      <c r="B579" s="6">
        <v>548</v>
      </c>
      <c r="C579" s="5" t="s">
        <v>2311</v>
      </c>
      <c r="D579" s="7">
        <v>258</v>
      </c>
      <c r="E579" s="8" t="s">
        <v>1353</v>
      </c>
    </row>
    <row r="580" spans="1:8" ht="13.15" customHeight="1" x14ac:dyDescent="0.2">
      <c r="A580" s="5" t="s">
        <v>1351</v>
      </c>
      <c r="B580" s="6">
        <v>549</v>
      </c>
      <c r="C580" s="5" t="s">
        <v>2311</v>
      </c>
      <c r="D580" s="7">
        <v>218</v>
      </c>
      <c r="E580" s="8" t="s">
        <v>1353</v>
      </c>
    </row>
    <row r="581" spans="1:8" ht="13.15" customHeight="1" x14ac:dyDescent="0.2">
      <c r="A581" s="5" t="s">
        <v>1351</v>
      </c>
      <c r="B581" s="6">
        <v>550</v>
      </c>
      <c r="C581" s="5" t="s">
        <v>2311</v>
      </c>
      <c r="D581" s="7">
        <v>230</v>
      </c>
      <c r="E581" s="8" t="s">
        <v>1353</v>
      </c>
    </row>
    <row r="582" spans="1:8" ht="13.15" customHeight="1" x14ac:dyDescent="0.2">
      <c r="A582" s="5" t="s">
        <v>1351</v>
      </c>
      <c r="B582" s="6" t="s">
        <v>3574</v>
      </c>
      <c r="C582" s="5" t="s">
        <v>2393</v>
      </c>
      <c r="D582" s="7">
        <v>56</v>
      </c>
      <c r="E582" s="8" t="s">
        <v>1353</v>
      </c>
    </row>
    <row r="583" spans="1:8" ht="13.15" customHeight="1" x14ac:dyDescent="0.2">
      <c r="A583" s="5" t="s">
        <v>1351</v>
      </c>
      <c r="B583" s="6" t="s">
        <v>3576</v>
      </c>
      <c r="C583" s="5" t="s">
        <v>2393</v>
      </c>
      <c r="D583" s="7">
        <v>56</v>
      </c>
      <c r="E583" s="8" t="s">
        <v>1353</v>
      </c>
    </row>
    <row r="584" spans="1:8" ht="13.15" customHeight="1" x14ac:dyDescent="0.2">
      <c r="A584" s="5" t="s">
        <v>1351</v>
      </c>
      <c r="B584" s="6" t="s">
        <v>2785</v>
      </c>
      <c r="C584" s="5" t="s">
        <v>2160</v>
      </c>
      <c r="D584" s="7">
        <v>133</v>
      </c>
      <c r="E584" s="8" t="s">
        <v>1353</v>
      </c>
    </row>
    <row r="585" spans="1:8" ht="13.15" customHeight="1" x14ac:dyDescent="0.2">
      <c r="A585" s="5" t="s">
        <v>1351</v>
      </c>
      <c r="B585" s="6" t="s">
        <v>2786</v>
      </c>
      <c r="C585" s="5" t="s">
        <v>2160</v>
      </c>
      <c r="D585" s="7">
        <v>134</v>
      </c>
      <c r="E585" s="8" t="s">
        <v>1353</v>
      </c>
    </row>
    <row r="586" spans="1:8" ht="13.15" customHeight="1" x14ac:dyDescent="0.2">
      <c r="C586" s="10" t="s">
        <v>2401</v>
      </c>
      <c r="D586" s="11">
        <f>SUM(D459:D585)</f>
        <v>12482</v>
      </c>
      <c r="E586" s="12"/>
    </row>
    <row r="587" spans="1:8" ht="13.15" customHeight="1" x14ac:dyDescent="0.2"/>
    <row r="588" spans="1:8" ht="13.15" customHeight="1" x14ac:dyDescent="0.2">
      <c r="A588" s="5" t="s">
        <v>1351</v>
      </c>
      <c r="B588" s="6">
        <v>600</v>
      </c>
      <c r="C588" s="5" t="s">
        <v>725</v>
      </c>
      <c r="D588" s="7">
        <v>78</v>
      </c>
      <c r="E588" s="8" t="s">
        <v>1353</v>
      </c>
    </row>
    <row r="589" spans="1:8" ht="13.15" customHeight="1" x14ac:dyDescent="0.2">
      <c r="A589" s="5" t="s">
        <v>1351</v>
      </c>
      <c r="B589" s="6">
        <v>601</v>
      </c>
      <c r="C589" s="5" t="s">
        <v>2657</v>
      </c>
      <c r="D589" s="7">
        <v>182</v>
      </c>
      <c r="E589" s="8" t="s">
        <v>1353</v>
      </c>
    </row>
    <row r="590" spans="1:8" ht="13.15" customHeight="1" x14ac:dyDescent="0.2">
      <c r="A590" s="5" t="s">
        <v>1351</v>
      </c>
      <c r="B590" s="6" t="s">
        <v>4513</v>
      </c>
      <c r="C590" s="5" t="s">
        <v>1370</v>
      </c>
      <c r="D590" s="7">
        <v>44</v>
      </c>
      <c r="E590" s="8" t="s">
        <v>1353</v>
      </c>
    </row>
    <row r="591" spans="1:8" ht="13.15" customHeight="1" x14ac:dyDescent="0.2">
      <c r="A591" s="5" t="s">
        <v>1351</v>
      </c>
      <c r="B591" s="6" t="s">
        <v>4514</v>
      </c>
      <c r="C591" s="5" t="s">
        <v>3515</v>
      </c>
      <c r="D591" s="7">
        <v>19</v>
      </c>
      <c r="E591" s="8" t="s">
        <v>1353</v>
      </c>
      <c r="H591" s="9"/>
    </row>
    <row r="592" spans="1:8" ht="13.15" customHeight="1" x14ac:dyDescent="0.2">
      <c r="A592" s="5" t="s">
        <v>1351</v>
      </c>
      <c r="B592" s="6" t="s">
        <v>1473</v>
      </c>
      <c r="C592" s="5" t="s">
        <v>2279</v>
      </c>
      <c r="D592" s="7">
        <v>27</v>
      </c>
      <c r="E592" s="8" t="s">
        <v>1353</v>
      </c>
      <c r="H592" s="9"/>
    </row>
    <row r="593" spans="1:8" ht="13.15" customHeight="1" x14ac:dyDescent="0.2">
      <c r="A593" s="5" t="s">
        <v>1351</v>
      </c>
      <c r="B593" s="6">
        <v>602</v>
      </c>
      <c r="C593" s="5" t="s">
        <v>2657</v>
      </c>
      <c r="D593" s="7">
        <v>184</v>
      </c>
      <c r="E593" s="8" t="s">
        <v>1353</v>
      </c>
    </row>
    <row r="594" spans="1:8" ht="13.15" customHeight="1" x14ac:dyDescent="0.2">
      <c r="A594" s="5" t="s">
        <v>1351</v>
      </c>
      <c r="B594" s="6" t="s">
        <v>4515</v>
      </c>
      <c r="C594" s="5" t="s">
        <v>1370</v>
      </c>
      <c r="D594" s="7">
        <v>36</v>
      </c>
      <c r="E594" s="8" t="s">
        <v>1353</v>
      </c>
    </row>
    <row r="595" spans="1:8" ht="13.15" customHeight="1" x14ac:dyDescent="0.2">
      <c r="A595" s="5" t="s">
        <v>1351</v>
      </c>
      <c r="B595" s="6" t="s">
        <v>4517</v>
      </c>
      <c r="C595" s="5" t="s">
        <v>3515</v>
      </c>
      <c r="D595" s="7">
        <v>19</v>
      </c>
      <c r="E595" s="8" t="s">
        <v>1353</v>
      </c>
    </row>
    <row r="596" spans="1:8" ht="13.15" customHeight="1" x14ac:dyDescent="0.2">
      <c r="A596" s="5" t="s">
        <v>1351</v>
      </c>
      <c r="B596" s="6" t="s">
        <v>1474</v>
      </c>
      <c r="C596" s="5" t="s">
        <v>2279</v>
      </c>
      <c r="D596" s="7">
        <v>36</v>
      </c>
      <c r="E596" s="8" t="s">
        <v>1353</v>
      </c>
    </row>
    <row r="597" spans="1:8" ht="13.15" customHeight="1" x14ac:dyDescent="0.2">
      <c r="A597" s="5" t="s">
        <v>1351</v>
      </c>
      <c r="B597" s="6">
        <v>603</v>
      </c>
      <c r="C597" s="5" t="s">
        <v>2657</v>
      </c>
      <c r="D597" s="7">
        <v>173</v>
      </c>
      <c r="E597" s="8" t="s">
        <v>1353</v>
      </c>
    </row>
    <row r="598" spans="1:8" ht="13.15" customHeight="1" x14ac:dyDescent="0.2">
      <c r="A598" s="5" t="s">
        <v>1351</v>
      </c>
      <c r="B598" s="6" t="s">
        <v>4559</v>
      </c>
      <c r="C598" s="5" t="s">
        <v>3614</v>
      </c>
      <c r="D598" s="7">
        <v>22</v>
      </c>
      <c r="E598" s="8" t="s">
        <v>1353</v>
      </c>
    </row>
    <row r="599" spans="1:8" ht="13.15" customHeight="1" x14ac:dyDescent="0.2">
      <c r="A599" s="5" t="s">
        <v>1351</v>
      </c>
      <c r="B599" s="6" t="s">
        <v>1475</v>
      </c>
      <c r="C599" s="5" t="s">
        <v>2279</v>
      </c>
      <c r="D599" s="7">
        <v>30</v>
      </c>
      <c r="E599" s="8" t="s">
        <v>1353</v>
      </c>
    </row>
    <row r="600" spans="1:8" ht="13.15" customHeight="1" x14ac:dyDescent="0.2">
      <c r="A600" s="5" t="s">
        <v>1351</v>
      </c>
      <c r="B600" s="6">
        <v>604</v>
      </c>
      <c r="C600" s="5" t="s">
        <v>2657</v>
      </c>
      <c r="D600" s="7">
        <v>174</v>
      </c>
      <c r="E600" s="8" t="s">
        <v>1353</v>
      </c>
    </row>
    <row r="601" spans="1:8" ht="13.15" customHeight="1" x14ac:dyDescent="0.2">
      <c r="A601" s="5" t="s">
        <v>1351</v>
      </c>
      <c r="B601" s="6" t="s">
        <v>1476</v>
      </c>
      <c r="C601" s="5" t="s">
        <v>3614</v>
      </c>
      <c r="D601" s="7">
        <v>22</v>
      </c>
      <c r="E601" s="8" t="s">
        <v>1353</v>
      </c>
    </row>
    <row r="602" spans="1:8" ht="13.15" customHeight="1" x14ac:dyDescent="0.2">
      <c r="A602" s="5" t="s">
        <v>1351</v>
      </c>
      <c r="B602" s="6" t="s">
        <v>1477</v>
      </c>
      <c r="C602" s="5" t="s">
        <v>2279</v>
      </c>
      <c r="D602" s="7">
        <v>29</v>
      </c>
      <c r="E602" s="8" t="s">
        <v>1353</v>
      </c>
    </row>
    <row r="603" spans="1:8" ht="13.15" customHeight="1" x14ac:dyDescent="0.2">
      <c r="A603" s="5" t="s">
        <v>1351</v>
      </c>
      <c r="B603" s="6">
        <v>605</v>
      </c>
      <c r="C603" s="5" t="s">
        <v>2657</v>
      </c>
      <c r="D603" s="7">
        <v>174</v>
      </c>
      <c r="E603" s="8" t="s">
        <v>1353</v>
      </c>
    </row>
    <row r="604" spans="1:8" ht="13.15" customHeight="1" x14ac:dyDescent="0.2">
      <c r="A604" s="5" t="s">
        <v>1351</v>
      </c>
      <c r="B604" s="6" t="s">
        <v>4561</v>
      </c>
      <c r="C604" s="5" t="s">
        <v>1370</v>
      </c>
      <c r="D604" s="7">
        <v>44</v>
      </c>
      <c r="E604" s="8" t="s">
        <v>1353</v>
      </c>
      <c r="H604" s="9"/>
    </row>
    <row r="605" spans="1:8" ht="13.15" customHeight="1" x14ac:dyDescent="0.2">
      <c r="A605" s="5" t="s">
        <v>1351</v>
      </c>
      <c r="B605" s="6" t="s">
        <v>4562</v>
      </c>
      <c r="C605" s="5" t="s">
        <v>3515</v>
      </c>
      <c r="D605" s="7">
        <v>20</v>
      </c>
      <c r="E605" s="8" t="s">
        <v>1353</v>
      </c>
    </row>
    <row r="606" spans="1:8" ht="13.15" customHeight="1" x14ac:dyDescent="0.2">
      <c r="A606" s="5" t="s">
        <v>1351</v>
      </c>
      <c r="B606" s="6" t="s">
        <v>1478</v>
      </c>
      <c r="C606" s="5" t="s">
        <v>2279</v>
      </c>
      <c r="D606" s="7">
        <v>30</v>
      </c>
      <c r="E606" s="8" t="s">
        <v>1353</v>
      </c>
    </row>
    <row r="607" spans="1:8" ht="13.15" customHeight="1" x14ac:dyDescent="0.2">
      <c r="A607" s="5" t="s">
        <v>1351</v>
      </c>
      <c r="B607" s="6">
        <v>606</v>
      </c>
      <c r="C607" s="5" t="s">
        <v>1371</v>
      </c>
      <c r="D607" s="7">
        <v>169</v>
      </c>
      <c r="E607" s="8" t="s">
        <v>1353</v>
      </c>
    </row>
    <row r="608" spans="1:8" ht="13.15" customHeight="1" x14ac:dyDescent="0.2">
      <c r="A608" s="5" t="s">
        <v>1351</v>
      </c>
      <c r="B608" s="6" t="s">
        <v>4563</v>
      </c>
      <c r="C608" s="5" t="s">
        <v>1372</v>
      </c>
      <c r="D608" s="7">
        <v>103</v>
      </c>
      <c r="E608" s="8" t="s">
        <v>1353</v>
      </c>
    </row>
    <row r="609" spans="1:5" ht="13.15" customHeight="1" x14ac:dyDescent="0.2">
      <c r="A609" s="5" t="s">
        <v>1351</v>
      </c>
      <c r="B609" s="6" t="s">
        <v>1479</v>
      </c>
      <c r="C609" s="5" t="s">
        <v>3515</v>
      </c>
      <c r="D609" s="7">
        <v>37</v>
      </c>
      <c r="E609" s="8" t="s">
        <v>1353</v>
      </c>
    </row>
    <row r="610" spans="1:5" ht="13.15" customHeight="1" x14ac:dyDescent="0.2">
      <c r="A610" s="5" t="s">
        <v>1351</v>
      </c>
      <c r="B610" s="6" t="s">
        <v>1480</v>
      </c>
      <c r="C610" s="5" t="s">
        <v>2279</v>
      </c>
      <c r="D610" s="7">
        <v>13</v>
      </c>
      <c r="E610" s="8" t="s">
        <v>1353</v>
      </c>
    </row>
    <row r="611" spans="1:5" ht="13.15" customHeight="1" x14ac:dyDescent="0.2">
      <c r="A611" s="5" t="s">
        <v>1351</v>
      </c>
      <c r="B611" s="6">
        <v>607</v>
      </c>
      <c r="C611" s="5" t="s">
        <v>2657</v>
      </c>
      <c r="D611" s="7">
        <v>175</v>
      </c>
      <c r="E611" s="8">
        <v>509130</v>
      </c>
    </row>
    <row r="612" spans="1:5" ht="13.15" customHeight="1" x14ac:dyDescent="0.2">
      <c r="A612" s="5" t="s">
        <v>1351</v>
      </c>
      <c r="B612" s="6" t="s">
        <v>4565</v>
      </c>
      <c r="C612" s="5" t="s">
        <v>3614</v>
      </c>
      <c r="D612" s="7">
        <v>23</v>
      </c>
      <c r="E612" s="8">
        <v>509130</v>
      </c>
    </row>
    <row r="613" spans="1:5" ht="13.15" customHeight="1" x14ac:dyDescent="0.2">
      <c r="A613" s="5" t="s">
        <v>1351</v>
      </c>
      <c r="B613" s="6" t="s">
        <v>1481</v>
      </c>
      <c r="C613" s="5" t="s">
        <v>2279</v>
      </c>
      <c r="D613" s="7">
        <v>30</v>
      </c>
      <c r="E613" s="8">
        <v>509130</v>
      </c>
    </row>
    <row r="614" spans="1:5" ht="13.15" customHeight="1" x14ac:dyDescent="0.2">
      <c r="A614" s="5" t="s">
        <v>1351</v>
      </c>
      <c r="B614" s="6">
        <v>608</v>
      </c>
      <c r="C614" s="5" t="s">
        <v>2657</v>
      </c>
      <c r="D614" s="7">
        <v>175</v>
      </c>
      <c r="E614" s="8" t="s">
        <v>1353</v>
      </c>
    </row>
    <row r="615" spans="1:5" ht="13.15" customHeight="1" x14ac:dyDescent="0.2">
      <c r="A615" s="5" t="s">
        <v>1351</v>
      </c>
      <c r="B615" s="6" t="s">
        <v>4566</v>
      </c>
      <c r="C615" s="5" t="s">
        <v>1370</v>
      </c>
      <c r="D615" s="7">
        <v>29</v>
      </c>
      <c r="E615" s="8" t="s">
        <v>1353</v>
      </c>
    </row>
    <row r="616" spans="1:5" ht="13.15" customHeight="1" x14ac:dyDescent="0.2">
      <c r="A616" s="5" t="s">
        <v>1351</v>
      </c>
      <c r="B616" s="6" t="s">
        <v>4567</v>
      </c>
      <c r="C616" s="5" t="s">
        <v>3515</v>
      </c>
      <c r="D616" s="7">
        <v>19</v>
      </c>
      <c r="E616" s="8" t="s">
        <v>1353</v>
      </c>
    </row>
    <row r="617" spans="1:5" ht="13.15" customHeight="1" x14ac:dyDescent="0.2">
      <c r="A617" s="5" t="s">
        <v>1351</v>
      </c>
      <c r="B617" s="6" t="s">
        <v>1482</v>
      </c>
      <c r="C617" s="5" t="s">
        <v>2279</v>
      </c>
      <c r="D617" s="7">
        <v>29</v>
      </c>
      <c r="E617" s="8" t="s">
        <v>1353</v>
      </c>
    </row>
    <row r="618" spans="1:5" ht="13.15" customHeight="1" x14ac:dyDescent="0.2">
      <c r="A618" s="5" t="s">
        <v>1351</v>
      </c>
      <c r="B618" s="6">
        <v>609</v>
      </c>
      <c r="C618" s="5" t="s">
        <v>2657</v>
      </c>
      <c r="D618" s="7">
        <v>175</v>
      </c>
      <c r="E618" s="8" t="s">
        <v>1353</v>
      </c>
    </row>
    <row r="619" spans="1:5" ht="13.15" customHeight="1" x14ac:dyDescent="0.2">
      <c r="A619" s="5" t="s">
        <v>1351</v>
      </c>
      <c r="B619" s="6" t="s">
        <v>1483</v>
      </c>
      <c r="C619" s="5" t="s">
        <v>1370</v>
      </c>
      <c r="D619" s="7">
        <v>44</v>
      </c>
      <c r="E619" s="8" t="s">
        <v>1353</v>
      </c>
    </row>
    <row r="620" spans="1:5" ht="13.15" customHeight="1" x14ac:dyDescent="0.2">
      <c r="A620" s="5" t="s">
        <v>1351</v>
      </c>
      <c r="B620" s="6" t="s">
        <v>1484</v>
      </c>
      <c r="C620" s="5" t="s">
        <v>3515</v>
      </c>
      <c r="D620" s="7">
        <v>20</v>
      </c>
      <c r="E620" s="8" t="s">
        <v>1353</v>
      </c>
    </row>
    <row r="621" spans="1:5" ht="13.15" customHeight="1" x14ac:dyDescent="0.2">
      <c r="A621" s="5" t="s">
        <v>1351</v>
      </c>
      <c r="B621" s="6" t="s">
        <v>1485</v>
      </c>
      <c r="C621" s="5" t="s">
        <v>2279</v>
      </c>
      <c r="D621" s="7">
        <v>30</v>
      </c>
      <c r="E621" s="8" t="s">
        <v>1353</v>
      </c>
    </row>
    <row r="622" spans="1:5" ht="13.15" customHeight="1" x14ac:dyDescent="0.2">
      <c r="A622" s="5" t="s">
        <v>1351</v>
      </c>
      <c r="B622" s="6">
        <v>610</v>
      </c>
      <c r="C622" s="5" t="s">
        <v>2657</v>
      </c>
      <c r="D622" s="7">
        <v>176</v>
      </c>
      <c r="E622" s="8" t="s">
        <v>1353</v>
      </c>
    </row>
    <row r="623" spans="1:5" ht="13.15" customHeight="1" x14ac:dyDescent="0.2">
      <c r="A623" s="5" t="s">
        <v>1351</v>
      </c>
      <c r="B623" s="6" t="s">
        <v>1486</v>
      </c>
      <c r="C623" s="5" t="s">
        <v>3614</v>
      </c>
      <c r="D623" s="7">
        <v>23</v>
      </c>
      <c r="E623" s="8" t="s">
        <v>1353</v>
      </c>
    </row>
    <row r="624" spans="1:5" ht="13.15" customHeight="1" x14ac:dyDescent="0.2">
      <c r="A624" s="5" t="s">
        <v>1351</v>
      </c>
      <c r="B624" s="6" t="s">
        <v>1487</v>
      </c>
      <c r="C624" s="5" t="s">
        <v>2279</v>
      </c>
      <c r="D624" s="7">
        <v>29</v>
      </c>
      <c r="E624" s="8" t="s">
        <v>1353</v>
      </c>
    </row>
    <row r="625" spans="1:8" ht="13.15" customHeight="1" x14ac:dyDescent="0.2">
      <c r="A625" s="5" t="s">
        <v>1351</v>
      </c>
      <c r="B625" s="6">
        <v>611</v>
      </c>
      <c r="C625" s="5" t="s">
        <v>2657</v>
      </c>
      <c r="D625" s="7">
        <v>175</v>
      </c>
      <c r="E625" s="8" t="s">
        <v>1353</v>
      </c>
    </row>
    <row r="626" spans="1:8" ht="13.15" customHeight="1" x14ac:dyDescent="0.2">
      <c r="A626" s="5" t="s">
        <v>1351</v>
      </c>
      <c r="B626" s="6" t="s">
        <v>1488</v>
      </c>
      <c r="C626" s="5" t="s">
        <v>3515</v>
      </c>
      <c r="D626" s="7">
        <v>22</v>
      </c>
      <c r="E626" s="8" t="s">
        <v>1353</v>
      </c>
    </row>
    <row r="627" spans="1:8" ht="13.15" customHeight="1" x14ac:dyDescent="0.2">
      <c r="A627" s="5" t="s">
        <v>1351</v>
      </c>
      <c r="B627" s="6" t="s">
        <v>1489</v>
      </c>
      <c r="C627" s="5" t="s">
        <v>2279</v>
      </c>
      <c r="D627" s="7">
        <v>30</v>
      </c>
      <c r="E627" s="8" t="s">
        <v>1353</v>
      </c>
      <c r="H627" s="9"/>
    </row>
    <row r="628" spans="1:8" ht="13.15" customHeight="1" x14ac:dyDescent="0.2">
      <c r="A628" s="5" t="s">
        <v>1351</v>
      </c>
      <c r="B628" s="6">
        <v>612</v>
      </c>
      <c r="C628" s="5" t="s">
        <v>2657</v>
      </c>
      <c r="D628" s="7">
        <v>175</v>
      </c>
      <c r="E628" s="8" t="s">
        <v>1353</v>
      </c>
    </row>
    <row r="629" spans="1:8" ht="13.15" customHeight="1" x14ac:dyDescent="0.2">
      <c r="A629" s="5" t="s">
        <v>1351</v>
      </c>
      <c r="B629" s="6" t="s">
        <v>1490</v>
      </c>
      <c r="C629" s="5" t="s">
        <v>1370</v>
      </c>
      <c r="D629" s="7">
        <v>44</v>
      </c>
      <c r="E629" s="8" t="s">
        <v>1353</v>
      </c>
    </row>
    <row r="630" spans="1:8" ht="13.15" customHeight="1" x14ac:dyDescent="0.2">
      <c r="A630" s="5" t="s">
        <v>1351</v>
      </c>
      <c r="B630" s="6" t="s">
        <v>1491</v>
      </c>
      <c r="C630" s="5" t="s">
        <v>3515</v>
      </c>
      <c r="D630" s="7">
        <v>20</v>
      </c>
      <c r="E630" s="8" t="s">
        <v>1353</v>
      </c>
    </row>
    <row r="631" spans="1:8" ht="13.15" customHeight="1" x14ac:dyDescent="0.2">
      <c r="A631" s="5" t="s">
        <v>1351</v>
      </c>
      <c r="B631" s="6" t="s">
        <v>1492</v>
      </c>
      <c r="C631" s="5" t="s">
        <v>2279</v>
      </c>
      <c r="D631" s="7">
        <v>29</v>
      </c>
      <c r="E631" s="8" t="s">
        <v>1353</v>
      </c>
    </row>
    <row r="632" spans="1:8" ht="13.15" customHeight="1" x14ac:dyDescent="0.2">
      <c r="A632" s="5" t="s">
        <v>1351</v>
      </c>
      <c r="B632" s="6">
        <v>613</v>
      </c>
      <c r="C632" s="5" t="s">
        <v>888</v>
      </c>
      <c r="D632" s="7">
        <v>250</v>
      </c>
      <c r="E632" s="8" t="s">
        <v>1353</v>
      </c>
    </row>
    <row r="633" spans="1:8" ht="13.15" customHeight="1" x14ac:dyDescent="0.2">
      <c r="A633" s="5" t="s">
        <v>1351</v>
      </c>
      <c r="B633" s="6" t="s">
        <v>1493</v>
      </c>
      <c r="C633" s="5" t="s">
        <v>3515</v>
      </c>
      <c r="D633" s="7">
        <v>68</v>
      </c>
      <c r="E633" s="8" t="s">
        <v>1353</v>
      </c>
    </row>
    <row r="634" spans="1:8" ht="13.15" customHeight="1" x14ac:dyDescent="0.2">
      <c r="A634" s="5" t="s">
        <v>1351</v>
      </c>
      <c r="B634" s="6">
        <v>614</v>
      </c>
      <c r="C634" s="5" t="s">
        <v>2657</v>
      </c>
      <c r="D634" s="7">
        <v>182</v>
      </c>
      <c r="E634" s="8" t="s">
        <v>1353</v>
      </c>
    </row>
    <row r="635" spans="1:8" ht="13.15" customHeight="1" x14ac:dyDescent="0.2">
      <c r="A635" s="5" t="s">
        <v>1351</v>
      </c>
      <c r="B635" s="6" t="s">
        <v>1494</v>
      </c>
      <c r="C635" s="5" t="s">
        <v>3614</v>
      </c>
      <c r="D635" s="7">
        <v>22</v>
      </c>
      <c r="E635" s="8" t="s">
        <v>1353</v>
      </c>
    </row>
    <row r="636" spans="1:8" ht="13.15" customHeight="1" x14ac:dyDescent="0.2">
      <c r="A636" s="5" t="s">
        <v>1351</v>
      </c>
      <c r="B636" s="6" t="s">
        <v>1495</v>
      </c>
      <c r="C636" s="5" t="s">
        <v>2279</v>
      </c>
      <c r="D636" s="7">
        <v>29</v>
      </c>
      <c r="E636" s="8" t="s">
        <v>1353</v>
      </c>
    </row>
    <row r="637" spans="1:8" ht="13.15" customHeight="1" x14ac:dyDescent="0.2">
      <c r="A637" s="5" t="s">
        <v>1351</v>
      </c>
      <c r="B637" s="6">
        <v>615</v>
      </c>
      <c r="C637" s="5" t="s">
        <v>2657</v>
      </c>
      <c r="D637" s="7">
        <v>152</v>
      </c>
      <c r="E637" s="8" t="s">
        <v>1353</v>
      </c>
    </row>
    <row r="638" spans="1:8" ht="13.15" customHeight="1" x14ac:dyDescent="0.2">
      <c r="A638" s="5" t="s">
        <v>1351</v>
      </c>
      <c r="B638" s="6">
        <v>616</v>
      </c>
      <c r="C638" s="5" t="s">
        <v>2657</v>
      </c>
      <c r="D638" s="7">
        <v>247</v>
      </c>
      <c r="E638" s="8" t="s">
        <v>1353</v>
      </c>
    </row>
    <row r="639" spans="1:8" ht="13.15" customHeight="1" x14ac:dyDescent="0.2">
      <c r="A639" s="5" t="s">
        <v>1351</v>
      </c>
      <c r="B639" s="6" t="s">
        <v>1496</v>
      </c>
      <c r="C639" s="5" t="s">
        <v>1370</v>
      </c>
      <c r="D639" s="7">
        <v>45</v>
      </c>
      <c r="E639" s="8" t="s">
        <v>1353</v>
      </c>
    </row>
    <row r="640" spans="1:8" ht="13.15" customHeight="1" x14ac:dyDescent="0.2">
      <c r="A640" s="5" t="s">
        <v>1351</v>
      </c>
      <c r="B640" s="6" t="s">
        <v>1497</v>
      </c>
      <c r="C640" s="5" t="s">
        <v>3614</v>
      </c>
      <c r="D640" s="7">
        <v>25</v>
      </c>
      <c r="E640" s="8" t="s">
        <v>1353</v>
      </c>
    </row>
    <row r="641" spans="1:5" ht="13.15" customHeight="1" x14ac:dyDescent="0.2">
      <c r="A641" s="5" t="s">
        <v>1351</v>
      </c>
      <c r="B641" s="6" t="s">
        <v>1498</v>
      </c>
      <c r="C641" s="5" t="s">
        <v>2279</v>
      </c>
      <c r="D641" s="7">
        <v>31</v>
      </c>
      <c r="E641" s="8" t="s">
        <v>1353</v>
      </c>
    </row>
    <row r="642" spans="1:5" ht="13.15" customHeight="1" x14ac:dyDescent="0.2">
      <c r="A642" s="5" t="s">
        <v>1351</v>
      </c>
      <c r="B642" s="6">
        <v>617</v>
      </c>
      <c r="C642" s="5" t="s">
        <v>2657</v>
      </c>
      <c r="D642" s="7">
        <v>181</v>
      </c>
      <c r="E642" s="8" t="s">
        <v>1353</v>
      </c>
    </row>
    <row r="643" spans="1:5" ht="13.15" customHeight="1" x14ac:dyDescent="0.2">
      <c r="A643" s="5" t="s">
        <v>1351</v>
      </c>
      <c r="B643" s="6" t="s">
        <v>1499</v>
      </c>
      <c r="C643" s="5" t="s">
        <v>1370</v>
      </c>
      <c r="D643" s="7">
        <v>44</v>
      </c>
      <c r="E643" s="8" t="s">
        <v>1353</v>
      </c>
    </row>
    <row r="644" spans="1:5" ht="13.15" customHeight="1" x14ac:dyDescent="0.2">
      <c r="A644" s="5" t="s">
        <v>1351</v>
      </c>
      <c r="B644" s="6" t="s">
        <v>1500</v>
      </c>
      <c r="C644" s="5" t="s">
        <v>3614</v>
      </c>
      <c r="D644" s="7">
        <v>23</v>
      </c>
      <c r="E644" s="8" t="s">
        <v>1353</v>
      </c>
    </row>
    <row r="645" spans="1:5" ht="13.15" customHeight="1" x14ac:dyDescent="0.2">
      <c r="A645" s="5" t="s">
        <v>1351</v>
      </c>
      <c r="B645" s="6" t="s">
        <v>1501</v>
      </c>
      <c r="C645" s="5" t="s">
        <v>2279</v>
      </c>
      <c r="D645" s="7">
        <v>29</v>
      </c>
      <c r="E645" s="8" t="s">
        <v>1353</v>
      </c>
    </row>
    <row r="646" spans="1:5" ht="13.15" customHeight="1" x14ac:dyDescent="0.2">
      <c r="A646" s="5" t="s">
        <v>1351</v>
      </c>
      <c r="B646" s="6">
        <v>618</v>
      </c>
      <c r="C646" s="5" t="s">
        <v>2657</v>
      </c>
      <c r="D646" s="7">
        <v>175</v>
      </c>
      <c r="E646" s="8" t="s">
        <v>1353</v>
      </c>
    </row>
    <row r="647" spans="1:5" ht="13.15" customHeight="1" x14ac:dyDescent="0.2">
      <c r="A647" s="5" t="s">
        <v>1351</v>
      </c>
      <c r="B647" s="6" t="s">
        <v>1502</v>
      </c>
      <c r="C647" s="5" t="s">
        <v>3515</v>
      </c>
      <c r="D647" s="7">
        <v>20</v>
      </c>
      <c r="E647" s="8" t="s">
        <v>1353</v>
      </c>
    </row>
    <row r="648" spans="1:5" ht="13.15" customHeight="1" x14ac:dyDescent="0.2">
      <c r="A648" s="5" t="s">
        <v>1351</v>
      </c>
      <c r="B648" s="6" t="s">
        <v>1503</v>
      </c>
      <c r="C648" s="5" t="s">
        <v>2279</v>
      </c>
      <c r="D648" s="7">
        <v>29</v>
      </c>
      <c r="E648" s="8" t="s">
        <v>1353</v>
      </c>
    </row>
    <row r="649" spans="1:5" ht="13.15" customHeight="1" x14ac:dyDescent="0.2">
      <c r="A649" s="5" t="s">
        <v>1351</v>
      </c>
      <c r="B649" s="6">
        <v>619</v>
      </c>
      <c r="C649" s="5" t="s">
        <v>2657</v>
      </c>
      <c r="D649" s="7">
        <v>175</v>
      </c>
      <c r="E649" s="8" t="s">
        <v>1353</v>
      </c>
    </row>
    <row r="650" spans="1:5" ht="13.15" customHeight="1" x14ac:dyDescent="0.2">
      <c r="A650" s="5" t="s">
        <v>1351</v>
      </c>
      <c r="B650" s="6" t="s">
        <v>1504</v>
      </c>
      <c r="C650" s="5" t="s">
        <v>3515</v>
      </c>
      <c r="D650" s="7">
        <v>20</v>
      </c>
      <c r="E650" s="8" t="s">
        <v>1353</v>
      </c>
    </row>
    <row r="651" spans="1:5" ht="13.15" customHeight="1" x14ac:dyDescent="0.2">
      <c r="A651" s="5" t="s">
        <v>1351</v>
      </c>
      <c r="B651" s="6" t="s">
        <v>1505</v>
      </c>
      <c r="C651" s="5" t="s">
        <v>2279</v>
      </c>
      <c r="D651" s="7">
        <v>29</v>
      </c>
      <c r="E651" s="8" t="s">
        <v>1353</v>
      </c>
    </row>
    <row r="652" spans="1:5" ht="13.15" customHeight="1" x14ac:dyDescent="0.2">
      <c r="A652" s="5" t="s">
        <v>1351</v>
      </c>
      <c r="B652" s="6">
        <v>620</v>
      </c>
      <c r="C652" s="5" t="s">
        <v>2657</v>
      </c>
      <c r="D652" s="7">
        <v>175</v>
      </c>
      <c r="E652" s="8" t="s">
        <v>1353</v>
      </c>
    </row>
    <row r="653" spans="1:5" ht="13.15" customHeight="1" x14ac:dyDescent="0.2">
      <c r="A653" s="5" t="s">
        <v>1351</v>
      </c>
      <c r="B653" s="6" t="s">
        <v>1506</v>
      </c>
      <c r="C653" s="5" t="s">
        <v>1370</v>
      </c>
      <c r="D653" s="7">
        <v>36</v>
      </c>
      <c r="E653" s="8" t="s">
        <v>1353</v>
      </c>
    </row>
    <row r="654" spans="1:5" ht="13.15" customHeight="1" x14ac:dyDescent="0.2">
      <c r="A654" s="5" t="s">
        <v>1351</v>
      </c>
      <c r="B654" s="6" t="s">
        <v>1507</v>
      </c>
      <c r="C654" s="5" t="s">
        <v>3614</v>
      </c>
      <c r="D654" s="7">
        <v>22</v>
      </c>
      <c r="E654" s="8" t="s">
        <v>1353</v>
      </c>
    </row>
    <row r="655" spans="1:5" ht="13.15" customHeight="1" x14ac:dyDescent="0.2">
      <c r="A655" s="5" t="s">
        <v>1351</v>
      </c>
      <c r="B655" s="6" t="s">
        <v>1508</v>
      </c>
      <c r="C655" s="5" t="s">
        <v>2279</v>
      </c>
      <c r="D655" s="7">
        <v>29</v>
      </c>
      <c r="E655" s="8" t="s">
        <v>1353</v>
      </c>
    </row>
    <row r="656" spans="1:5" ht="13.15" customHeight="1" x14ac:dyDescent="0.2">
      <c r="A656" s="5" t="s">
        <v>1351</v>
      </c>
      <c r="B656" s="6">
        <v>621</v>
      </c>
      <c r="C656" s="5" t="s">
        <v>2657</v>
      </c>
      <c r="D656" s="7">
        <v>175</v>
      </c>
      <c r="E656" s="8" t="s">
        <v>1353</v>
      </c>
    </row>
    <row r="657" spans="1:5" ht="13.15" customHeight="1" x14ac:dyDescent="0.2">
      <c r="A657" s="5" t="s">
        <v>1351</v>
      </c>
      <c r="B657" s="6" t="s">
        <v>1509</v>
      </c>
      <c r="C657" s="5" t="s">
        <v>1370</v>
      </c>
      <c r="D657" s="7">
        <v>44</v>
      </c>
      <c r="E657" s="8" t="s">
        <v>1353</v>
      </c>
    </row>
    <row r="658" spans="1:5" ht="13.15" customHeight="1" x14ac:dyDescent="0.2">
      <c r="A658" s="5" t="s">
        <v>1351</v>
      </c>
      <c r="B658" s="6" t="s">
        <v>1510</v>
      </c>
      <c r="C658" s="5" t="s">
        <v>3614</v>
      </c>
      <c r="D658" s="7">
        <v>23</v>
      </c>
      <c r="E658" s="8" t="s">
        <v>1353</v>
      </c>
    </row>
    <row r="659" spans="1:5" ht="13.15" customHeight="1" x14ac:dyDescent="0.2">
      <c r="A659" s="5" t="s">
        <v>1351</v>
      </c>
      <c r="B659" s="6" t="s">
        <v>1511</v>
      </c>
      <c r="C659" s="5" t="s">
        <v>2279</v>
      </c>
      <c r="D659" s="7">
        <v>29</v>
      </c>
      <c r="E659" s="8" t="s">
        <v>1353</v>
      </c>
    </row>
    <row r="660" spans="1:5" ht="13.15" customHeight="1" x14ac:dyDescent="0.2">
      <c r="A660" s="5" t="s">
        <v>1351</v>
      </c>
      <c r="B660" s="6">
        <v>622</v>
      </c>
      <c r="C660" s="5" t="s">
        <v>2657</v>
      </c>
      <c r="D660" s="7">
        <v>175</v>
      </c>
      <c r="E660" s="8" t="s">
        <v>1353</v>
      </c>
    </row>
    <row r="661" spans="1:5" ht="13.15" customHeight="1" x14ac:dyDescent="0.2">
      <c r="A661" s="5" t="s">
        <v>1351</v>
      </c>
      <c r="B661" s="6" t="s">
        <v>1512</v>
      </c>
      <c r="C661" s="5" t="s">
        <v>3515</v>
      </c>
      <c r="D661" s="7">
        <v>20</v>
      </c>
      <c r="E661" s="8" t="s">
        <v>1353</v>
      </c>
    </row>
    <row r="662" spans="1:5" ht="13.15" customHeight="1" x14ac:dyDescent="0.2">
      <c r="A662" s="5" t="s">
        <v>1351</v>
      </c>
      <c r="B662" s="6" t="s">
        <v>1513</v>
      </c>
      <c r="C662" s="5" t="s">
        <v>2279</v>
      </c>
      <c r="D662" s="7">
        <v>29</v>
      </c>
      <c r="E662" s="8" t="s">
        <v>1353</v>
      </c>
    </row>
    <row r="663" spans="1:5" ht="13.15" customHeight="1" x14ac:dyDescent="0.2">
      <c r="A663" s="5" t="s">
        <v>1351</v>
      </c>
      <c r="B663" s="6">
        <v>623</v>
      </c>
      <c r="C663" s="5" t="s">
        <v>2657</v>
      </c>
      <c r="D663" s="7">
        <v>175</v>
      </c>
      <c r="E663" s="8" t="s">
        <v>1353</v>
      </c>
    </row>
    <row r="664" spans="1:5" ht="13.15" customHeight="1" x14ac:dyDescent="0.2">
      <c r="A664" s="5" t="s">
        <v>1351</v>
      </c>
      <c r="B664" s="6" t="s">
        <v>1514</v>
      </c>
      <c r="C664" s="5" t="s">
        <v>3515</v>
      </c>
      <c r="D664" s="7">
        <v>20</v>
      </c>
      <c r="E664" s="8" t="s">
        <v>1353</v>
      </c>
    </row>
    <row r="665" spans="1:5" ht="13.15" customHeight="1" x14ac:dyDescent="0.2">
      <c r="A665" s="5" t="s">
        <v>1351</v>
      </c>
      <c r="B665" s="6" t="s">
        <v>1515</v>
      </c>
      <c r="C665" s="5" t="s">
        <v>2279</v>
      </c>
      <c r="D665" s="7">
        <v>29</v>
      </c>
      <c r="E665" s="8" t="s">
        <v>1353</v>
      </c>
    </row>
    <row r="666" spans="1:5" ht="13.15" customHeight="1" x14ac:dyDescent="0.2">
      <c r="A666" s="5" t="s">
        <v>1351</v>
      </c>
      <c r="B666" s="6">
        <v>624</v>
      </c>
      <c r="C666" s="5" t="s">
        <v>2657</v>
      </c>
      <c r="D666" s="7">
        <v>175</v>
      </c>
      <c r="E666" s="8" t="s">
        <v>1353</v>
      </c>
    </row>
    <row r="667" spans="1:5" ht="13.15" customHeight="1" x14ac:dyDescent="0.2">
      <c r="A667" s="5" t="s">
        <v>1351</v>
      </c>
      <c r="B667" s="6" t="s">
        <v>1516</v>
      </c>
      <c r="C667" s="5" t="s">
        <v>1370</v>
      </c>
      <c r="D667" s="7">
        <v>44</v>
      </c>
      <c r="E667" s="8" t="s">
        <v>1353</v>
      </c>
    </row>
    <row r="668" spans="1:5" ht="13.15" customHeight="1" x14ac:dyDescent="0.2">
      <c r="A668" s="5" t="s">
        <v>1351</v>
      </c>
      <c r="B668" s="6" t="s">
        <v>1517</v>
      </c>
      <c r="C668" s="5" t="s">
        <v>3614</v>
      </c>
      <c r="D668" s="7">
        <v>23</v>
      </c>
      <c r="E668" s="8" t="s">
        <v>1353</v>
      </c>
    </row>
    <row r="669" spans="1:5" ht="13.15" customHeight="1" x14ac:dyDescent="0.2">
      <c r="A669" s="5" t="s">
        <v>1351</v>
      </c>
      <c r="B669" s="6" t="s">
        <v>1518</v>
      </c>
      <c r="C669" s="5" t="s">
        <v>2279</v>
      </c>
      <c r="D669" s="7">
        <v>28</v>
      </c>
      <c r="E669" s="8" t="s">
        <v>1353</v>
      </c>
    </row>
    <row r="670" spans="1:5" ht="13.15" customHeight="1" x14ac:dyDescent="0.2">
      <c r="A670" s="5" t="s">
        <v>1351</v>
      </c>
      <c r="B670" s="6">
        <v>625</v>
      </c>
      <c r="C670" s="5" t="s">
        <v>2657</v>
      </c>
      <c r="D670" s="7">
        <v>169</v>
      </c>
      <c r="E670" s="8" t="s">
        <v>1353</v>
      </c>
    </row>
    <row r="671" spans="1:5" ht="13.15" customHeight="1" x14ac:dyDescent="0.2">
      <c r="A671" s="5" t="s">
        <v>1351</v>
      </c>
      <c r="B671" s="6" t="s">
        <v>657</v>
      </c>
      <c r="C671" s="5" t="s">
        <v>1370</v>
      </c>
      <c r="D671" s="7">
        <v>103</v>
      </c>
      <c r="E671" s="8" t="s">
        <v>1353</v>
      </c>
    </row>
    <row r="672" spans="1:5" ht="13.15" customHeight="1" x14ac:dyDescent="0.2">
      <c r="A672" s="5" t="s">
        <v>1351</v>
      </c>
      <c r="B672" s="6" t="s">
        <v>1519</v>
      </c>
      <c r="C672" s="5" t="s">
        <v>3614</v>
      </c>
      <c r="D672" s="7">
        <v>37</v>
      </c>
      <c r="E672" s="8" t="s">
        <v>1353</v>
      </c>
    </row>
    <row r="673" spans="1:5" ht="13.15" customHeight="1" x14ac:dyDescent="0.2">
      <c r="A673" s="5" t="s">
        <v>1351</v>
      </c>
      <c r="B673" s="6" t="s">
        <v>1520</v>
      </c>
      <c r="C673" s="5" t="s">
        <v>2279</v>
      </c>
      <c r="D673" s="7">
        <v>13</v>
      </c>
      <c r="E673" s="8" t="s">
        <v>1353</v>
      </c>
    </row>
    <row r="674" spans="1:5" ht="13.15" customHeight="1" x14ac:dyDescent="0.2">
      <c r="A674" s="5" t="s">
        <v>1351</v>
      </c>
      <c r="B674" s="6">
        <v>626</v>
      </c>
      <c r="C674" s="5" t="s">
        <v>2657</v>
      </c>
      <c r="D674" s="7">
        <v>175</v>
      </c>
      <c r="E674" s="8" t="s">
        <v>1353</v>
      </c>
    </row>
    <row r="675" spans="1:5" ht="13.15" customHeight="1" x14ac:dyDescent="0.2">
      <c r="A675" s="5" t="s">
        <v>1351</v>
      </c>
      <c r="B675" s="6" t="s">
        <v>1521</v>
      </c>
      <c r="C675" s="5" t="s">
        <v>3515</v>
      </c>
      <c r="D675" s="7">
        <v>20</v>
      </c>
      <c r="E675" s="8" t="s">
        <v>1353</v>
      </c>
    </row>
    <row r="676" spans="1:5" ht="13.15" customHeight="1" x14ac:dyDescent="0.2">
      <c r="A676" s="5" t="s">
        <v>1351</v>
      </c>
      <c r="B676" s="6" t="s">
        <v>1522</v>
      </c>
      <c r="C676" s="5" t="s">
        <v>2279</v>
      </c>
      <c r="D676" s="7">
        <v>29</v>
      </c>
      <c r="E676" s="8" t="s">
        <v>1353</v>
      </c>
    </row>
    <row r="677" spans="1:5" ht="13.15" customHeight="1" x14ac:dyDescent="0.2">
      <c r="A677" s="5" t="s">
        <v>1351</v>
      </c>
      <c r="B677" s="6">
        <v>627</v>
      </c>
      <c r="C677" s="5" t="s">
        <v>2657</v>
      </c>
      <c r="D677" s="7">
        <v>174</v>
      </c>
      <c r="E677" s="8" t="s">
        <v>1353</v>
      </c>
    </row>
    <row r="678" spans="1:5" ht="13.15" customHeight="1" x14ac:dyDescent="0.2">
      <c r="A678" s="5" t="s">
        <v>1351</v>
      </c>
      <c r="B678" s="6" t="s">
        <v>1523</v>
      </c>
      <c r="C678" s="5" t="s">
        <v>1370</v>
      </c>
      <c r="D678" s="7">
        <v>43</v>
      </c>
      <c r="E678" s="8" t="s">
        <v>1353</v>
      </c>
    </row>
    <row r="679" spans="1:5" ht="13.15" customHeight="1" x14ac:dyDescent="0.2">
      <c r="A679" s="5" t="s">
        <v>1351</v>
      </c>
      <c r="B679" s="6" t="s">
        <v>1524</v>
      </c>
      <c r="C679" s="5" t="s">
        <v>3614</v>
      </c>
      <c r="D679" s="7">
        <v>23</v>
      </c>
      <c r="E679" s="8" t="s">
        <v>1353</v>
      </c>
    </row>
    <row r="680" spans="1:5" ht="13.15" customHeight="1" x14ac:dyDescent="0.2">
      <c r="A680" s="5" t="s">
        <v>1351</v>
      </c>
      <c r="B680" s="6" t="s">
        <v>1525</v>
      </c>
      <c r="C680" s="5" t="s">
        <v>2279</v>
      </c>
      <c r="D680" s="7">
        <v>29</v>
      </c>
      <c r="E680" s="8" t="s">
        <v>1353</v>
      </c>
    </row>
    <row r="681" spans="1:5" ht="13.15" customHeight="1" x14ac:dyDescent="0.2">
      <c r="A681" s="5" t="s">
        <v>1351</v>
      </c>
      <c r="B681" s="6">
        <v>628</v>
      </c>
      <c r="C681" s="5" t="s">
        <v>2657</v>
      </c>
      <c r="D681" s="7">
        <v>174</v>
      </c>
      <c r="E681" s="8" t="s">
        <v>1353</v>
      </c>
    </row>
    <row r="682" spans="1:5" ht="13.15" customHeight="1" x14ac:dyDescent="0.2">
      <c r="A682" s="5" t="s">
        <v>1351</v>
      </c>
      <c r="B682" s="6" t="s">
        <v>1526</v>
      </c>
      <c r="C682" s="5" t="s">
        <v>1370</v>
      </c>
      <c r="D682" s="7">
        <v>43</v>
      </c>
      <c r="E682" s="8" t="s">
        <v>1353</v>
      </c>
    </row>
    <row r="683" spans="1:5" ht="13.15" customHeight="1" x14ac:dyDescent="0.2">
      <c r="A683" s="5" t="s">
        <v>1351</v>
      </c>
      <c r="B683" s="6" t="s">
        <v>1527</v>
      </c>
      <c r="C683" s="5" t="s">
        <v>3614</v>
      </c>
      <c r="D683" s="7">
        <v>23</v>
      </c>
      <c r="E683" s="8" t="s">
        <v>1353</v>
      </c>
    </row>
    <row r="684" spans="1:5" ht="13.15" customHeight="1" x14ac:dyDescent="0.2">
      <c r="A684" s="5" t="s">
        <v>1351</v>
      </c>
      <c r="B684" s="6" t="s">
        <v>1528</v>
      </c>
      <c r="C684" s="5" t="s">
        <v>2279</v>
      </c>
      <c r="D684" s="7">
        <v>29</v>
      </c>
      <c r="E684" s="8" t="s">
        <v>1353</v>
      </c>
    </row>
    <row r="685" spans="1:5" ht="13.15" customHeight="1" x14ac:dyDescent="0.2">
      <c r="A685" s="5" t="s">
        <v>1351</v>
      </c>
      <c r="B685" s="6">
        <v>629</v>
      </c>
      <c r="C685" s="5" t="s">
        <v>2657</v>
      </c>
      <c r="D685" s="7">
        <v>182</v>
      </c>
      <c r="E685" s="8" t="s">
        <v>1353</v>
      </c>
    </row>
    <row r="686" spans="1:5" ht="13.15" customHeight="1" x14ac:dyDescent="0.2">
      <c r="A686" s="5" t="s">
        <v>1351</v>
      </c>
      <c r="B686" s="6" t="s">
        <v>1529</v>
      </c>
      <c r="C686" s="5" t="s">
        <v>3515</v>
      </c>
      <c r="D686" s="7">
        <v>19</v>
      </c>
      <c r="E686" s="8" t="s">
        <v>1353</v>
      </c>
    </row>
    <row r="687" spans="1:5" ht="13.15" customHeight="1" x14ac:dyDescent="0.2">
      <c r="A687" s="5" t="s">
        <v>1351</v>
      </c>
      <c r="B687" s="6" t="s">
        <v>1530</v>
      </c>
      <c r="C687" s="5" t="s">
        <v>2279</v>
      </c>
      <c r="D687" s="7">
        <v>24</v>
      </c>
      <c r="E687" s="8" t="s">
        <v>1353</v>
      </c>
    </row>
    <row r="688" spans="1:5" ht="13.15" customHeight="1" x14ac:dyDescent="0.2">
      <c r="A688" s="5" t="s">
        <v>1351</v>
      </c>
      <c r="B688" s="6">
        <v>630</v>
      </c>
      <c r="C688" s="5" t="s">
        <v>2657</v>
      </c>
      <c r="D688" s="7">
        <v>182</v>
      </c>
      <c r="E688" s="8" t="s">
        <v>1353</v>
      </c>
    </row>
    <row r="689" spans="1:8" ht="13.15" customHeight="1" x14ac:dyDescent="0.2">
      <c r="A689" s="5" t="s">
        <v>1351</v>
      </c>
      <c r="B689" s="6" t="s">
        <v>1531</v>
      </c>
      <c r="C689" s="5" t="s">
        <v>3515</v>
      </c>
      <c r="D689" s="7">
        <v>19</v>
      </c>
      <c r="E689" s="8" t="s">
        <v>1353</v>
      </c>
    </row>
    <row r="690" spans="1:8" ht="13.15" customHeight="1" x14ac:dyDescent="0.2">
      <c r="A690" s="5" t="s">
        <v>1351</v>
      </c>
      <c r="B690" s="6" t="s">
        <v>1532</v>
      </c>
      <c r="C690" s="5" t="s">
        <v>2279</v>
      </c>
      <c r="D690" s="7">
        <v>24</v>
      </c>
      <c r="E690" s="8" t="s">
        <v>1353</v>
      </c>
    </row>
    <row r="691" spans="1:8" ht="13.15" customHeight="1" x14ac:dyDescent="0.2">
      <c r="A691" s="5" t="s">
        <v>1351</v>
      </c>
      <c r="B691" s="6">
        <v>631</v>
      </c>
      <c r="C691" s="5" t="s">
        <v>2367</v>
      </c>
      <c r="D691" s="7">
        <v>43</v>
      </c>
      <c r="E691" s="8">
        <v>352000</v>
      </c>
    </row>
    <row r="692" spans="1:8" ht="13.15" customHeight="1" x14ac:dyDescent="0.2">
      <c r="A692" s="5" t="s">
        <v>1351</v>
      </c>
      <c r="B692" s="6">
        <v>632</v>
      </c>
      <c r="C692" s="5" t="s">
        <v>2171</v>
      </c>
      <c r="D692" s="7">
        <v>139</v>
      </c>
      <c r="E692" s="8" t="s">
        <v>1353</v>
      </c>
    </row>
    <row r="693" spans="1:8" ht="13.15" customHeight="1" x14ac:dyDescent="0.2">
      <c r="A693" s="5" t="s">
        <v>1351</v>
      </c>
      <c r="B693" s="6">
        <v>633</v>
      </c>
      <c r="C693" s="5" t="s">
        <v>2143</v>
      </c>
      <c r="D693" s="7">
        <v>367</v>
      </c>
      <c r="E693" s="8" t="s">
        <v>1353</v>
      </c>
    </row>
    <row r="694" spans="1:8" ht="13.15" customHeight="1" x14ac:dyDescent="0.2">
      <c r="A694" s="5" t="s">
        <v>1351</v>
      </c>
      <c r="B694" s="6">
        <v>634</v>
      </c>
      <c r="C694" s="5" t="s">
        <v>2294</v>
      </c>
      <c r="D694" s="7">
        <v>97</v>
      </c>
      <c r="E694" s="8" t="s">
        <v>1353</v>
      </c>
    </row>
    <row r="695" spans="1:8" ht="13.15" customHeight="1" x14ac:dyDescent="0.2">
      <c r="A695" s="5" t="s">
        <v>1351</v>
      </c>
      <c r="B695" s="6">
        <v>635</v>
      </c>
      <c r="C695" s="5" t="s">
        <v>1389</v>
      </c>
      <c r="D695" s="7">
        <v>26</v>
      </c>
      <c r="E695" s="8">
        <v>351100</v>
      </c>
    </row>
    <row r="696" spans="1:8" ht="13.15" customHeight="1" x14ac:dyDescent="0.2">
      <c r="A696" s="5" t="s">
        <v>1351</v>
      </c>
      <c r="B696" s="6">
        <v>636</v>
      </c>
      <c r="C696" s="5" t="s">
        <v>2311</v>
      </c>
      <c r="D696" s="7">
        <v>216</v>
      </c>
      <c r="E696" s="8" t="s">
        <v>1353</v>
      </c>
    </row>
    <row r="697" spans="1:8" ht="13.15" customHeight="1" x14ac:dyDescent="0.2">
      <c r="A697" s="5" t="s">
        <v>1351</v>
      </c>
      <c r="B697" s="6">
        <v>637</v>
      </c>
      <c r="C697" s="5" t="s">
        <v>862</v>
      </c>
      <c r="D697" s="7">
        <v>93</v>
      </c>
      <c r="E697" s="8">
        <v>352000</v>
      </c>
    </row>
    <row r="698" spans="1:8" ht="13.15" customHeight="1" x14ac:dyDescent="0.2">
      <c r="A698" s="5" t="s">
        <v>1351</v>
      </c>
      <c r="B698" s="6">
        <v>638</v>
      </c>
      <c r="C698" s="5" t="s">
        <v>1389</v>
      </c>
      <c r="D698" s="7">
        <v>70</v>
      </c>
      <c r="E698" s="8">
        <v>351100</v>
      </c>
    </row>
    <row r="699" spans="1:8" ht="13.15" customHeight="1" x14ac:dyDescent="0.2">
      <c r="A699" s="5" t="s">
        <v>1351</v>
      </c>
      <c r="B699" s="6">
        <v>639</v>
      </c>
      <c r="C699" s="5" t="s">
        <v>2692</v>
      </c>
      <c r="D699" s="7">
        <v>152</v>
      </c>
      <c r="E699" s="8" t="s">
        <v>1353</v>
      </c>
      <c r="H699" s="9"/>
    </row>
    <row r="700" spans="1:8" ht="13.15" customHeight="1" x14ac:dyDescent="0.2">
      <c r="A700" s="5" t="s">
        <v>1351</v>
      </c>
      <c r="B700" s="6">
        <v>640</v>
      </c>
      <c r="C700" s="5" t="s">
        <v>2367</v>
      </c>
      <c r="D700" s="7">
        <v>46</v>
      </c>
      <c r="E700" s="8">
        <v>352000</v>
      </c>
    </row>
    <row r="701" spans="1:8" ht="13.15" customHeight="1" x14ac:dyDescent="0.2">
      <c r="A701" s="5" t="s">
        <v>1351</v>
      </c>
      <c r="B701" s="6">
        <v>641</v>
      </c>
      <c r="C701" s="5" t="s">
        <v>2143</v>
      </c>
      <c r="D701" s="7">
        <v>925</v>
      </c>
      <c r="E701" s="8" t="s">
        <v>1353</v>
      </c>
    </row>
    <row r="702" spans="1:8" ht="13.15" customHeight="1" x14ac:dyDescent="0.2">
      <c r="A702" s="5" t="s">
        <v>1351</v>
      </c>
      <c r="B702" s="6">
        <v>642</v>
      </c>
      <c r="C702" s="5" t="s">
        <v>2311</v>
      </c>
      <c r="D702" s="7">
        <v>215</v>
      </c>
      <c r="E702" s="8" t="s">
        <v>1353</v>
      </c>
    </row>
    <row r="703" spans="1:8" ht="13.15" customHeight="1" x14ac:dyDescent="0.2">
      <c r="A703" s="5" t="s">
        <v>1351</v>
      </c>
      <c r="B703" s="6">
        <v>643</v>
      </c>
      <c r="C703" s="5" t="s">
        <v>2311</v>
      </c>
      <c r="D703" s="7">
        <v>240</v>
      </c>
      <c r="E703" s="8" t="s">
        <v>1353</v>
      </c>
    </row>
    <row r="704" spans="1:8" ht="13.15" customHeight="1" x14ac:dyDescent="0.2">
      <c r="A704" s="5" t="s">
        <v>1351</v>
      </c>
      <c r="B704" s="6">
        <v>644</v>
      </c>
      <c r="C704" s="5" t="s">
        <v>2311</v>
      </c>
      <c r="D704" s="7">
        <v>328</v>
      </c>
      <c r="E704" s="8" t="s">
        <v>1353</v>
      </c>
    </row>
    <row r="705" spans="1:5" ht="13.15" customHeight="1" x14ac:dyDescent="0.2">
      <c r="A705" s="5" t="s">
        <v>1351</v>
      </c>
      <c r="B705" s="6">
        <v>645</v>
      </c>
      <c r="C705" s="5" t="s">
        <v>2311</v>
      </c>
      <c r="D705" s="7">
        <v>280</v>
      </c>
      <c r="E705" s="8" t="s">
        <v>1353</v>
      </c>
    </row>
    <row r="706" spans="1:5" ht="13.15" customHeight="1" x14ac:dyDescent="0.2">
      <c r="A706" s="5" t="s">
        <v>1351</v>
      </c>
      <c r="B706" s="6">
        <v>646</v>
      </c>
      <c r="C706" s="5" t="s">
        <v>2311</v>
      </c>
      <c r="D706" s="7">
        <v>189</v>
      </c>
      <c r="E706" s="8" t="s">
        <v>1353</v>
      </c>
    </row>
    <row r="707" spans="1:5" ht="13.15" customHeight="1" x14ac:dyDescent="0.2">
      <c r="A707" s="5" t="s">
        <v>1351</v>
      </c>
      <c r="B707" s="6">
        <v>647</v>
      </c>
      <c r="C707" s="5" t="s">
        <v>2311</v>
      </c>
      <c r="D707" s="7">
        <v>273</v>
      </c>
      <c r="E707" s="8" t="s">
        <v>1353</v>
      </c>
    </row>
    <row r="708" spans="1:5" ht="13.15" customHeight="1" x14ac:dyDescent="0.2">
      <c r="A708" s="5" t="s">
        <v>1351</v>
      </c>
      <c r="B708" s="6">
        <v>648</v>
      </c>
      <c r="C708" s="5" t="s">
        <v>2311</v>
      </c>
      <c r="D708" s="7">
        <v>258</v>
      </c>
      <c r="E708" s="8" t="s">
        <v>1353</v>
      </c>
    </row>
    <row r="709" spans="1:5" ht="13.15" customHeight="1" x14ac:dyDescent="0.2">
      <c r="A709" s="5" t="s">
        <v>1351</v>
      </c>
      <c r="B709" s="6">
        <v>649</v>
      </c>
      <c r="C709" s="5" t="s">
        <v>2311</v>
      </c>
      <c r="D709" s="7">
        <v>218</v>
      </c>
      <c r="E709" s="8" t="s">
        <v>1353</v>
      </c>
    </row>
    <row r="710" spans="1:5" ht="13.15" customHeight="1" x14ac:dyDescent="0.2">
      <c r="A710" s="5" t="s">
        <v>1351</v>
      </c>
      <c r="B710" s="6">
        <v>650</v>
      </c>
      <c r="C710" s="5" t="s">
        <v>2311</v>
      </c>
      <c r="D710" s="7">
        <v>230</v>
      </c>
      <c r="E710" s="8" t="s">
        <v>1353</v>
      </c>
    </row>
    <row r="711" spans="1:5" ht="13.15" customHeight="1" x14ac:dyDescent="0.2">
      <c r="A711" s="5" t="s">
        <v>1351</v>
      </c>
      <c r="B711" s="6" t="s">
        <v>3574</v>
      </c>
      <c r="C711" s="5" t="s">
        <v>2393</v>
      </c>
      <c r="D711" s="7">
        <v>56</v>
      </c>
      <c r="E711" s="8" t="s">
        <v>1353</v>
      </c>
    </row>
    <row r="712" spans="1:5" ht="13.15" customHeight="1" x14ac:dyDescent="0.2">
      <c r="A712" s="5" t="s">
        <v>1351</v>
      </c>
      <c r="B712" s="6" t="s">
        <v>3576</v>
      </c>
      <c r="C712" s="5" t="s">
        <v>2393</v>
      </c>
      <c r="D712" s="7">
        <v>56</v>
      </c>
      <c r="E712" s="8" t="s">
        <v>1353</v>
      </c>
    </row>
    <row r="713" spans="1:5" ht="13.15" customHeight="1" x14ac:dyDescent="0.2">
      <c r="A713" s="5" t="s">
        <v>1351</v>
      </c>
      <c r="B713" s="6" t="s">
        <v>4137</v>
      </c>
      <c r="C713" s="5" t="s">
        <v>2160</v>
      </c>
      <c r="D713" s="7">
        <v>133</v>
      </c>
      <c r="E713" s="8" t="s">
        <v>1353</v>
      </c>
    </row>
    <row r="714" spans="1:5" ht="13.15" customHeight="1" x14ac:dyDescent="0.2">
      <c r="A714" s="5" t="s">
        <v>1351</v>
      </c>
      <c r="B714" s="6" t="s">
        <v>4138</v>
      </c>
      <c r="C714" s="5" t="s">
        <v>2160</v>
      </c>
      <c r="D714" s="7">
        <v>134</v>
      </c>
      <c r="E714" s="8" t="s">
        <v>1353</v>
      </c>
    </row>
    <row r="715" spans="1:5" ht="13.15" customHeight="1" x14ac:dyDescent="0.2">
      <c r="C715" s="10" t="s">
        <v>2401</v>
      </c>
      <c r="D715" s="11">
        <f>SUM(D588:D714)</f>
        <v>12482</v>
      </c>
      <c r="E715" s="12"/>
    </row>
    <row r="716" spans="1:5" ht="13.15" customHeight="1" x14ac:dyDescent="0.2"/>
    <row r="717" spans="1:5" ht="13.15" customHeight="1" x14ac:dyDescent="0.2">
      <c r="A717" s="5" t="s">
        <v>1351</v>
      </c>
      <c r="B717" s="6">
        <v>700</v>
      </c>
      <c r="C717" s="5" t="s">
        <v>725</v>
      </c>
      <c r="D717" s="7">
        <v>78</v>
      </c>
      <c r="E717" s="8" t="s">
        <v>1353</v>
      </c>
    </row>
    <row r="718" spans="1:5" ht="13.15" customHeight="1" x14ac:dyDescent="0.2">
      <c r="A718" s="5" t="s">
        <v>1351</v>
      </c>
      <c r="B718" s="6">
        <v>701</v>
      </c>
      <c r="C718" s="5" t="s">
        <v>2657</v>
      </c>
      <c r="D718" s="7">
        <v>182</v>
      </c>
      <c r="E718" s="8" t="s">
        <v>1353</v>
      </c>
    </row>
    <row r="719" spans="1:5" ht="13.15" customHeight="1" x14ac:dyDescent="0.2">
      <c r="A719" s="5" t="s">
        <v>1351</v>
      </c>
      <c r="B719" s="6" t="s">
        <v>4568</v>
      </c>
      <c r="C719" s="5" t="s">
        <v>1370</v>
      </c>
      <c r="D719" s="7">
        <v>44</v>
      </c>
      <c r="E719" s="8" t="s">
        <v>1353</v>
      </c>
    </row>
    <row r="720" spans="1:5" ht="13.15" customHeight="1" x14ac:dyDescent="0.2">
      <c r="A720" s="5" t="s">
        <v>1351</v>
      </c>
      <c r="B720" s="6" t="s">
        <v>4569</v>
      </c>
      <c r="C720" s="5" t="s">
        <v>3515</v>
      </c>
      <c r="D720" s="7">
        <v>19</v>
      </c>
      <c r="E720" s="8" t="s">
        <v>1353</v>
      </c>
    </row>
    <row r="721" spans="1:5" ht="13.15" customHeight="1" x14ac:dyDescent="0.2">
      <c r="A721" s="5" t="s">
        <v>1351</v>
      </c>
      <c r="B721" s="6" t="s">
        <v>1533</v>
      </c>
      <c r="C721" s="5" t="s">
        <v>2279</v>
      </c>
      <c r="D721" s="7">
        <v>27</v>
      </c>
      <c r="E721" s="8" t="s">
        <v>1353</v>
      </c>
    </row>
    <row r="722" spans="1:5" ht="13.15" customHeight="1" x14ac:dyDescent="0.2">
      <c r="A722" s="5" t="s">
        <v>1351</v>
      </c>
      <c r="B722" s="6">
        <v>702</v>
      </c>
      <c r="C722" s="5" t="s">
        <v>2657</v>
      </c>
      <c r="D722" s="7">
        <v>184</v>
      </c>
      <c r="E722" s="8" t="s">
        <v>1353</v>
      </c>
    </row>
    <row r="723" spans="1:5" ht="13.15" customHeight="1" x14ac:dyDescent="0.2">
      <c r="A723" s="5" t="s">
        <v>1351</v>
      </c>
      <c r="B723" s="6" t="s">
        <v>4570</v>
      </c>
      <c r="C723" s="5" t="s">
        <v>1370</v>
      </c>
      <c r="D723" s="7">
        <v>36</v>
      </c>
      <c r="E723" s="8" t="s">
        <v>1353</v>
      </c>
    </row>
    <row r="724" spans="1:5" ht="13.15" customHeight="1" x14ac:dyDescent="0.2">
      <c r="A724" s="5" t="s">
        <v>1351</v>
      </c>
      <c r="B724" s="6" t="s">
        <v>4571</v>
      </c>
      <c r="C724" s="5" t="s">
        <v>3515</v>
      </c>
      <c r="D724" s="7">
        <v>19</v>
      </c>
      <c r="E724" s="8" t="s">
        <v>1353</v>
      </c>
    </row>
    <row r="725" spans="1:5" ht="13.15" customHeight="1" x14ac:dyDescent="0.2">
      <c r="A725" s="5" t="s">
        <v>1351</v>
      </c>
      <c r="B725" s="6" t="s">
        <v>1534</v>
      </c>
      <c r="C725" s="5" t="s">
        <v>2279</v>
      </c>
      <c r="D725" s="7">
        <v>36</v>
      </c>
      <c r="E725" s="8" t="s">
        <v>1353</v>
      </c>
    </row>
    <row r="726" spans="1:5" ht="13.15" customHeight="1" x14ac:dyDescent="0.2">
      <c r="A726" s="5" t="s">
        <v>1351</v>
      </c>
      <c r="B726" s="6">
        <v>703</v>
      </c>
      <c r="C726" s="5" t="s">
        <v>2657</v>
      </c>
      <c r="D726" s="7">
        <v>173</v>
      </c>
      <c r="E726" s="8" t="s">
        <v>1353</v>
      </c>
    </row>
    <row r="727" spans="1:5" ht="13.15" customHeight="1" x14ac:dyDescent="0.2">
      <c r="A727" s="5" t="s">
        <v>1351</v>
      </c>
      <c r="B727" s="6" t="s">
        <v>4573</v>
      </c>
      <c r="C727" s="5" t="s">
        <v>3614</v>
      </c>
      <c r="D727" s="7">
        <v>22</v>
      </c>
      <c r="E727" s="8" t="s">
        <v>1353</v>
      </c>
    </row>
    <row r="728" spans="1:5" ht="13.15" customHeight="1" x14ac:dyDescent="0.2">
      <c r="A728" s="5" t="s">
        <v>1351</v>
      </c>
      <c r="B728" s="6" t="s">
        <v>1535</v>
      </c>
      <c r="C728" s="5" t="s">
        <v>2279</v>
      </c>
      <c r="D728" s="7">
        <v>30</v>
      </c>
      <c r="E728" s="8" t="s">
        <v>1353</v>
      </c>
    </row>
    <row r="729" spans="1:5" ht="13.15" customHeight="1" x14ac:dyDescent="0.2">
      <c r="A729" s="5" t="s">
        <v>1351</v>
      </c>
      <c r="B729" s="6">
        <v>704</v>
      </c>
      <c r="C729" s="5" t="s">
        <v>2657</v>
      </c>
      <c r="D729" s="7">
        <v>174</v>
      </c>
      <c r="E729" s="8" t="s">
        <v>1353</v>
      </c>
    </row>
    <row r="730" spans="1:5" ht="13.15" customHeight="1" x14ac:dyDescent="0.2">
      <c r="A730" s="5" t="s">
        <v>1351</v>
      </c>
      <c r="B730" s="6" t="s">
        <v>1536</v>
      </c>
      <c r="C730" s="5" t="s">
        <v>3614</v>
      </c>
      <c r="D730" s="7">
        <v>22</v>
      </c>
      <c r="E730" s="8" t="s">
        <v>1353</v>
      </c>
    </row>
    <row r="731" spans="1:5" ht="13.15" customHeight="1" x14ac:dyDescent="0.2">
      <c r="A731" s="5" t="s">
        <v>1351</v>
      </c>
      <c r="B731" s="6" t="s">
        <v>1537</v>
      </c>
      <c r="C731" s="5" t="s">
        <v>2279</v>
      </c>
      <c r="D731" s="7">
        <v>29</v>
      </c>
      <c r="E731" s="8" t="s">
        <v>1353</v>
      </c>
    </row>
    <row r="732" spans="1:5" ht="13.15" customHeight="1" x14ac:dyDescent="0.2">
      <c r="A732" s="5" t="s">
        <v>1351</v>
      </c>
      <c r="B732" s="6">
        <v>705</v>
      </c>
      <c r="C732" s="5" t="s">
        <v>2657</v>
      </c>
      <c r="D732" s="7">
        <v>174</v>
      </c>
      <c r="E732" s="8" t="s">
        <v>1353</v>
      </c>
    </row>
    <row r="733" spans="1:5" ht="13.15" customHeight="1" x14ac:dyDescent="0.2">
      <c r="A733" s="5" t="s">
        <v>1351</v>
      </c>
      <c r="B733" s="6" t="s">
        <v>4578</v>
      </c>
      <c r="C733" s="5" t="s">
        <v>1370</v>
      </c>
      <c r="D733" s="7">
        <v>44</v>
      </c>
      <c r="E733" s="8" t="s">
        <v>1353</v>
      </c>
    </row>
    <row r="734" spans="1:5" ht="13.15" customHeight="1" x14ac:dyDescent="0.2">
      <c r="A734" s="5" t="s">
        <v>1351</v>
      </c>
      <c r="B734" s="6" t="s">
        <v>4579</v>
      </c>
      <c r="C734" s="5" t="s">
        <v>3515</v>
      </c>
      <c r="D734" s="7">
        <v>20</v>
      </c>
      <c r="E734" s="8" t="s">
        <v>1353</v>
      </c>
    </row>
    <row r="735" spans="1:5" ht="13.15" customHeight="1" x14ac:dyDescent="0.2">
      <c r="A735" s="5" t="s">
        <v>1351</v>
      </c>
      <c r="B735" s="6" t="s">
        <v>1538</v>
      </c>
      <c r="C735" s="5" t="s">
        <v>2279</v>
      </c>
      <c r="D735" s="7">
        <v>30</v>
      </c>
      <c r="E735" s="8" t="s">
        <v>1353</v>
      </c>
    </row>
    <row r="736" spans="1:5" ht="13.15" customHeight="1" x14ac:dyDescent="0.2">
      <c r="A736" s="5" t="s">
        <v>1351</v>
      </c>
      <c r="B736" s="6">
        <v>706</v>
      </c>
      <c r="C736" s="5" t="s">
        <v>1371</v>
      </c>
      <c r="D736" s="7">
        <v>169</v>
      </c>
      <c r="E736" s="8" t="s">
        <v>1353</v>
      </c>
    </row>
    <row r="737" spans="1:8" ht="13.15" customHeight="1" x14ac:dyDescent="0.2">
      <c r="A737" s="5" t="s">
        <v>1351</v>
      </c>
      <c r="B737" s="6" t="s">
        <v>4580</v>
      </c>
      <c r="C737" s="5" t="s">
        <v>1372</v>
      </c>
      <c r="D737" s="7">
        <v>103</v>
      </c>
      <c r="E737" s="8" t="s">
        <v>1353</v>
      </c>
    </row>
    <row r="738" spans="1:8" ht="13.15" customHeight="1" x14ac:dyDescent="0.2">
      <c r="A738" s="5" t="s">
        <v>1351</v>
      </c>
      <c r="B738" s="6" t="s">
        <v>1539</v>
      </c>
      <c r="C738" s="5" t="s">
        <v>3515</v>
      </c>
      <c r="D738" s="7">
        <v>37</v>
      </c>
      <c r="E738" s="8" t="s">
        <v>1353</v>
      </c>
    </row>
    <row r="739" spans="1:8" ht="13.15" customHeight="1" x14ac:dyDescent="0.2">
      <c r="A739" s="5" t="s">
        <v>1351</v>
      </c>
      <c r="B739" s="6" t="s">
        <v>1541</v>
      </c>
      <c r="C739" s="5" t="s">
        <v>2279</v>
      </c>
      <c r="D739" s="7">
        <v>13</v>
      </c>
      <c r="E739" s="8" t="s">
        <v>1353</v>
      </c>
    </row>
    <row r="740" spans="1:8" ht="13.15" customHeight="1" x14ac:dyDescent="0.2">
      <c r="A740" s="5" t="s">
        <v>1351</v>
      </c>
      <c r="B740" s="6">
        <v>707</v>
      </c>
      <c r="C740" s="5" t="s">
        <v>2657</v>
      </c>
      <c r="D740" s="7">
        <v>175</v>
      </c>
      <c r="E740" s="8">
        <v>509130</v>
      </c>
    </row>
    <row r="741" spans="1:8" ht="13.15" customHeight="1" x14ac:dyDescent="0.2">
      <c r="A741" s="5" t="s">
        <v>1351</v>
      </c>
      <c r="B741" s="6" t="s">
        <v>4582</v>
      </c>
      <c r="C741" s="5" t="s">
        <v>3614</v>
      </c>
      <c r="D741" s="7">
        <v>23</v>
      </c>
      <c r="E741" s="8">
        <v>509130</v>
      </c>
    </row>
    <row r="742" spans="1:8" ht="13.15" customHeight="1" x14ac:dyDescent="0.2">
      <c r="A742" s="5" t="s">
        <v>1351</v>
      </c>
      <c r="B742" s="6" t="s">
        <v>1542</v>
      </c>
      <c r="C742" s="5" t="s">
        <v>2279</v>
      </c>
      <c r="D742" s="7">
        <v>30</v>
      </c>
      <c r="E742" s="8">
        <v>509130</v>
      </c>
    </row>
    <row r="743" spans="1:8" ht="13.15" customHeight="1" x14ac:dyDescent="0.2">
      <c r="A743" s="5" t="s">
        <v>1351</v>
      </c>
      <c r="B743" s="6">
        <v>708</v>
      </c>
      <c r="C743" s="5" t="s">
        <v>2657</v>
      </c>
      <c r="D743" s="7">
        <v>175</v>
      </c>
      <c r="E743" s="8" t="s">
        <v>1353</v>
      </c>
    </row>
    <row r="744" spans="1:8" ht="13.15" customHeight="1" x14ac:dyDescent="0.2">
      <c r="A744" s="5" t="s">
        <v>1351</v>
      </c>
      <c r="B744" s="6" t="s">
        <v>4583</v>
      </c>
      <c r="C744" s="5" t="s">
        <v>1370</v>
      </c>
      <c r="D744" s="7">
        <v>29</v>
      </c>
      <c r="E744" s="8" t="s">
        <v>1353</v>
      </c>
    </row>
    <row r="745" spans="1:8" ht="13.15" customHeight="1" x14ac:dyDescent="0.2">
      <c r="A745" s="5" t="s">
        <v>1351</v>
      </c>
      <c r="B745" s="6" t="s">
        <v>4584</v>
      </c>
      <c r="C745" s="5" t="s">
        <v>3515</v>
      </c>
      <c r="D745" s="7">
        <v>19</v>
      </c>
      <c r="E745" s="8" t="s">
        <v>1353</v>
      </c>
    </row>
    <row r="746" spans="1:8" ht="13.15" customHeight="1" x14ac:dyDescent="0.2">
      <c r="A746" s="5" t="s">
        <v>1351</v>
      </c>
      <c r="B746" s="6" t="s">
        <v>1543</v>
      </c>
      <c r="C746" s="5" t="s">
        <v>2279</v>
      </c>
      <c r="D746" s="7">
        <v>29</v>
      </c>
      <c r="E746" s="8" t="s">
        <v>1353</v>
      </c>
    </row>
    <row r="747" spans="1:8" ht="13.15" customHeight="1" x14ac:dyDescent="0.2">
      <c r="A747" s="5" t="s">
        <v>1351</v>
      </c>
      <c r="B747" s="6">
        <v>709</v>
      </c>
      <c r="C747" s="5" t="s">
        <v>2657</v>
      </c>
      <c r="D747" s="7">
        <v>175</v>
      </c>
      <c r="E747" s="8" t="s">
        <v>1353</v>
      </c>
    </row>
    <row r="748" spans="1:8" ht="13.15" customHeight="1" x14ac:dyDescent="0.2">
      <c r="A748" s="5" t="s">
        <v>1351</v>
      </c>
      <c r="B748" s="6" t="s">
        <v>1544</v>
      </c>
      <c r="C748" s="5" t="s">
        <v>1370</v>
      </c>
      <c r="D748" s="7">
        <v>44</v>
      </c>
      <c r="E748" s="8" t="s">
        <v>1353</v>
      </c>
    </row>
    <row r="749" spans="1:8" ht="13.15" customHeight="1" x14ac:dyDescent="0.2">
      <c r="A749" s="5" t="s">
        <v>1351</v>
      </c>
      <c r="B749" s="6" t="s">
        <v>1545</v>
      </c>
      <c r="C749" s="5" t="s">
        <v>3515</v>
      </c>
      <c r="D749" s="7">
        <v>20</v>
      </c>
      <c r="E749" s="8" t="s">
        <v>1353</v>
      </c>
    </row>
    <row r="750" spans="1:8" ht="13.15" customHeight="1" x14ac:dyDescent="0.2">
      <c r="A750" s="5" t="s">
        <v>1351</v>
      </c>
      <c r="B750" s="6" t="s">
        <v>1546</v>
      </c>
      <c r="C750" s="5" t="s">
        <v>2279</v>
      </c>
      <c r="D750" s="7">
        <v>30</v>
      </c>
      <c r="E750" s="8" t="s">
        <v>1353</v>
      </c>
      <c r="H750" s="9"/>
    </row>
    <row r="751" spans="1:8" ht="13.15" customHeight="1" x14ac:dyDescent="0.2">
      <c r="A751" s="5" t="s">
        <v>1351</v>
      </c>
      <c r="B751" s="6">
        <v>710</v>
      </c>
      <c r="C751" s="5" t="s">
        <v>2657</v>
      </c>
      <c r="D751" s="7">
        <v>176</v>
      </c>
      <c r="E751" s="8" t="s">
        <v>1353</v>
      </c>
    </row>
    <row r="752" spans="1:8" ht="13.15" customHeight="1" x14ac:dyDescent="0.2">
      <c r="A752" s="5" t="s">
        <v>1351</v>
      </c>
      <c r="B752" s="6" t="s">
        <v>1547</v>
      </c>
      <c r="C752" s="5" t="s">
        <v>3614</v>
      </c>
      <c r="D752" s="7">
        <v>23</v>
      </c>
      <c r="E752" s="8" t="s">
        <v>1353</v>
      </c>
    </row>
    <row r="753" spans="1:8" ht="13.15" customHeight="1" x14ac:dyDescent="0.2">
      <c r="A753" s="5" t="s">
        <v>1351</v>
      </c>
      <c r="B753" s="6" t="s">
        <v>1548</v>
      </c>
      <c r="C753" s="5" t="s">
        <v>2279</v>
      </c>
      <c r="D753" s="7">
        <v>29</v>
      </c>
      <c r="E753" s="8" t="s">
        <v>1353</v>
      </c>
    </row>
    <row r="754" spans="1:8" ht="13.15" customHeight="1" x14ac:dyDescent="0.2">
      <c r="A754" s="5" t="s">
        <v>1351</v>
      </c>
      <c r="B754" s="6">
        <v>711</v>
      </c>
      <c r="C754" s="5" t="s">
        <v>2657</v>
      </c>
      <c r="D754" s="7">
        <v>175</v>
      </c>
      <c r="E754" s="8" t="s">
        <v>1353</v>
      </c>
    </row>
    <row r="755" spans="1:8" ht="13.15" customHeight="1" x14ac:dyDescent="0.2">
      <c r="A755" s="5" t="s">
        <v>1351</v>
      </c>
      <c r="B755" s="6" t="s">
        <v>1549</v>
      </c>
      <c r="C755" s="5" t="s">
        <v>3515</v>
      </c>
      <c r="D755" s="7">
        <v>22</v>
      </c>
      <c r="E755" s="8" t="s">
        <v>1353</v>
      </c>
    </row>
    <row r="756" spans="1:8" ht="13.15" customHeight="1" x14ac:dyDescent="0.2">
      <c r="A756" s="5" t="s">
        <v>1351</v>
      </c>
      <c r="B756" s="6" t="s">
        <v>1550</v>
      </c>
      <c r="C756" s="5" t="s">
        <v>2279</v>
      </c>
      <c r="D756" s="7">
        <v>30</v>
      </c>
      <c r="E756" s="8" t="s">
        <v>1353</v>
      </c>
    </row>
    <row r="757" spans="1:8" ht="13.15" customHeight="1" x14ac:dyDescent="0.2">
      <c r="A757" s="5" t="s">
        <v>1351</v>
      </c>
      <c r="B757" s="6">
        <v>712</v>
      </c>
      <c r="C757" s="5" t="s">
        <v>2657</v>
      </c>
      <c r="D757" s="7">
        <v>175</v>
      </c>
      <c r="E757" s="8" t="s">
        <v>1353</v>
      </c>
    </row>
    <row r="758" spans="1:8" ht="13.15" customHeight="1" x14ac:dyDescent="0.2">
      <c r="A758" s="5" t="s">
        <v>1351</v>
      </c>
      <c r="B758" s="6" t="s">
        <v>1551</v>
      </c>
      <c r="C758" s="5" t="s">
        <v>1370</v>
      </c>
      <c r="D758" s="7">
        <v>44</v>
      </c>
      <c r="E758" s="8" t="s">
        <v>1353</v>
      </c>
    </row>
    <row r="759" spans="1:8" ht="13.15" customHeight="1" x14ac:dyDescent="0.2">
      <c r="A759" s="5" t="s">
        <v>1351</v>
      </c>
      <c r="B759" s="6" t="s">
        <v>1552</v>
      </c>
      <c r="C759" s="5" t="s">
        <v>3515</v>
      </c>
      <c r="D759" s="7">
        <v>20</v>
      </c>
      <c r="E759" s="8" t="s">
        <v>1353</v>
      </c>
    </row>
    <row r="760" spans="1:8" ht="13.15" customHeight="1" x14ac:dyDescent="0.2">
      <c r="A760" s="5" t="s">
        <v>1351</v>
      </c>
      <c r="B760" s="6" t="s">
        <v>1553</v>
      </c>
      <c r="C760" s="5" t="s">
        <v>2279</v>
      </c>
      <c r="D760" s="7">
        <v>29</v>
      </c>
      <c r="E760" s="8" t="s">
        <v>1353</v>
      </c>
      <c r="H760" s="9"/>
    </row>
    <row r="761" spans="1:8" ht="13.15" customHeight="1" x14ac:dyDescent="0.2">
      <c r="A761" s="5" t="s">
        <v>1351</v>
      </c>
      <c r="B761" s="6">
        <v>713</v>
      </c>
      <c r="C761" s="5" t="s">
        <v>888</v>
      </c>
      <c r="D761" s="7">
        <v>250</v>
      </c>
      <c r="E761" s="8" t="s">
        <v>1353</v>
      </c>
    </row>
    <row r="762" spans="1:8" ht="13.15" customHeight="1" x14ac:dyDescent="0.2">
      <c r="A762" s="5" t="s">
        <v>1351</v>
      </c>
      <c r="B762" s="6" t="s">
        <v>1554</v>
      </c>
      <c r="C762" s="5" t="s">
        <v>3515</v>
      </c>
      <c r="D762" s="7">
        <v>68</v>
      </c>
      <c r="E762" s="8" t="s">
        <v>1353</v>
      </c>
    </row>
    <row r="763" spans="1:8" ht="13.15" customHeight="1" x14ac:dyDescent="0.2">
      <c r="A763" s="5" t="s">
        <v>1351</v>
      </c>
      <c r="B763" s="6">
        <v>714</v>
      </c>
      <c r="C763" s="5" t="s">
        <v>2657</v>
      </c>
      <c r="D763" s="7">
        <v>182</v>
      </c>
      <c r="E763" s="8" t="s">
        <v>1353</v>
      </c>
    </row>
    <row r="764" spans="1:8" ht="13.15" customHeight="1" x14ac:dyDescent="0.2">
      <c r="A764" s="5" t="s">
        <v>1351</v>
      </c>
      <c r="B764" s="6" t="s">
        <v>1555</v>
      </c>
      <c r="C764" s="5" t="s">
        <v>3614</v>
      </c>
      <c r="D764" s="7">
        <v>22</v>
      </c>
      <c r="E764" s="8" t="s">
        <v>1353</v>
      </c>
    </row>
    <row r="765" spans="1:8" ht="13.15" customHeight="1" x14ac:dyDescent="0.2">
      <c r="A765" s="5" t="s">
        <v>1351</v>
      </c>
      <c r="B765" s="6" t="s">
        <v>1556</v>
      </c>
      <c r="C765" s="5" t="s">
        <v>2279</v>
      </c>
      <c r="D765" s="7">
        <v>29</v>
      </c>
      <c r="E765" s="8" t="s">
        <v>1353</v>
      </c>
    </row>
    <row r="766" spans="1:8" ht="13.15" customHeight="1" x14ac:dyDescent="0.2">
      <c r="A766" s="5" t="s">
        <v>1351</v>
      </c>
      <c r="B766" s="6">
        <v>715</v>
      </c>
      <c r="C766" s="5" t="s">
        <v>2657</v>
      </c>
      <c r="D766" s="7">
        <v>152</v>
      </c>
      <c r="E766" s="8" t="s">
        <v>1353</v>
      </c>
    </row>
    <row r="767" spans="1:8" ht="13.15" customHeight="1" x14ac:dyDescent="0.2">
      <c r="A767" s="5" t="s">
        <v>1351</v>
      </c>
      <c r="B767" s="6">
        <v>716</v>
      </c>
      <c r="C767" s="5" t="s">
        <v>2657</v>
      </c>
      <c r="D767" s="7">
        <v>247</v>
      </c>
      <c r="E767" s="8" t="s">
        <v>1353</v>
      </c>
    </row>
    <row r="768" spans="1:8" ht="13.15" customHeight="1" x14ac:dyDescent="0.2">
      <c r="A768" s="5" t="s">
        <v>1351</v>
      </c>
      <c r="B768" s="6" t="s">
        <v>1567</v>
      </c>
      <c r="C768" s="5" t="s">
        <v>1370</v>
      </c>
      <c r="D768" s="7">
        <v>45</v>
      </c>
      <c r="E768" s="8" t="s">
        <v>1353</v>
      </c>
    </row>
    <row r="769" spans="1:5" ht="13.15" customHeight="1" x14ac:dyDescent="0.2">
      <c r="A769" s="5" t="s">
        <v>1351</v>
      </c>
      <c r="B769" s="6" t="s">
        <v>1568</v>
      </c>
      <c r="C769" s="5" t="s">
        <v>3614</v>
      </c>
      <c r="D769" s="7">
        <v>25</v>
      </c>
      <c r="E769" s="8" t="s">
        <v>1353</v>
      </c>
    </row>
    <row r="770" spans="1:5" ht="13.15" customHeight="1" x14ac:dyDescent="0.2">
      <c r="A770" s="5" t="s">
        <v>1351</v>
      </c>
      <c r="B770" s="6" t="s">
        <v>1569</v>
      </c>
      <c r="C770" s="5" t="s">
        <v>2279</v>
      </c>
      <c r="D770" s="7">
        <v>31</v>
      </c>
      <c r="E770" s="8" t="s">
        <v>1353</v>
      </c>
    </row>
    <row r="771" spans="1:5" ht="13.15" customHeight="1" x14ac:dyDescent="0.2">
      <c r="A771" s="5" t="s">
        <v>1351</v>
      </c>
      <c r="B771" s="6">
        <v>717</v>
      </c>
      <c r="C771" s="5" t="s">
        <v>2657</v>
      </c>
      <c r="D771" s="7">
        <v>181</v>
      </c>
      <c r="E771" s="8" t="s">
        <v>1353</v>
      </c>
    </row>
    <row r="772" spans="1:5" ht="13.15" customHeight="1" x14ac:dyDescent="0.2">
      <c r="A772" s="5" t="s">
        <v>1351</v>
      </c>
      <c r="B772" s="6" t="s">
        <v>1570</v>
      </c>
      <c r="C772" s="5" t="s">
        <v>1370</v>
      </c>
      <c r="D772" s="7">
        <v>44</v>
      </c>
      <c r="E772" s="8" t="s">
        <v>1353</v>
      </c>
    </row>
    <row r="773" spans="1:5" ht="13.15" customHeight="1" x14ac:dyDescent="0.2">
      <c r="A773" s="5" t="s">
        <v>1351</v>
      </c>
      <c r="B773" s="6" t="s">
        <v>1571</v>
      </c>
      <c r="C773" s="5" t="s">
        <v>3614</v>
      </c>
      <c r="D773" s="7">
        <v>23</v>
      </c>
      <c r="E773" s="8" t="s">
        <v>1353</v>
      </c>
    </row>
    <row r="774" spans="1:5" ht="13.15" customHeight="1" x14ac:dyDescent="0.2">
      <c r="A774" s="5" t="s">
        <v>1351</v>
      </c>
      <c r="B774" s="6" t="s">
        <v>1572</v>
      </c>
      <c r="C774" s="5" t="s">
        <v>2279</v>
      </c>
      <c r="D774" s="7">
        <v>29</v>
      </c>
      <c r="E774" s="8" t="s">
        <v>1353</v>
      </c>
    </row>
    <row r="775" spans="1:5" ht="13.15" customHeight="1" x14ac:dyDescent="0.2">
      <c r="A775" s="5" t="s">
        <v>1351</v>
      </c>
      <c r="B775" s="6">
        <v>718</v>
      </c>
      <c r="C775" s="5" t="s">
        <v>2657</v>
      </c>
      <c r="D775" s="7">
        <v>175</v>
      </c>
      <c r="E775" s="8" t="s">
        <v>1353</v>
      </c>
    </row>
    <row r="776" spans="1:5" ht="13.15" customHeight="1" x14ac:dyDescent="0.2">
      <c r="A776" s="5" t="s">
        <v>1351</v>
      </c>
      <c r="B776" s="6" t="s">
        <v>1573</v>
      </c>
      <c r="C776" s="5" t="s">
        <v>3515</v>
      </c>
      <c r="D776" s="7">
        <v>20</v>
      </c>
      <c r="E776" s="8" t="s">
        <v>1353</v>
      </c>
    </row>
    <row r="777" spans="1:5" ht="13.15" customHeight="1" x14ac:dyDescent="0.2">
      <c r="A777" s="5" t="s">
        <v>1351</v>
      </c>
      <c r="B777" s="6" t="s">
        <v>1574</v>
      </c>
      <c r="C777" s="5" t="s">
        <v>2279</v>
      </c>
      <c r="D777" s="7">
        <v>29</v>
      </c>
      <c r="E777" s="8" t="s">
        <v>1353</v>
      </c>
    </row>
    <row r="778" spans="1:5" ht="13.15" customHeight="1" x14ac:dyDescent="0.2">
      <c r="A778" s="5" t="s">
        <v>1351</v>
      </c>
      <c r="B778" s="6">
        <v>719</v>
      </c>
      <c r="C778" s="5" t="s">
        <v>2657</v>
      </c>
      <c r="D778" s="7">
        <v>175</v>
      </c>
      <c r="E778" s="8" t="s">
        <v>1353</v>
      </c>
    </row>
    <row r="779" spans="1:5" ht="13.15" customHeight="1" x14ac:dyDescent="0.2">
      <c r="A779" s="5" t="s">
        <v>1351</v>
      </c>
      <c r="B779" s="6" t="s">
        <v>1575</v>
      </c>
      <c r="C779" s="5" t="s">
        <v>3515</v>
      </c>
      <c r="D779" s="7">
        <v>20</v>
      </c>
      <c r="E779" s="8" t="s">
        <v>1353</v>
      </c>
    </row>
    <row r="780" spans="1:5" ht="13.15" customHeight="1" x14ac:dyDescent="0.2">
      <c r="A780" s="5" t="s">
        <v>1351</v>
      </c>
      <c r="B780" s="6" t="s">
        <v>1576</v>
      </c>
      <c r="C780" s="5" t="s">
        <v>2279</v>
      </c>
      <c r="D780" s="7">
        <v>29</v>
      </c>
      <c r="E780" s="8" t="s">
        <v>1353</v>
      </c>
    </row>
    <row r="781" spans="1:5" ht="13.15" customHeight="1" x14ac:dyDescent="0.2">
      <c r="A781" s="5" t="s">
        <v>1351</v>
      </c>
      <c r="B781" s="6">
        <v>720</v>
      </c>
      <c r="C781" s="5" t="s">
        <v>2657</v>
      </c>
      <c r="D781" s="7">
        <v>175</v>
      </c>
      <c r="E781" s="8" t="s">
        <v>1353</v>
      </c>
    </row>
    <row r="782" spans="1:5" ht="13.15" customHeight="1" x14ac:dyDescent="0.2">
      <c r="A782" s="5" t="s">
        <v>1351</v>
      </c>
      <c r="B782" s="6" t="s">
        <v>1577</v>
      </c>
      <c r="C782" s="5" t="s">
        <v>1370</v>
      </c>
      <c r="D782" s="7">
        <v>36</v>
      </c>
      <c r="E782" s="8" t="s">
        <v>1353</v>
      </c>
    </row>
    <row r="783" spans="1:5" ht="13.15" customHeight="1" x14ac:dyDescent="0.2">
      <c r="A783" s="5" t="s">
        <v>1351</v>
      </c>
      <c r="B783" s="6" t="s">
        <v>1578</v>
      </c>
      <c r="C783" s="5" t="s">
        <v>3614</v>
      </c>
      <c r="D783" s="7">
        <v>22</v>
      </c>
      <c r="E783" s="8" t="s">
        <v>1353</v>
      </c>
    </row>
    <row r="784" spans="1:5" ht="13.15" customHeight="1" x14ac:dyDescent="0.2">
      <c r="A784" s="5" t="s">
        <v>1351</v>
      </c>
      <c r="B784" s="6" t="s">
        <v>1579</v>
      </c>
      <c r="C784" s="5" t="s">
        <v>2279</v>
      </c>
      <c r="D784" s="7">
        <v>29</v>
      </c>
      <c r="E784" s="8" t="s">
        <v>1353</v>
      </c>
    </row>
    <row r="785" spans="1:5" ht="13.15" customHeight="1" x14ac:dyDescent="0.2">
      <c r="A785" s="5" t="s">
        <v>1351</v>
      </c>
      <c r="B785" s="6">
        <v>721</v>
      </c>
      <c r="C785" s="5" t="s">
        <v>2657</v>
      </c>
      <c r="D785" s="7">
        <v>175</v>
      </c>
      <c r="E785" s="8" t="s">
        <v>1353</v>
      </c>
    </row>
    <row r="786" spans="1:5" ht="13.15" customHeight="1" x14ac:dyDescent="0.2">
      <c r="A786" s="5" t="s">
        <v>1351</v>
      </c>
      <c r="B786" s="6" t="s">
        <v>1580</v>
      </c>
      <c r="C786" s="5" t="s">
        <v>1370</v>
      </c>
      <c r="D786" s="7">
        <v>44</v>
      </c>
      <c r="E786" s="8" t="s">
        <v>1353</v>
      </c>
    </row>
    <row r="787" spans="1:5" ht="13.15" customHeight="1" x14ac:dyDescent="0.2">
      <c r="A787" s="5" t="s">
        <v>1351</v>
      </c>
      <c r="B787" s="6" t="s">
        <v>1581</v>
      </c>
      <c r="C787" s="5" t="s">
        <v>3614</v>
      </c>
      <c r="D787" s="7">
        <v>23</v>
      </c>
      <c r="E787" s="8" t="s">
        <v>1353</v>
      </c>
    </row>
    <row r="788" spans="1:5" ht="13.15" customHeight="1" x14ac:dyDescent="0.2">
      <c r="A788" s="5" t="s">
        <v>1351</v>
      </c>
      <c r="B788" s="6" t="s">
        <v>1582</v>
      </c>
      <c r="C788" s="5" t="s">
        <v>2279</v>
      </c>
      <c r="D788" s="7">
        <v>29</v>
      </c>
      <c r="E788" s="8" t="s">
        <v>1353</v>
      </c>
    </row>
    <row r="789" spans="1:5" ht="13.15" customHeight="1" x14ac:dyDescent="0.2">
      <c r="A789" s="5" t="s">
        <v>1351</v>
      </c>
      <c r="B789" s="6">
        <v>722</v>
      </c>
      <c r="C789" s="5" t="s">
        <v>2657</v>
      </c>
      <c r="D789" s="7">
        <v>175</v>
      </c>
      <c r="E789" s="8" t="s">
        <v>1353</v>
      </c>
    </row>
    <row r="790" spans="1:5" ht="13.15" customHeight="1" x14ac:dyDescent="0.2">
      <c r="A790" s="5" t="s">
        <v>1351</v>
      </c>
      <c r="B790" s="6" t="s">
        <v>1583</v>
      </c>
      <c r="C790" s="5" t="s">
        <v>3515</v>
      </c>
      <c r="D790" s="7">
        <v>20</v>
      </c>
      <c r="E790" s="8" t="s">
        <v>1353</v>
      </c>
    </row>
    <row r="791" spans="1:5" ht="13.15" customHeight="1" x14ac:dyDescent="0.2">
      <c r="A791" s="5" t="s">
        <v>1351</v>
      </c>
      <c r="B791" s="6" t="s">
        <v>1584</v>
      </c>
      <c r="C791" s="5" t="s">
        <v>2279</v>
      </c>
      <c r="D791" s="7">
        <v>29</v>
      </c>
      <c r="E791" s="8" t="s">
        <v>1353</v>
      </c>
    </row>
    <row r="792" spans="1:5" ht="13.15" customHeight="1" x14ac:dyDescent="0.2">
      <c r="A792" s="5" t="s">
        <v>1351</v>
      </c>
      <c r="B792" s="6">
        <v>723</v>
      </c>
      <c r="C792" s="5" t="s">
        <v>2657</v>
      </c>
      <c r="D792" s="7">
        <v>175</v>
      </c>
      <c r="E792" s="8" t="s">
        <v>1353</v>
      </c>
    </row>
    <row r="793" spans="1:5" ht="13.15" customHeight="1" x14ac:dyDescent="0.2">
      <c r="A793" s="5" t="s">
        <v>1351</v>
      </c>
      <c r="B793" s="6" t="s">
        <v>1585</v>
      </c>
      <c r="C793" s="5" t="s">
        <v>3515</v>
      </c>
      <c r="D793" s="7">
        <v>20</v>
      </c>
      <c r="E793" s="8" t="s">
        <v>1353</v>
      </c>
    </row>
    <row r="794" spans="1:5" ht="13.15" customHeight="1" x14ac:dyDescent="0.2">
      <c r="A794" s="5" t="s">
        <v>1351</v>
      </c>
      <c r="B794" s="6" t="s">
        <v>1586</v>
      </c>
      <c r="C794" s="5" t="s">
        <v>2279</v>
      </c>
      <c r="D794" s="7">
        <v>29</v>
      </c>
      <c r="E794" s="8" t="s">
        <v>1353</v>
      </c>
    </row>
    <row r="795" spans="1:5" ht="13.15" customHeight="1" x14ac:dyDescent="0.2">
      <c r="A795" s="5" t="s">
        <v>1351</v>
      </c>
      <c r="B795" s="6">
        <v>724</v>
      </c>
      <c r="C795" s="5" t="s">
        <v>2657</v>
      </c>
      <c r="D795" s="7">
        <v>175</v>
      </c>
      <c r="E795" s="8" t="s">
        <v>1353</v>
      </c>
    </row>
    <row r="796" spans="1:5" ht="13.15" customHeight="1" x14ac:dyDescent="0.2">
      <c r="A796" s="5" t="s">
        <v>1351</v>
      </c>
      <c r="B796" s="6" t="s">
        <v>1587</v>
      </c>
      <c r="C796" s="5" t="s">
        <v>1370</v>
      </c>
      <c r="D796" s="7">
        <v>44</v>
      </c>
      <c r="E796" s="8" t="s">
        <v>1353</v>
      </c>
    </row>
    <row r="797" spans="1:5" ht="13.15" customHeight="1" x14ac:dyDescent="0.2">
      <c r="A797" s="5" t="s">
        <v>1351</v>
      </c>
      <c r="B797" s="6" t="s">
        <v>1588</v>
      </c>
      <c r="C797" s="5" t="s">
        <v>3614</v>
      </c>
      <c r="D797" s="7">
        <v>23</v>
      </c>
      <c r="E797" s="8" t="s">
        <v>1353</v>
      </c>
    </row>
    <row r="798" spans="1:5" ht="13.15" customHeight="1" x14ac:dyDescent="0.2">
      <c r="A798" s="5" t="s">
        <v>1351</v>
      </c>
      <c r="B798" s="6" t="s">
        <v>1589</v>
      </c>
      <c r="C798" s="5" t="s">
        <v>2279</v>
      </c>
      <c r="D798" s="7">
        <v>28</v>
      </c>
      <c r="E798" s="8" t="s">
        <v>1353</v>
      </c>
    </row>
    <row r="799" spans="1:5" ht="13.15" customHeight="1" x14ac:dyDescent="0.2">
      <c r="A799" s="5" t="s">
        <v>1351</v>
      </c>
      <c r="B799" s="6">
        <v>725</v>
      </c>
      <c r="C799" s="5" t="s">
        <v>2657</v>
      </c>
      <c r="D799" s="7">
        <v>169</v>
      </c>
      <c r="E799" s="8" t="s">
        <v>1353</v>
      </c>
    </row>
    <row r="800" spans="1:5" ht="13.15" customHeight="1" x14ac:dyDescent="0.2">
      <c r="A800" s="5" t="s">
        <v>1351</v>
      </c>
      <c r="B800" s="6" t="s">
        <v>659</v>
      </c>
      <c r="C800" s="5" t="s">
        <v>1370</v>
      </c>
      <c r="D800" s="7">
        <v>103</v>
      </c>
      <c r="E800" s="8" t="s">
        <v>1353</v>
      </c>
    </row>
    <row r="801" spans="1:5" ht="13.15" customHeight="1" x14ac:dyDescent="0.2">
      <c r="A801" s="5" t="s">
        <v>1351</v>
      </c>
      <c r="B801" s="6" t="s">
        <v>1590</v>
      </c>
      <c r="C801" s="5" t="s">
        <v>3614</v>
      </c>
      <c r="D801" s="7">
        <v>37</v>
      </c>
      <c r="E801" s="8" t="s">
        <v>1353</v>
      </c>
    </row>
    <row r="802" spans="1:5" ht="13.15" customHeight="1" x14ac:dyDescent="0.2">
      <c r="A802" s="5" t="s">
        <v>1351</v>
      </c>
      <c r="B802" s="6" t="s">
        <v>1591</v>
      </c>
      <c r="C802" s="5" t="s">
        <v>2279</v>
      </c>
      <c r="D802" s="7">
        <v>13</v>
      </c>
      <c r="E802" s="8" t="s">
        <v>1353</v>
      </c>
    </row>
    <row r="803" spans="1:5" ht="13.15" customHeight="1" x14ac:dyDescent="0.2">
      <c r="A803" s="5" t="s">
        <v>1351</v>
      </c>
      <c r="B803" s="6">
        <v>726</v>
      </c>
      <c r="C803" s="5" t="s">
        <v>2657</v>
      </c>
      <c r="D803" s="7">
        <v>175</v>
      </c>
      <c r="E803" s="8" t="s">
        <v>1353</v>
      </c>
    </row>
    <row r="804" spans="1:5" ht="13.15" customHeight="1" x14ac:dyDescent="0.2">
      <c r="A804" s="5" t="s">
        <v>1351</v>
      </c>
      <c r="B804" s="6" t="s">
        <v>1592</v>
      </c>
      <c r="C804" s="5" t="s">
        <v>3515</v>
      </c>
      <c r="D804" s="7">
        <v>20</v>
      </c>
      <c r="E804" s="8" t="s">
        <v>1353</v>
      </c>
    </row>
    <row r="805" spans="1:5" ht="13.15" customHeight="1" x14ac:dyDescent="0.2">
      <c r="A805" s="5" t="s">
        <v>1351</v>
      </c>
      <c r="B805" s="6" t="s">
        <v>1593</v>
      </c>
      <c r="C805" s="5" t="s">
        <v>2279</v>
      </c>
      <c r="D805" s="7">
        <v>29</v>
      </c>
      <c r="E805" s="8" t="s">
        <v>1353</v>
      </c>
    </row>
    <row r="806" spans="1:5" ht="13.15" customHeight="1" x14ac:dyDescent="0.2">
      <c r="A806" s="5" t="s">
        <v>1351</v>
      </c>
      <c r="B806" s="6">
        <v>727</v>
      </c>
      <c r="C806" s="5" t="s">
        <v>2657</v>
      </c>
      <c r="D806" s="7">
        <v>174</v>
      </c>
      <c r="E806" s="8" t="s">
        <v>1353</v>
      </c>
    </row>
    <row r="807" spans="1:5" ht="13.15" customHeight="1" x14ac:dyDescent="0.2">
      <c r="A807" s="5" t="s">
        <v>1351</v>
      </c>
      <c r="B807" s="6" t="s">
        <v>1594</v>
      </c>
      <c r="C807" s="5" t="s">
        <v>1370</v>
      </c>
      <c r="D807" s="7">
        <v>43</v>
      </c>
      <c r="E807" s="8" t="s">
        <v>1353</v>
      </c>
    </row>
    <row r="808" spans="1:5" ht="13.15" customHeight="1" x14ac:dyDescent="0.2">
      <c r="A808" s="5" t="s">
        <v>1351</v>
      </c>
      <c r="B808" s="6" t="s">
        <v>1595</v>
      </c>
      <c r="C808" s="5" t="s">
        <v>3614</v>
      </c>
      <c r="D808" s="7">
        <v>23</v>
      </c>
      <c r="E808" s="8" t="s">
        <v>1353</v>
      </c>
    </row>
    <row r="809" spans="1:5" ht="13.15" customHeight="1" x14ac:dyDescent="0.2">
      <c r="A809" s="5" t="s">
        <v>1351</v>
      </c>
      <c r="B809" s="6" t="s">
        <v>1596</v>
      </c>
      <c r="C809" s="5" t="s">
        <v>2279</v>
      </c>
      <c r="D809" s="7">
        <v>29</v>
      </c>
      <c r="E809" s="8" t="s">
        <v>1353</v>
      </c>
    </row>
    <row r="810" spans="1:5" ht="13.15" customHeight="1" x14ac:dyDescent="0.2">
      <c r="A810" s="5" t="s">
        <v>1351</v>
      </c>
      <c r="B810" s="6">
        <v>728</v>
      </c>
      <c r="C810" s="5" t="s">
        <v>2657</v>
      </c>
      <c r="D810" s="7">
        <v>174</v>
      </c>
      <c r="E810" s="8" t="s">
        <v>1353</v>
      </c>
    </row>
    <row r="811" spans="1:5" ht="13.15" customHeight="1" x14ac:dyDescent="0.2">
      <c r="A811" s="5" t="s">
        <v>1351</v>
      </c>
      <c r="B811" s="6" t="s">
        <v>1597</v>
      </c>
      <c r="C811" s="5" t="s">
        <v>1370</v>
      </c>
      <c r="D811" s="7">
        <v>43</v>
      </c>
      <c r="E811" s="8" t="s">
        <v>1353</v>
      </c>
    </row>
    <row r="812" spans="1:5" ht="13.15" customHeight="1" x14ac:dyDescent="0.2">
      <c r="A812" s="5" t="s">
        <v>1351</v>
      </c>
      <c r="B812" s="6" t="s">
        <v>1598</v>
      </c>
      <c r="C812" s="5" t="s">
        <v>3614</v>
      </c>
      <c r="D812" s="7">
        <v>23</v>
      </c>
      <c r="E812" s="8" t="s">
        <v>1353</v>
      </c>
    </row>
    <row r="813" spans="1:5" ht="13.15" customHeight="1" x14ac:dyDescent="0.2">
      <c r="A813" s="5" t="s">
        <v>1351</v>
      </c>
      <c r="B813" s="6" t="s">
        <v>1599</v>
      </c>
      <c r="C813" s="5" t="s">
        <v>2279</v>
      </c>
      <c r="D813" s="7">
        <v>29</v>
      </c>
      <c r="E813" s="8" t="s">
        <v>1353</v>
      </c>
    </row>
    <row r="814" spans="1:5" ht="13.15" customHeight="1" x14ac:dyDescent="0.2">
      <c r="A814" s="5" t="s">
        <v>1351</v>
      </c>
      <c r="B814" s="6">
        <v>729</v>
      </c>
      <c r="C814" s="5" t="s">
        <v>2657</v>
      </c>
      <c r="D814" s="7">
        <v>182</v>
      </c>
      <c r="E814" s="8" t="s">
        <v>1353</v>
      </c>
    </row>
    <row r="815" spans="1:5" ht="13.15" customHeight="1" x14ac:dyDescent="0.2">
      <c r="A815" s="5" t="s">
        <v>1351</v>
      </c>
      <c r="B815" s="6" t="s">
        <v>1600</v>
      </c>
      <c r="C815" s="5" t="s">
        <v>3515</v>
      </c>
      <c r="D815" s="7">
        <v>19</v>
      </c>
      <c r="E815" s="8" t="s">
        <v>1353</v>
      </c>
    </row>
    <row r="816" spans="1:5" ht="13.15" customHeight="1" x14ac:dyDescent="0.2">
      <c r="A816" s="5" t="s">
        <v>1351</v>
      </c>
      <c r="B816" s="6" t="s">
        <v>1601</v>
      </c>
      <c r="C816" s="5" t="s">
        <v>2279</v>
      </c>
      <c r="D816" s="7">
        <v>24</v>
      </c>
      <c r="E816" s="8" t="s">
        <v>1353</v>
      </c>
    </row>
    <row r="817" spans="1:5" ht="13.15" customHeight="1" x14ac:dyDescent="0.2">
      <c r="A817" s="5" t="s">
        <v>1351</v>
      </c>
      <c r="B817" s="6">
        <v>730</v>
      </c>
      <c r="C817" s="5" t="s">
        <v>2657</v>
      </c>
      <c r="D817" s="7">
        <v>182</v>
      </c>
      <c r="E817" s="8" t="s">
        <v>1353</v>
      </c>
    </row>
    <row r="818" spans="1:5" ht="13.15" customHeight="1" x14ac:dyDescent="0.2">
      <c r="A818" s="5" t="s">
        <v>1351</v>
      </c>
      <c r="B818" s="6" t="s">
        <v>1602</v>
      </c>
      <c r="C818" s="5" t="s">
        <v>3515</v>
      </c>
      <c r="D818" s="7">
        <v>19</v>
      </c>
      <c r="E818" s="8" t="s">
        <v>1353</v>
      </c>
    </row>
    <row r="819" spans="1:5" ht="13.15" customHeight="1" x14ac:dyDescent="0.2">
      <c r="A819" s="5" t="s">
        <v>1351</v>
      </c>
      <c r="B819" s="6" t="s">
        <v>1603</v>
      </c>
      <c r="C819" s="5" t="s">
        <v>2279</v>
      </c>
      <c r="D819" s="7">
        <v>24</v>
      </c>
      <c r="E819" s="8" t="s">
        <v>1353</v>
      </c>
    </row>
    <row r="820" spans="1:5" ht="13.15" customHeight="1" x14ac:dyDescent="0.2">
      <c r="A820" s="5" t="s">
        <v>1351</v>
      </c>
      <c r="B820" s="6">
        <v>731</v>
      </c>
      <c r="C820" s="5" t="s">
        <v>2367</v>
      </c>
      <c r="D820" s="7">
        <v>43</v>
      </c>
      <c r="E820" s="8">
        <v>352000</v>
      </c>
    </row>
    <row r="821" spans="1:5" ht="13.15" customHeight="1" x14ac:dyDescent="0.2">
      <c r="A821" s="5" t="s">
        <v>1351</v>
      </c>
      <c r="B821" s="6">
        <v>732</v>
      </c>
      <c r="C821" s="5" t="s">
        <v>2171</v>
      </c>
      <c r="D821" s="7">
        <v>139</v>
      </c>
      <c r="E821" s="8" t="s">
        <v>1353</v>
      </c>
    </row>
    <row r="822" spans="1:5" ht="13.15" customHeight="1" x14ac:dyDescent="0.2">
      <c r="A822" s="5" t="s">
        <v>1351</v>
      </c>
      <c r="B822" s="6">
        <v>733</v>
      </c>
      <c r="C822" s="5" t="s">
        <v>2143</v>
      </c>
      <c r="D822" s="7">
        <v>367</v>
      </c>
      <c r="E822" s="8" t="s">
        <v>1353</v>
      </c>
    </row>
    <row r="823" spans="1:5" ht="13.15" customHeight="1" x14ac:dyDescent="0.2">
      <c r="A823" s="5" t="s">
        <v>1351</v>
      </c>
      <c r="B823" s="6">
        <v>734</v>
      </c>
      <c r="C823" s="5" t="s">
        <v>2294</v>
      </c>
      <c r="D823" s="7">
        <v>97</v>
      </c>
      <c r="E823" s="8" t="s">
        <v>1353</v>
      </c>
    </row>
    <row r="824" spans="1:5" ht="13.15" customHeight="1" x14ac:dyDescent="0.2">
      <c r="A824" s="5" t="s">
        <v>1351</v>
      </c>
      <c r="B824" s="6">
        <v>735</v>
      </c>
      <c r="C824" s="5" t="s">
        <v>1389</v>
      </c>
      <c r="D824" s="7">
        <v>26</v>
      </c>
      <c r="E824" s="8">
        <v>351100</v>
      </c>
    </row>
    <row r="825" spans="1:5" ht="13.15" customHeight="1" x14ac:dyDescent="0.2">
      <c r="A825" s="5" t="s">
        <v>1351</v>
      </c>
      <c r="B825" s="6">
        <v>736</v>
      </c>
      <c r="C825" s="5" t="s">
        <v>2311</v>
      </c>
      <c r="D825" s="7">
        <v>216</v>
      </c>
      <c r="E825" s="8" t="s">
        <v>1353</v>
      </c>
    </row>
    <row r="826" spans="1:5" ht="13.15" customHeight="1" x14ac:dyDescent="0.2">
      <c r="A826" s="5" t="s">
        <v>1351</v>
      </c>
      <c r="B826" s="6">
        <v>737</v>
      </c>
      <c r="C826" s="5" t="s">
        <v>862</v>
      </c>
      <c r="D826" s="7">
        <v>93</v>
      </c>
      <c r="E826" s="8">
        <v>352000</v>
      </c>
    </row>
    <row r="827" spans="1:5" ht="13.15" customHeight="1" x14ac:dyDescent="0.2">
      <c r="A827" s="5" t="s">
        <v>1351</v>
      </c>
      <c r="B827" s="6">
        <v>738</v>
      </c>
      <c r="C827" s="5" t="s">
        <v>1389</v>
      </c>
      <c r="D827" s="7">
        <v>70</v>
      </c>
      <c r="E827" s="8">
        <v>351100</v>
      </c>
    </row>
    <row r="828" spans="1:5" ht="13.15" customHeight="1" x14ac:dyDescent="0.2">
      <c r="A828" s="5" t="s">
        <v>1351</v>
      </c>
      <c r="B828" s="6">
        <v>739</v>
      </c>
      <c r="C828" s="5" t="s">
        <v>2692</v>
      </c>
      <c r="D828" s="7">
        <v>152</v>
      </c>
      <c r="E828" s="8" t="s">
        <v>1353</v>
      </c>
    </row>
    <row r="829" spans="1:5" ht="13.15" customHeight="1" x14ac:dyDescent="0.2">
      <c r="A829" s="5" t="s">
        <v>1351</v>
      </c>
      <c r="B829" s="6">
        <v>740</v>
      </c>
      <c r="C829" s="5" t="s">
        <v>2367</v>
      </c>
      <c r="D829" s="7">
        <v>46</v>
      </c>
      <c r="E829" s="8">
        <v>352000</v>
      </c>
    </row>
    <row r="830" spans="1:5" ht="13.15" customHeight="1" x14ac:dyDescent="0.2">
      <c r="A830" s="5" t="s">
        <v>1351</v>
      </c>
      <c r="B830" s="6">
        <v>741</v>
      </c>
      <c r="C830" s="5" t="s">
        <v>2143</v>
      </c>
      <c r="D830" s="7">
        <v>925</v>
      </c>
      <c r="E830" s="8" t="s">
        <v>1353</v>
      </c>
    </row>
    <row r="831" spans="1:5" ht="13.15" customHeight="1" x14ac:dyDescent="0.2">
      <c r="A831" s="5" t="s">
        <v>1351</v>
      </c>
      <c r="B831" s="6">
        <v>742</v>
      </c>
      <c r="C831" s="5" t="s">
        <v>2311</v>
      </c>
      <c r="D831" s="7">
        <v>215</v>
      </c>
      <c r="E831" s="8" t="s">
        <v>1353</v>
      </c>
    </row>
    <row r="832" spans="1:5" ht="13.15" customHeight="1" x14ac:dyDescent="0.2">
      <c r="A832" s="5" t="s">
        <v>1351</v>
      </c>
      <c r="B832" s="6">
        <v>743</v>
      </c>
      <c r="C832" s="5" t="s">
        <v>2311</v>
      </c>
      <c r="D832" s="7">
        <v>240</v>
      </c>
      <c r="E832" s="8" t="s">
        <v>1353</v>
      </c>
    </row>
    <row r="833" spans="1:8" ht="13.15" customHeight="1" x14ac:dyDescent="0.2">
      <c r="A833" s="5" t="s">
        <v>1351</v>
      </c>
      <c r="B833" s="6">
        <v>744</v>
      </c>
      <c r="C833" s="5" t="s">
        <v>2311</v>
      </c>
      <c r="D833" s="7">
        <v>328</v>
      </c>
      <c r="E833" s="8" t="s">
        <v>1353</v>
      </c>
    </row>
    <row r="834" spans="1:8" ht="13.15" customHeight="1" x14ac:dyDescent="0.2">
      <c r="A834" s="5" t="s">
        <v>1351</v>
      </c>
      <c r="B834" s="6">
        <v>745</v>
      </c>
      <c r="C834" s="5" t="s">
        <v>2311</v>
      </c>
      <c r="D834" s="7">
        <v>280</v>
      </c>
      <c r="E834" s="8" t="s">
        <v>1353</v>
      </c>
    </row>
    <row r="835" spans="1:8" ht="13.15" customHeight="1" x14ac:dyDescent="0.2">
      <c r="A835" s="5" t="s">
        <v>1351</v>
      </c>
      <c r="B835" s="6">
        <v>746</v>
      </c>
      <c r="C835" s="5" t="s">
        <v>2311</v>
      </c>
      <c r="D835" s="7">
        <v>189</v>
      </c>
      <c r="E835" s="8" t="s">
        <v>1353</v>
      </c>
    </row>
    <row r="836" spans="1:8" ht="13.15" customHeight="1" x14ac:dyDescent="0.2">
      <c r="A836" s="5" t="s">
        <v>1351</v>
      </c>
      <c r="B836" s="6">
        <v>747</v>
      </c>
      <c r="C836" s="5" t="s">
        <v>2311</v>
      </c>
      <c r="D836" s="7">
        <v>273</v>
      </c>
      <c r="E836" s="8" t="s">
        <v>1353</v>
      </c>
      <c r="H836" s="9"/>
    </row>
    <row r="837" spans="1:8" ht="13.15" customHeight="1" x14ac:dyDescent="0.2">
      <c r="A837" s="5" t="s">
        <v>1351</v>
      </c>
      <c r="B837" s="6">
        <v>748</v>
      </c>
      <c r="C837" s="5" t="s">
        <v>2311</v>
      </c>
      <c r="D837" s="7">
        <v>258</v>
      </c>
      <c r="E837" s="8" t="s">
        <v>1353</v>
      </c>
      <c r="H837" s="9"/>
    </row>
    <row r="838" spans="1:8" ht="13.15" customHeight="1" x14ac:dyDescent="0.2">
      <c r="A838" s="5" t="s">
        <v>1351</v>
      </c>
      <c r="B838" s="6">
        <v>749</v>
      </c>
      <c r="C838" s="5" t="s">
        <v>2311</v>
      </c>
      <c r="D838" s="7">
        <v>218</v>
      </c>
      <c r="E838" s="8" t="s">
        <v>1353</v>
      </c>
    </row>
    <row r="839" spans="1:8" ht="13.15" customHeight="1" x14ac:dyDescent="0.2">
      <c r="A839" s="5" t="s">
        <v>1351</v>
      </c>
      <c r="B839" s="6">
        <v>750</v>
      </c>
      <c r="C839" s="5" t="s">
        <v>2311</v>
      </c>
      <c r="D839" s="7">
        <v>230</v>
      </c>
      <c r="E839" s="8" t="s">
        <v>1353</v>
      </c>
    </row>
    <row r="840" spans="1:8" ht="13.15" customHeight="1" x14ac:dyDescent="0.2">
      <c r="A840" s="5" t="s">
        <v>1351</v>
      </c>
      <c r="B840" s="6" t="s">
        <v>3574</v>
      </c>
      <c r="C840" s="5" t="s">
        <v>2393</v>
      </c>
      <c r="D840" s="7">
        <v>56</v>
      </c>
      <c r="E840" s="8" t="s">
        <v>1353</v>
      </c>
    </row>
    <row r="841" spans="1:8" ht="13.15" customHeight="1" x14ac:dyDescent="0.2">
      <c r="A841" s="5" t="s">
        <v>1351</v>
      </c>
      <c r="B841" s="6" t="s">
        <v>3576</v>
      </c>
      <c r="C841" s="5" t="s">
        <v>2393</v>
      </c>
      <c r="D841" s="7">
        <v>56</v>
      </c>
      <c r="E841" s="8" t="s">
        <v>1353</v>
      </c>
    </row>
    <row r="842" spans="1:8" ht="13.15" customHeight="1" x14ac:dyDescent="0.2">
      <c r="A842" s="5" t="s">
        <v>1351</v>
      </c>
      <c r="B842" s="6" t="s">
        <v>402</v>
      </c>
      <c r="C842" s="5" t="s">
        <v>2160</v>
      </c>
      <c r="D842" s="7">
        <v>133</v>
      </c>
      <c r="E842" s="8" t="s">
        <v>1353</v>
      </c>
    </row>
    <row r="843" spans="1:8" ht="13.15" customHeight="1" x14ac:dyDescent="0.2">
      <c r="A843" s="5" t="s">
        <v>1351</v>
      </c>
      <c r="B843" s="6" t="s">
        <v>404</v>
      </c>
      <c r="C843" s="5" t="s">
        <v>2160</v>
      </c>
      <c r="D843" s="7">
        <v>134</v>
      </c>
      <c r="E843" s="8" t="s">
        <v>1353</v>
      </c>
    </row>
    <row r="844" spans="1:8" ht="13.15" customHeight="1" x14ac:dyDescent="0.2">
      <c r="C844" s="10" t="s">
        <v>2401</v>
      </c>
      <c r="D844" s="11">
        <f>SUM(D717:D843)</f>
        <v>12482</v>
      </c>
      <c r="E844" s="12"/>
    </row>
    <row r="845" spans="1:8" ht="13.15" customHeight="1" x14ac:dyDescent="0.2"/>
    <row r="846" spans="1:8" ht="13.15" customHeight="1" x14ac:dyDescent="0.2">
      <c r="A846" s="5" t="s">
        <v>1351</v>
      </c>
      <c r="B846" s="6">
        <v>800</v>
      </c>
      <c r="C846" s="5" t="s">
        <v>725</v>
      </c>
      <c r="D846" s="7">
        <v>78</v>
      </c>
      <c r="E846" s="8" t="s">
        <v>1353</v>
      </c>
    </row>
    <row r="847" spans="1:8" ht="13.15" customHeight="1" x14ac:dyDescent="0.2">
      <c r="A847" s="5" t="s">
        <v>1351</v>
      </c>
      <c r="B847" s="6">
        <v>801</v>
      </c>
      <c r="C847" s="5" t="s">
        <v>2657</v>
      </c>
      <c r="D847" s="7">
        <v>182</v>
      </c>
      <c r="E847" s="8" t="s">
        <v>1353</v>
      </c>
    </row>
    <row r="848" spans="1:8" ht="13.15" customHeight="1" x14ac:dyDescent="0.2">
      <c r="A848" s="5" t="s">
        <v>1351</v>
      </c>
      <c r="B848" s="6" t="s">
        <v>4585</v>
      </c>
      <c r="C848" s="5" t="s">
        <v>1370</v>
      </c>
      <c r="D848" s="7">
        <v>44</v>
      </c>
      <c r="E848" s="8" t="s">
        <v>1353</v>
      </c>
    </row>
    <row r="849" spans="1:5" ht="13.15" customHeight="1" x14ac:dyDescent="0.2">
      <c r="A849" s="5" t="s">
        <v>1351</v>
      </c>
      <c r="B849" s="6" t="s">
        <v>4586</v>
      </c>
      <c r="C849" s="5" t="s">
        <v>3515</v>
      </c>
      <c r="D849" s="7">
        <v>19</v>
      </c>
      <c r="E849" s="8" t="s">
        <v>1353</v>
      </c>
    </row>
    <row r="850" spans="1:5" ht="13.15" customHeight="1" x14ac:dyDescent="0.2">
      <c r="A850" s="5" t="s">
        <v>1351</v>
      </c>
      <c r="B850" s="6" t="s">
        <v>1604</v>
      </c>
      <c r="C850" s="5" t="s">
        <v>2279</v>
      </c>
      <c r="D850" s="7">
        <v>27</v>
      </c>
      <c r="E850" s="8" t="s">
        <v>1353</v>
      </c>
    </row>
    <row r="851" spans="1:5" ht="13.15" customHeight="1" x14ac:dyDescent="0.2">
      <c r="A851" s="5" t="s">
        <v>1351</v>
      </c>
      <c r="B851" s="6">
        <v>802</v>
      </c>
      <c r="C851" s="5" t="s">
        <v>2657</v>
      </c>
      <c r="D851" s="7">
        <v>184</v>
      </c>
      <c r="E851" s="8" t="s">
        <v>1353</v>
      </c>
    </row>
    <row r="852" spans="1:5" ht="13.15" customHeight="1" x14ac:dyDescent="0.2">
      <c r="A852" s="5" t="s">
        <v>1351</v>
      </c>
      <c r="B852" s="6" t="s">
        <v>4587</v>
      </c>
      <c r="C852" s="5" t="s">
        <v>1370</v>
      </c>
      <c r="D852" s="7">
        <v>36</v>
      </c>
      <c r="E852" s="8" t="s">
        <v>1353</v>
      </c>
    </row>
    <row r="853" spans="1:5" ht="13.15" customHeight="1" x14ac:dyDescent="0.2">
      <c r="A853" s="5" t="s">
        <v>1351</v>
      </c>
      <c r="B853" s="6" t="s">
        <v>4588</v>
      </c>
      <c r="C853" s="5" t="s">
        <v>3515</v>
      </c>
      <c r="D853" s="7">
        <v>19</v>
      </c>
      <c r="E853" s="8" t="s">
        <v>1353</v>
      </c>
    </row>
    <row r="854" spans="1:5" ht="13.15" customHeight="1" x14ac:dyDescent="0.2">
      <c r="A854" s="5" t="s">
        <v>1351</v>
      </c>
      <c r="B854" s="6" t="s">
        <v>1605</v>
      </c>
      <c r="C854" s="5" t="s">
        <v>2279</v>
      </c>
      <c r="D854" s="7">
        <v>36</v>
      </c>
      <c r="E854" s="8" t="s">
        <v>1353</v>
      </c>
    </row>
    <row r="855" spans="1:5" ht="13.15" customHeight="1" x14ac:dyDescent="0.2">
      <c r="A855" s="5" t="s">
        <v>1351</v>
      </c>
      <c r="B855" s="6">
        <v>803</v>
      </c>
      <c r="C855" s="5" t="s">
        <v>2657</v>
      </c>
      <c r="D855" s="7">
        <v>173</v>
      </c>
      <c r="E855" s="8" t="s">
        <v>1353</v>
      </c>
    </row>
    <row r="856" spans="1:5" ht="13.15" customHeight="1" x14ac:dyDescent="0.2">
      <c r="A856" s="5" t="s">
        <v>1351</v>
      </c>
      <c r="B856" s="6" t="s">
        <v>1606</v>
      </c>
      <c r="C856" s="5" t="s">
        <v>3614</v>
      </c>
      <c r="D856" s="7">
        <v>22</v>
      </c>
      <c r="E856" s="8" t="s">
        <v>1353</v>
      </c>
    </row>
    <row r="857" spans="1:5" ht="13.15" customHeight="1" x14ac:dyDescent="0.2">
      <c r="A857" s="5" t="s">
        <v>1351</v>
      </c>
      <c r="B857" s="6" t="s">
        <v>1607</v>
      </c>
      <c r="C857" s="5" t="s">
        <v>2279</v>
      </c>
      <c r="D857" s="7">
        <v>30</v>
      </c>
      <c r="E857" s="8" t="s">
        <v>1353</v>
      </c>
    </row>
    <row r="858" spans="1:5" ht="13.15" customHeight="1" x14ac:dyDescent="0.2">
      <c r="A858" s="5" t="s">
        <v>1351</v>
      </c>
      <c r="B858" s="6">
        <v>804</v>
      </c>
      <c r="C858" s="5" t="s">
        <v>2657</v>
      </c>
      <c r="D858" s="7">
        <v>174</v>
      </c>
      <c r="E858" s="8" t="s">
        <v>1353</v>
      </c>
    </row>
    <row r="859" spans="1:5" ht="13.15" customHeight="1" x14ac:dyDescent="0.2">
      <c r="A859" s="5" t="s">
        <v>1351</v>
      </c>
      <c r="B859" s="6" t="s">
        <v>1608</v>
      </c>
      <c r="C859" s="5" t="s">
        <v>3614</v>
      </c>
      <c r="D859" s="7">
        <v>22</v>
      </c>
      <c r="E859" s="8" t="s">
        <v>1353</v>
      </c>
    </row>
    <row r="860" spans="1:5" ht="13.15" customHeight="1" x14ac:dyDescent="0.2">
      <c r="A860" s="5" t="s">
        <v>1351</v>
      </c>
      <c r="B860" s="6" t="s">
        <v>1609</v>
      </c>
      <c r="C860" s="5" t="s">
        <v>2279</v>
      </c>
      <c r="D860" s="7">
        <v>29</v>
      </c>
      <c r="E860" s="8" t="s">
        <v>1353</v>
      </c>
    </row>
    <row r="861" spans="1:5" ht="13.15" customHeight="1" x14ac:dyDescent="0.2">
      <c r="A861" s="5" t="s">
        <v>1351</v>
      </c>
      <c r="B861" s="6">
        <v>805</v>
      </c>
      <c r="C861" s="5" t="s">
        <v>2657</v>
      </c>
      <c r="D861" s="7">
        <v>174</v>
      </c>
      <c r="E861" s="8" t="s">
        <v>1353</v>
      </c>
    </row>
    <row r="862" spans="1:5" ht="13.15" customHeight="1" x14ac:dyDescent="0.2">
      <c r="A862" s="5" t="s">
        <v>1351</v>
      </c>
      <c r="B862" s="6" t="s">
        <v>4591</v>
      </c>
      <c r="C862" s="5" t="s">
        <v>1370</v>
      </c>
      <c r="D862" s="7">
        <v>44</v>
      </c>
      <c r="E862" s="8" t="s">
        <v>1353</v>
      </c>
    </row>
    <row r="863" spans="1:5" ht="13.15" customHeight="1" x14ac:dyDescent="0.2">
      <c r="A863" s="5" t="s">
        <v>1351</v>
      </c>
      <c r="B863" s="6" t="s">
        <v>4592</v>
      </c>
      <c r="C863" s="5" t="s">
        <v>3515</v>
      </c>
      <c r="D863" s="7">
        <v>20</v>
      </c>
      <c r="E863" s="8" t="s">
        <v>1353</v>
      </c>
    </row>
    <row r="864" spans="1:5" ht="13.15" customHeight="1" x14ac:dyDescent="0.2">
      <c r="A864" s="5" t="s">
        <v>1351</v>
      </c>
      <c r="B864" s="6" t="s">
        <v>1610</v>
      </c>
      <c r="C864" s="5" t="s">
        <v>2279</v>
      </c>
      <c r="D864" s="7">
        <v>30</v>
      </c>
      <c r="E864" s="8" t="s">
        <v>1353</v>
      </c>
    </row>
    <row r="865" spans="1:5" ht="13.15" customHeight="1" x14ac:dyDescent="0.2">
      <c r="A865" s="5" t="s">
        <v>1351</v>
      </c>
      <c r="B865" s="6">
        <v>806</v>
      </c>
      <c r="C865" s="5" t="s">
        <v>1371</v>
      </c>
      <c r="D865" s="7">
        <v>169</v>
      </c>
      <c r="E865" s="8" t="s">
        <v>1353</v>
      </c>
    </row>
    <row r="866" spans="1:5" ht="13.15" customHeight="1" x14ac:dyDescent="0.2">
      <c r="A866" s="5" t="s">
        <v>1351</v>
      </c>
      <c r="B866" s="6" t="s">
        <v>4593</v>
      </c>
      <c r="C866" s="5" t="s">
        <v>1372</v>
      </c>
      <c r="D866" s="7">
        <v>103</v>
      </c>
      <c r="E866" s="8" t="s">
        <v>1353</v>
      </c>
    </row>
    <row r="867" spans="1:5" ht="13.15" customHeight="1" x14ac:dyDescent="0.2">
      <c r="A867" s="5" t="s">
        <v>1351</v>
      </c>
      <c r="B867" s="6" t="s">
        <v>1611</v>
      </c>
      <c r="C867" s="5" t="s">
        <v>3515</v>
      </c>
      <c r="D867" s="7">
        <v>37</v>
      </c>
      <c r="E867" s="8" t="s">
        <v>1353</v>
      </c>
    </row>
    <row r="868" spans="1:5" ht="13.15" customHeight="1" x14ac:dyDescent="0.2">
      <c r="A868" s="5" t="s">
        <v>1351</v>
      </c>
      <c r="B868" s="6" t="s">
        <v>1612</v>
      </c>
      <c r="C868" s="5" t="s">
        <v>2279</v>
      </c>
      <c r="D868" s="7">
        <v>13</v>
      </c>
      <c r="E868" s="8" t="s">
        <v>1353</v>
      </c>
    </row>
    <row r="869" spans="1:5" ht="13.15" customHeight="1" x14ac:dyDescent="0.2">
      <c r="A869" s="5" t="s">
        <v>1351</v>
      </c>
      <c r="B869" s="6">
        <v>807</v>
      </c>
      <c r="C869" s="5" t="s">
        <v>2657</v>
      </c>
      <c r="D869" s="7">
        <v>175</v>
      </c>
      <c r="E869" s="8">
        <v>809130</v>
      </c>
    </row>
    <row r="870" spans="1:5" ht="13.15" customHeight="1" x14ac:dyDescent="0.2">
      <c r="A870" s="5" t="s">
        <v>1351</v>
      </c>
      <c r="B870" s="6" t="s">
        <v>4595</v>
      </c>
      <c r="C870" s="5" t="s">
        <v>3614</v>
      </c>
      <c r="D870" s="7">
        <v>23</v>
      </c>
      <c r="E870" s="8">
        <v>509130</v>
      </c>
    </row>
    <row r="871" spans="1:5" ht="13.15" customHeight="1" x14ac:dyDescent="0.2">
      <c r="A871" s="5" t="s">
        <v>1351</v>
      </c>
      <c r="B871" s="6" t="s">
        <v>1613</v>
      </c>
      <c r="C871" s="5" t="s">
        <v>2279</v>
      </c>
      <c r="D871" s="7">
        <v>30</v>
      </c>
      <c r="E871" s="8">
        <v>509130</v>
      </c>
    </row>
    <row r="872" spans="1:5" ht="13.15" customHeight="1" x14ac:dyDescent="0.2">
      <c r="A872" s="5" t="s">
        <v>1351</v>
      </c>
      <c r="B872" s="6">
        <v>808</v>
      </c>
      <c r="C872" s="5" t="s">
        <v>2657</v>
      </c>
      <c r="D872" s="7">
        <v>175</v>
      </c>
      <c r="E872" s="8" t="s">
        <v>1353</v>
      </c>
    </row>
    <row r="873" spans="1:5" ht="13.15" customHeight="1" x14ac:dyDescent="0.2">
      <c r="A873" s="5" t="s">
        <v>1351</v>
      </c>
      <c r="B873" s="6" t="s">
        <v>4596</v>
      </c>
      <c r="C873" s="5" t="s">
        <v>1370</v>
      </c>
      <c r="D873" s="7">
        <v>29</v>
      </c>
      <c r="E873" s="8" t="s">
        <v>1353</v>
      </c>
    </row>
    <row r="874" spans="1:5" ht="13.15" customHeight="1" x14ac:dyDescent="0.2">
      <c r="A874" s="5" t="s">
        <v>1351</v>
      </c>
      <c r="B874" s="6" t="s">
        <v>4597</v>
      </c>
      <c r="C874" s="5" t="s">
        <v>3515</v>
      </c>
      <c r="D874" s="7">
        <v>19</v>
      </c>
      <c r="E874" s="8" t="s">
        <v>1353</v>
      </c>
    </row>
    <row r="875" spans="1:5" ht="13.15" customHeight="1" x14ac:dyDescent="0.2">
      <c r="A875" s="5" t="s">
        <v>1351</v>
      </c>
      <c r="B875" s="6" t="s">
        <v>1614</v>
      </c>
      <c r="C875" s="5" t="s">
        <v>2279</v>
      </c>
      <c r="D875" s="7">
        <v>29</v>
      </c>
      <c r="E875" s="8" t="s">
        <v>1353</v>
      </c>
    </row>
    <row r="876" spans="1:5" ht="13.15" customHeight="1" x14ac:dyDescent="0.2">
      <c r="A876" s="5" t="s">
        <v>1351</v>
      </c>
      <c r="B876" s="6">
        <v>809</v>
      </c>
      <c r="C876" s="5" t="s">
        <v>2657</v>
      </c>
      <c r="D876" s="7">
        <v>175</v>
      </c>
      <c r="E876" s="8" t="s">
        <v>1353</v>
      </c>
    </row>
    <row r="877" spans="1:5" ht="13.15" customHeight="1" x14ac:dyDescent="0.2">
      <c r="A877" s="5" t="s">
        <v>1351</v>
      </c>
      <c r="B877" s="6" t="s">
        <v>1615</v>
      </c>
      <c r="C877" s="5" t="s">
        <v>1370</v>
      </c>
      <c r="D877" s="7">
        <v>44</v>
      </c>
      <c r="E877" s="8" t="s">
        <v>1353</v>
      </c>
    </row>
    <row r="878" spans="1:5" ht="13.15" customHeight="1" x14ac:dyDescent="0.2">
      <c r="A878" s="5" t="s">
        <v>1351</v>
      </c>
      <c r="B878" s="6" t="s">
        <v>1616</v>
      </c>
      <c r="C878" s="5" t="s">
        <v>3515</v>
      </c>
      <c r="D878" s="7">
        <v>20</v>
      </c>
      <c r="E878" s="8" t="s">
        <v>1353</v>
      </c>
    </row>
    <row r="879" spans="1:5" ht="13.15" customHeight="1" x14ac:dyDescent="0.2">
      <c r="A879" s="5" t="s">
        <v>1351</v>
      </c>
      <c r="B879" s="6" t="s">
        <v>1617</v>
      </c>
      <c r="C879" s="5" t="s">
        <v>2279</v>
      </c>
      <c r="D879" s="7">
        <v>30</v>
      </c>
      <c r="E879" s="8" t="s">
        <v>1353</v>
      </c>
    </row>
    <row r="880" spans="1:5" ht="13.15" customHeight="1" x14ac:dyDescent="0.2">
      <c r="A880" s="5" t="s">
        <v>1351</v>
      </c>
      <c r="B880" s="6">
        <v>810</v>
      </c>
      <c r="C880" s="5" t="s">
        <v>2657</v>
      </c>
      <c r="D880" s="7">
        <v>176</v>
      </c>
      <c r="E880" s="8" t="s">
        <v>1353</v>
      </c>
    </row>
    <row r="881" spans="1:5" ht="13.15" customHeight="1" x14ac:dyDescent="0.2">
      <c r="A881" s="5" t="s">
        <v>1351</v>
      </c>
      <c r="B881" s="6" t="s">
        <v>1618</v>
      </c>
      <c r="C881" s="5" t="s">
        <v>3614</v>
      </c>
      <c r="D881" s="7">
        <v>23</v>
      </c>
      <c r="E881" s="8" t="s">
        <v>1353</v>
      </c>
    </row>
    <row r="882" spans="1:5" ht="13.15" customHeight="1" x14ac:dyDescent="0.2">
      <c r="A882" s="5" t="s">
        <v>1351</v>
      </c>
      <c r="B882" s="6" t="s">
        <v>1619</v>
      </c>
      <c r="C882" s="5" t="s">
        <v>2279</v>
      </c>
      <c r="D882" s="7">
        <v>29</v>
      </c>
      <c r="E882" s="8" t="s">
        <v>1353</v>
      </c>
    </row>
    <row r="883" spans="1:5" ht="13.15" customHeight="1" x14ac:dyDescent="0.2">
      <c r="A883" s="5" t="s">
        <v>1351</v>
      </c>
      <c r="B883" s="6">
        <v>811</v>
      </c>
      <c r="C883" s="5" t="s">
        <v>2657</v>
      </c>
      <c r="D883" s="7">
        <v>175</v>
      </c>
      <c r="E883" s="8" t="s">
        <v>1353</v>
      </c>
    </row>
    <row r="884" spans="1:5" ht="13.15" customHeight="1" x14ac:dyDescent="0.2">
      <c r="A884" s="5" t="s">
        <v>1351</v>
      </c>
      <c r="B884" s="6" t="s">
        <v>1620</v>
      </c>
      <c r="C884" s="5" t="s">
        <v>3515</v>
      </c>
      <c r="D884" s="7">
        <v>22</v>
      </c>
      <c r="E884" s="8" t="s">
        <v>1353</v>
      </c>
    </row>
    <row r="885" spans="1:5" ht="13.15" customHeight="1" x14ac:dyDescent="0.2">
      <c r="A885" s="5" t="s">
        <v>1351</v>
      </c>
      <c r="B885" s="6" t="s">
        <v>1621</v>
      </c>
      <c r="C885" s="5" t="s">
        <v>2279</v>
      </c>
      <c r="D885" s="7">
        <v>30</v>
      </c>
      <c r="E885" s="8" t="s">
        <v>1353</v>
      </c>
    </row>
    <row r="886" spans="1:5" ht="13.15" customHeight="1" x14ac:dyDescent="0.2">
      <c r="A886" s="5" t="s">
        <v>1351</v>
      </c>
      <c r="B886" s="6">
        <v>812</v>
      </c>
      <c r="C886" s="5" t="s">
        <v>2657</v>
      </c>
      <c r="D886" s="7">
        <v>175</v>
      </c>
      <c r="E886" s="8" t="s">
        <v>1353</v>
      </c>
    </row>
    <row r="887" spans="1:5" ht="13.15" customHeight="1" x14ac:dyDescent="0.2">
      <c r="A887" s="5" t="s">
        <v>1351</v>
      </c>
      <c r="B887" s="6" t="s">
        <v>1622</v>
      </c>
      <c r="C887" s="5" t="s">
        <v>1370</v>
      </c>
      <c r="D887" s="7">
        <v>44</v>
      </c>
      <c r="E887" s="8" t="s">
        <v>1353</v>
      </c>
    </row>
    <row r="888" spans="1:5" ht="13.15" customHeight="1" x14ac:dyDescent="0.2">
      <c r="A888" s="5" t="s">
        <v>1351</v>
      </c>
      <c r="B888" s="6" t="s">
        <v>1623</v>
      </c>
      <c r="C888" s="5" t="s">
        <v>3515</v>
      </c>
      <c r="D888" s="7">
        <v>20</v>
      </c>
      <c r="E888" s="8" t="s">
        <v>1353</v>
      </c>
    </row>
    <row r="889" spans="1:5" ht="13.15" customHeight="1" x14ac:dyDescent="0.2">
      <c r="A889" s="5" t="s">
        <v>1351</v>
      </c>
      <c r="B889" s="6" t="s">
        <v>1624</v>
      </c>
      <c r="C889" s="5" t="s">
        <v>2279</v>
      </c>
      <c r="D889" s="7">
        <v>29</v>
      </c>
      <c r="E889" s="8" t="s">
        <v>1353</v>
      </c>
    </row>
    <row r="890" spans="1:5" ht="13.15" customHeight="1" x14ac:dyDescent="0.2">
      <c r="A890" s="5" t="s">
        <v>1351</v>
      </c>
      <c r="B890" s="6">
        <v>813</v>
      </c>
      <c r="C890" s="5" t="s">
        <v>888</v>
      </c>
      <c r="D890" s="7">
        <v>250</v>
      </c>
      <c r="E890" s="8" t="s">
        <v>1353</v>
      </c>
    </row>
    <row r="891" spans="1:5" ht="13.15" customHeight="1" x14ac:dyDescent="0.2">
      <c r="A891" s="5" t="s">
        <v>1351</v>
      </c>
      <c r="B891" s="6" t="s">
        <v>1625</v>
      </c>
      <c r="C891" s="5" t="s">
        <v>3515</v>
      </c>
      <c r="D891" s="7">
        <v>68</v>
      </c>
      <c r="E891" s="8" t="s">
        <v>1353</v>
      </c>
    </row>
    <row r="892" spans="1:5" ht="13.15" customHeight="1" x14ac:dyDescent="0.2">
      <c r="A892" s="5" t="s">
        <v>1351</v>
      </c>
      <c r="B892" s="6">
        <v>814</v>
      </c>
      <c r="C892" s="5" t="s">
        <v>2657</v>
      </c>
      <c r="D892" s="7">
        <v>182</v>
      </c>
      <c r="E892" s="8" t="s">
        <v>1353</v>
      </c>
    </row>
    <row r="893" spans="1:5" ht="13.15" customHeight="1" x14ac:dyDescent="0.2">
      <c r="A893" s="5" t="s">
        <v>1351</v>
      </c>
      <c r="B893" s="6" t="s">
        <v>1626</v>
      </c>
      <c r="C893" s="5" t="s">
        <v>3614</v>
      </c>
      <c r="D893" s="7">
        <v>22</v>
      </c>
      <c r="E893" s="8" t="s">
        <v>1353</v>
      </c>
    </row>
    <row r="894" spans="1:5" ht="13.15" customHeight="1" x14ac:dyDescent="0.2">
      <c r="A894" s="5" t="s">
        <v>1351</v>
      </c>
      <c r="B894" s="6" t="s">
        <v>1627</v>
      </c>
      <c r="C894" s="5" t="s">
        <v>2279</v>
      </c>
      <c r="D894" s="7">
        <v>29</v>
      </c>
      <c r="E894" s="8" t="s">
        <v>1353</v>
      </c>
    </row>
    <row r="895" spans="1:5" ht="13.15" customHeight="1" x14ac:dyDescent="0.2">
      <c r="A895" s="5" t="s">
        <v>1351</v>
      </c>
      <c r="B895" s="6">
        <v>815</v>
      </c>
      <c r="C895" s="5" t="s">
        <v>2657</v>
      </c>
      <c r="D895" s="7">
        <v>152</v>
      </c>
      <c r="E895" s="8" t="s">
        <v>1353</v>
      </c>
    </row>
    <row r="896" spans="1:5" ht="13.15" customHeight="1" x14ac:dyDescent="0.2">
      <c r="A896" s="5" t="s">
        <v>1351</v>
      </c>
      <c r="B896" s="6">
        <v>816</v>
      </c>
      <c r="C896" s="5" t="s">
        <v>2657</v>
      </c>
      <c r="D896" s="7">
        <v>247</v>
      </c>
      <c r="E896" s="8" t="s">
        <v>1353</v>
      </c>
    </row>
    <row r="897" spans="1:5" ht="13.15" customHeight="1" x14ac:dyDescent="0.2">
      <c r="A897" s="5" t="s">
        <v>1351</v>
      </c>
      <c r="B897" s="6" t="s">
        <v>1628</v>
      </c>
      <c r="C897" s="5" t="s">
        <v>1370</v>
      </c>
      <c r="D897" s="7">
        <v>45</v>
      </c>
      <c r="E897" s="8" t="s">
        <v>1353</v>
      </c>
    </row>
    <row r="898" spans="1:5" ht="13.15" customHeight="1" x14ac:dyDescent="0.2">
      <c r="A898" s="5" t="s">
        <v>1351</v>
      </c>
      <c r="B898" s="6" t="s">
        <v>1629</v>
      </c>
      <c r="C898" s="5" t="s">
        <v>3614</v>
      </c>
      <c r="D898" s="7">
        <v>25</v>
      </c>
      <c r="E898" s="8" t="s">
        <v>1353</v>
      </c>
    </row>
    <row r="899" spans="1:5" ht="13.15" customHeight="1" x14ac:dyDescent="0.2">
      <c r="A899" s="5" t="s">
        <v>1351</v>
      </c>
      <c r="B899" s="6" t="s">
        <v>1630</v>
      </c>
      <c r="C899" s="5" t="s">
        <v>2279</v>
      </c>
      <c r="D899" s="7">
        <v>31</v>
      </c>
      <c r="E899" s="8" t="s">
        <v>1353</v>
      </c>
    </row>
    <row r="900" spans="1:5" ht="13.15" customHeight="1" x14ac:dyDescent="0.2">
      <c r="A900" s="5" t="s">
        <v>1351</v>
      </c>
      <c r="B900" s="6">
        <v>817</v>
      </c>
      <c r="C900" s="5" t="s">
        <v>2657</v>
      </c>
      <c r="D900" s="7">
        <v>181</v>
      </c>
      <c r="E900" s="8" t="s">
        <v>1353</v>
      </c>
    </row>
    <row r="901" spans="1:5" ht="13.15" customHeight="1" x14ac:dyDescent="0.2">
      <c r="A901" s="5" t="s">
        <v>1351</v>
      </c>
      <c r="B901" s="6" t="s">
        <v>1631</v>
      </c>
      <c r="C901" s="5" t="s">
        <v>1370</v>
      </c>
      <c r="D901" s="7">
        <v>44</v>
      </c>
      <c r="E901" s="8" t="s">
        <v>1353</v>
      </c>
    </row>
    <row r="902" spans="1:5" ht="13.15" customHeight="1" x14ac:dyDescent="0.2">
      <c r="A902" s="5" t="s">
        <v>1351</v>
      </c>
      <c r="B902" s="6" t="s">
        <v>1632</v>
      </c>
      <c r="C902" s="5" t="s">
        <v>3614</v>
      </c>
      <c r="D902" s="7">
        <v>23</v>
      </c>
      <c r="E902" s="8" t="s">
        <v>1353</v>
      </c>
    </row>
    <row r="903" spans="1:5" ht="13.15" customHeight="1" x14ac:dyDescent="0.2">
      <c r="A903" s="5" t="s">
        <v>1351</v>
      </c>
      <c r="B903" s="6" t="s">
        <v>1633</v>
      </c>
      <c r="C903" s="5" t="s">
        <v>2279</v>
      </c>
      <c r="D903" s="7">
        <v>29</v>
      </c>
      <c r="E903" s="8" t="s">
        <v>1353</v>
      </c>
    </row>
    <row r="904" spans="1:5" ht="13.15" customHeight="1" x14ac:dyDescent="0.2">
      <c r="A904" s="5" t="s">
        <v>1351</v>
      </c>
      <c r="B904" s="6">
        <v>818</v>
      </c>
      <c r="C904" s="5" t="s">
        <v>2657</v>
      </c>
      <c r="D904" s="7">
        <v>175</v>
      </c>
      <c r="E904" s="8" t="s">
        <v>1353</v>
      </c>
    </row>
    <row r="905" spans="1:5" ht="13.15" customHeight="1" x14ac:dyDescent="0.2">
      <c r="A905" s="5" t="s">
        <v>1351</v>
      </c>
      <c r="B905" s="6" t="s">
        <v>1634</v>
      </c>
      <c r="C905" s="5" t="s">
        <v>3515</v>
      </c>
      <c r="D905" s="7">
        <v>20</v>
      </c>
      <c r="E905" s="8" t="s">
        <v>1353</v>
      </c>
    </row>
    <row r="906" spans="1:5" ht="13.15" customHeight="1" x14ac:dyDescent="0.2">
      <c r="A906" s="5" t="s">
        <v>1351</v>
      </c>
      <c r="B906" s="6" t="s">
        <v>1635</v>
      </c>
      <c r="C906" s="5" t="s">
        <v>2279</v>
      </c>
      <c r="D906" s="7">
        <v>29</v>
      </c>
      <c r="E906" s="8" t="s">
        <v>1353</v>
      </c>
    </row>
    <row r="907" spans="1:5" ht="13.15" customHeight="1" x14ac:dyDescent="0.2">
      <c r="A907" s="5" t="s">
        <v>1351</v>
      </c>
      <c r="B907" s="6">
        <v>819</v>
      </c>
      <c r="C907" s="5" t="s">
        <v>2657</v>
      </c>
      <c r="D907" s="7">
        <v>175</v>
      </c>
      <c r="E907" s="8" t="s">
        <v>1353</v>
      </c>
    </row>
    <row r="908" spans="1:5" ht="13.15" customHeight="1" x14ac:dyDescent="0.2">
      <c r="A908" s="5" t="s">
        <v>1351</v>
      </c>
      <c r="B908" s="6" t="s">
        <v>1636</v>
      </c>
      <c r="C908" s="5" t="s">
        <v>3515</v>
      </c>
      <c r="D908" s="7">
        <v>20</v>
      </c>
      <c r="E908" s="8" t="s">
        <v>1353</v>
      </c>
    </row>
    <row r="909" spans="1:5" ht="13.15" customHeight="1" x14ac:dyDescent="0.2">
      <c r="A909" s="5" t="s">
        <v>1351</v>
      </c>
      <c r="B909" s="6" t="s">
        <v>1637</v>
      </c>
      <c r="C909" s="5" t="s">
        <v>2279</v>
      </c>
      <c r="D909" s="7">
        <v>29</v>
      </c>
      <c r="E909" s="8" t="s">
        <v>1353</v>
      </c>
    </row>
    <row r="910" spans="1:5" ht="13.15" customHeight="1" x14ac:dyDescent="0.2">
      <c r="A910" s="5" t="s">
        <v>1351</v>
      </c>
      <c r="B910" s="6">
        <v>820</v>
      </c>
      <c r="C910" s="5" t="s">
        <v>2657</v>
      </c>
      <c r="D910" s="7">
        <v>175</v>
      </c>
      <c r="E910" s="8" t="s">
        <v>1353</v>
      </c>
    </row>
    <row r="911" spans="1:5" ht="13.15" customHeight="1" x14ac:dyDescent="0.2">
      <c r="A911" s="5" t="s">
        <v>1351</v>
      </c>
      <c r="B911" s="6" t="s">
        <v>1638</v>
      </c>
      <c r="C911" s="5" t="s">
        <v>1370</v>
      </c>
      <c r="D911" s="7">
        <v>36</v>
      </c>
      <c r="E911" s="8" t="s">
        <v>1353</v>
      </c>
    </row>
    <row r="912" spans="1:5" ht="13.15" customHeight="1" x14ac:dyDescent="0.2">
      <c r="A912" s="5" t="s">
        <v>1351</v>
      </c>
      <c r="B912" s="6" t="s">
        <v>1639</v>
      </c>
      <c r="C912" s="5" t="s">
        <v>3614</v>
      </c>
      <c r="D912" s="7">
        <v>22</v>
      </c>
      <c r="E912" s="8" t="s">
        <v>1353</v>
      </c>
    </row>
    <row r="913" spans="1:5" ht="13.15" customHeight="1" x14ac:dyDescent="0.2">
      <c r="A913" s="5" t="s">
        <v>1351</v>
      </c>
      <c r="B913" s="6" t="s">
        <v>1640</v>
      </c>
      <c r="C913" s="5" t="s">
        <v>2279</v>
      </c>
      <c r="D913" s="7">
        <v>29</v>
      </c>
      <c r="E913" s="8" t="s">
        <v>1353</v>
      </c>
    </row>
    <row r="914" spans="1:5" ht="13.15" customHeight="1" x14ac:dyDescent="0.2">
      <c r="A914" s="5" t="s">
        <v>1351</v>
      </c>
      <c r="B914" s="6">
        <v>821</v>
      </c>
      <c r="C914" s="5" t="s">
        <v>2657</v>
      </c>
      <c r="D914" s="7">
        <v>175</v>
      </c>
      <c r="E914" s="8" t="s">
        <v>1353</v>
      </c>
    </row>
    <row r="915" spans="1:5" ht="13.15" customHeight="1" x14ac:dyDescent="0.2">
      <c r="A915" s="5" t="s">
        <v>1351</v>
      </c>
      <c r="B915" s="6" t="s">
        <v>1641</v>
      </c>
      <c r="C915" s="5" t="s">
        <v>1370</v>
      </c>
      <c r="D915" s="7">
        <v>44</v>
      </c>
      <c r="E915" s="8" t="s">
        <v>1353</v>
      </c>
    </row>
    <row r="916" spans="1:5" ht="13.15" customHeight="1" x14ac:dyDescent="0.2">
      <c r="A916" s="5" t="s">
        <v>1351</v>
      </c>
      <c r="B916" s="6" t="s">
        <v>1642</v>
      </c>
      <c r="C916" s="5" t="s">
        <v>3614</v>
      </c>
      <c r="D916" s="7">
        <v>23</v>
      </c>
      <c r="E916" s="8" t="s">
        <v>1353</v>
      </c>
    </row>
    <row r="917" spans="1:5" ht="13.15" customHeight="1" x14ac:dyDescent="0.2">
      <c r="A917" s="5" t="s">
        <v>1351</v>
      </c>
      <c r="B917" s="6" t="s">
        <v>1643</v>
      </c>
      <c r="C917" s="5" t="s">
        <v>2279</v>
      </c>
      <c r="D917" s="7">
        <v>29</v>
      </c>
      <c r="E917" s="8" t="s">
        <v>1353</v>
      </c>
    </row>
    <row r="918" spans="1:5" ht="13.15" customHeight="1" x14ac:dyDescent="0.2">
      <c r="A918" s="5" t="s">
        <v>1351</v>
      </c>
      <c r="B918" s="6">
        <v>822</v>
      </c>
      <c r="C918" s="5" t="s">
        <v>2657</v>
      </c>
      <c r="D918" s="7">
        <v>175</v>
      </c>
      <c r="E918" s="8" t="s">
        <v>1353</v>
      </c>
    </row>
    <row r="919" spans="1:5" ht="13.15" customHeight="1" x14ac:dyDescent="0.2">
      <c r="A919" s="5" t="s">
        <v>1351</v>
      </c>
      <c r="B919" s="6" t="s">
        <v>1644</v>
      </c>
      <c r="C919" s="5" t="s">
        <v>3515</v>
      </c>
      <c r="D919" s="7">
        <v>20</v>
      </c>
      <c r="E919" s="8" t="s">
        <v>1353</v>
      </c>
    </row>
    <row r="920" spans="1:5" ht="13.15" customHeight="1" x14ac:dyDescent="0.2">
      <c r="A920" s="5" t="s">
        <v>1351</v>
      </c>
      <c r="B920" s="6" t="s">
        <v>1645</v>
      </c>
      <c r="C920" s="5" t="s">
        <v>2279</v>
      </c>
      <c r="D920" s="7">
        <v>29</v>
      </c>
      <c r="E920" s="8" t="s">
        <v>1353</v>
      </c>
    </row>
    <row r="921" spans="1:5" ht="13.15" customHeight="1" x14ac:dyDescent="0.2">
      <c r="A921" s="5" t="s">
        <v>1351</v>
      </c>
      <c r="B921" s="6">
        <v>823</v>
      </c>
      <c r="C921" s="5" t="s">
        <v>2657</v>
      </c>
      <c r="D921" s="7">
        <v>175</v>
      </c>
      <c r="E921" s="8" t="s">
        <v>1353</v>
      </c>
    </row>
    <row r="922" spans="1:5" ht="13.15" customHeight="1" x14ac:dyDescent="0.2">
      <c r="A922" s="5" t="s">
        <v>1351</v>
      </c>
      <c r="B922" s="6" t="s">
        <v>1646</v>
      </c>
      <c r="C922" s="5" t="s">
        <v>3515</v>
      </c>
      <c r="D922" s="7">
        <v>20</v>
      </c>
      <c r="E922" s="8" t="s">
        <v>1353</v>
      </c>
    </row>
    <row r="923" spans="1:5" ht="13.15" customHeight="1" x14ac:dyDescent="0.2">
      <c r="A923" s="5" t="s">
        <v>1351</v>
      </c>
      <c r="B923" s="6" t="s">
        <v>1647</v>
      </c>
      <c r="C923" s="5" t="s">
        <v>2279</v>
      </c>
      <c r="D923" s="7">
        <v>29</v>
      </c>
      <c r="E923" s="8" t="s">
        <v>1353</v>
      </c>
    </row>
    <row r="924" spans="1:5" ht="13.15" customHeight="1" x14ac:dyDescent="0.2">
      <c r="A924" s="5" t="s">
        <v>1351</v>
      </c>
      <c r="B924" s="6">
        <v>824</v>
      </c>
      <c r="C924" s="5" t="s">
        <v>2657</v>
      </c>
      <c r="D924" s="7">
        <v>175</v>
      </c>
      <c r="E924" s="8" t="s">
        <v>1353</v>
      </c>
    </row>
    <row r="925" spans="1:5" ht="13.15" customHeight="1" x14ac:dyDescent="0.2">
      <c r="A925" s="5" t="s">
        <v>1351</v>
      </c>
      <c r="B925" s="6" t="s">
        <v>1648</v>
      </c>
      <c r="C925" s="5" t="s">
        <v>1370</v>
      </c>
      <c r="D925" s="7">
        <v>44</v>
      </c>
      <c r="E925" s="8" t="s">
        <v>1353</v>
      </c>
    </row>
    <row r="926" spans="1:5" ht="13.15" customHeight="1" x14ac:dyDescent="0.2">
      <c r="A926" s="5" t="s">
        <v>1351</v>
      </c>
      <c r="B926" s="6" t="s">
        <v>1649</v>
      </c>
      <c r="C926" s="5" t="s">
        <v>3614</v>
      </c>
      <c r="D926" s="7">
        <v>23</v>
      </c>
      <c r="E926" s="8" t="s">
        <v>1353</v>
      </c>
    </row>
    <row r="927" spans="1:5" ht="13.15" customHeight="1" x14ac:dyDescent="0.2">
      <c r="A927" s="5" t="s">
        <v>1351</v>
      </c>
      <c r="B927" s="6" t="s">
        <v>1650</v>
      </c>
      <c r="C927" s="5" t="s">
        <v>2279</v>
      </c>
      <c r="D927" s="7">
        <v>28</v>
      </c>
      <c r="E927" s="8" t="s">
        <v>1353</v>
      </c>
    </row>
    <row r="928" spans="1:5" ht="13.15" customHeight="1" x14ac:dyDescent="0.2">
      <c r="A928" s="5" t="s">
        <v>1351</v>
      </c>
      <c r="B928" s="6">
        <v>825</v>
      </c>
      <c r="C928" s="5" t="s">
        <v>2657</v>
      </c>
      <c r="D928" s="7">
        <v>169</v>
      </c>
      <c r="E928" s="8" t="s">
        <v>1353</v>
      </c>
    </row>
    <row r="929" spans="1:5" ht="13.15" customHeight="1" x14ac:dyDescent="0.2">
      <c r="A929" s="5" t="s">
        <v>1351</v>
      </c>
      <c r="B929" s="6" t="s">
        <v>663</v>
      </c>
      <c r="C929" s="5" t="s">
        <v>1370</v>
      </c>
      <c r="D929" s="7">
        <v>103</v>
      </c>
      <c r="E929" s="8" t="s">
        <v>1353</v>
      </c>
    </row>
    <row r="930" spans="1:5" ht="13.15" customHeight="1" x14ac:dyDescent="0.2">
      <c r="A930" s="5" t="s">
        <v>1351</v>
      </c>
      <c r="B930" s="6" t="s">
        <v>1651</v>
      </c>
      <c r="C930" s="5" t="s">
        <v>3614</v>
      </c>
      <c r="D930" s="7">
        <v>37</v>
      </c>
      <c r="E930" s="8" t="s">
        <v>1353</v>
      </c>
    </row>
    <row r="931" spans="1:5" ht="13.15" customHeight="1" x14ac:dyDescent="0.2">
      <c r="A931" s="5" t="s">
        <v>1351</v>
      </c>
      <c r="B931" s="6" t="s">
        <v>1652</v>
      </c>
      <c r="C931" s="5" t="s">
        <v>2279</v>
      </c>
      <c r="D931" s="7">
        <v>13</v>
      </c>
      <c r="E931" s="8" t="s">
        <v>1353</v>
      </c>
    </row>
    <row r="932" spans="1:5" ht="13.15" customHeight="1" x14ac:dyDescent="0.2">
      <c r="A932" s="5" t="s">
        <v>1351</v>
      </c>
      <c r="B932" s="6">
        <v>826</v>
      </c>
      <c r="C932" s="5" t="s">
        <v>2657</v>
      </c>
      <c r="D932" s="7">
        <v>175</v>
      </c>
      <c r="E932" s="8" t="s">
        <v>1353</v>
      </c>
    </row>
    <row r="933" spans="1:5" ht="13.15" customHeight="1" x14ac:dyDescent="0.2">
      <c r="A933" s="5" t="s">
        <v>1351</v>
      </c>
      <c r="B933" s="6" t="s">
        <v>1653</v>
      </c>
      <c r="C933" s="5" t="s">
        <v>3515</v>
      </c>
      <c r="D933" s="7">
        <v>20</v>
      </c>
      <c r="E933" s="8" t="s">
        <v>1353</v>
      </c>
    </row>
    <row r="934" spans="1:5" ht="13.15" customHeight="1" x14ac:dyDescent="0.2">
      <c r="A934" s="5" t="s">
        <v>1351</v>
      </c>
      <c r="B934" s="6" t="s">
        <v>1654</v>
      </c>
      <c r="C934" s="5" t="s">
        <v>2279</v>
      </c>
      <c r="D934" s="7">
        <v>29</v>
      </c>
      <c r="E934" s="8" t="s">
        <v>1353</v>
      </c>
    </row>
    <row r="935" spans="1:5" ht="13.15" customHeight="1" x14ac:dyDescent="0.2">
      <c r="A935" s="5" t="s">
        <v>1351</v>
      </c>
      <c r="B935" s="6">
        <v>827</v>
      </c>
      <c r="C935" s="5" t="s">
        <v>2657</v>
      </c>
      <c r="D935" s="7">
        <v>174</v>
      </c>
      <c r="E935" s="8" t="s">
        <v>1353</v>
      </c>
    </row>
    <row r="936" spans="1:5" ht="13.15" customHeight="1" x14ac:dyDescent="0.2">
      <c r="A936" s="5" t="s">
        <v>1351</v>
      </c>
      <c r="B936" s="6" t="s">
        <v>1655</v>
      </c>
      <c r="C936" s="5" t="s">
        <v>1370</v>
      </c>
      <c r="D936" s="7">
        <v>43</v>
      </c>
      <c r="E936" s="8" t="s">
        <v>1353</v>
      </c>
    </row>
    <row r="937" spans="1:5" ht="13.15" customHeight="1" x14ac:dyDescent="0.2">
      <c r="A937" s="5" t="s">
        <v>1351</v>
      </c>
      <c r="B937" s="6" t="s">
        <v>1656</v>
      </c>
      <c r="C937" s="5" t="s">
        <v>3614</v>
      </c>
      <c r="D937" s="7">
        <v>23</v>
      </c>
      <c r="E937" s="8" t="s">
        <v>1353</v>
      </c>
    </row>
    <row r="938" spans="1:5" ht="13.15" customHeight="1" x14ac:dyDescent="0.2">
      <c r="A938" s="5" t="s">
        <v>1351</v>
      </c>
      <c r="B938" s="6" t="s">
        <v>1657</v>
      </c>
      <c r="C938" s="5" t="s">
        <v>2279</v>
      </c>
      <c r="D938" s="7">
        <v>29</v>
      </c>
      <c r="E938" s="8" t="s">
        <v>1353</v>
      </c>
    </row>
    <row r="939" spans="1:5" ht="13.15" customHeight="1" x14ac:dyDescent="0.2">
      <c r="A939" s="5" t="s">
        <v>1351</v>
      </c>
      <c r="B939" s="6">
        <v>828</v>
      </c>
      <c r="C939" s="5" t="s">
        <v>2657</v>
      </c>
      <c r="D939" s="7">
        <v>174</v>
      </c>
      <c r="E939" s="8" t="s">
        <v>1353</v>
      </c>
    </row>
    <row r="940" spans="1:5" ht="13.15" customHeight="1" x14ac:dyDescent="0.2">
      <c r="A940" s="5" t="s">
        <v>1351</v>
      </c>
      <c r="B940" s="6" t="s">
        <v>1658</v>
      </c>
      <c r="C940" s="5" t="s">
        <v>1370</v>
      </c>
      <c r="D940" s="7">
        <v>43</v>
      </c>
      <c r="E940" s="8" t="s">
        <v>1353</v>
      </c>
    </row>
    <row r="941" spans="1:5" ht="13.15" customHeight="1" x14ac:dyDescent="0.2">
      <c r="A941" s="5" t="s">
        <v>1351</v>
      </c>
      <c r="B941" s="6" t="s">
        <v>1659</v>
      </c>
      <c r="C941" s="5" t="s">
        <v>3614</v>
      </c>
      <c r="D941" s="7">
        <v>23</v>
      </c>
      <c r="E941" s="8" t="s">
        <v>1353</v>
      </c>
    </row>
    <row r="942" spans="1:5" ht="13.15" customHeight="1" x14ac:dyDescent="0.2">
      <c r="A942" s="5" t="s">
        <v>1351</v>
      </c>
      <c r="B942" s="6" t="s">
        <v>1660</v>
      </c>
      <c r="C942" s="5" t="s">
        <v>2279</v>
      </c>
      <c r="D942" s="7">
        <v>29</v>
      </c>
      <c r="E942" s="8" t="s">
        <v>1353</v>
      </c>
    </row>
    <row r="943" spans="1:5" ht="13.15" customHeight="1" x14ac:dyDescent="0.2">
      <c r="A943" s="5" t="s">
        <v>1351</v>
      </c>
      <c r="B943" s="6">
        <v>829</v>
      </c>
      <c r="C943" s="5" t="s">
        <v>2657</v>
      </c>
      <c r="D943" s="7">
        <v>182</v>
      </c>
      <c r="E943" s="8" t="s">
        <v>1353</v>
      </c>
    </row>
    <row r="944" spans="1:5" ht="13.15" customHeight="1" x14ac:dyDescent="0.2">
      <c r="A944" s="5" t="s">
        <v>1351</v>
      </c>
      <c r="B944" s="6" t="s">
        <v>1661</v>
      </c>
      <c r="C944" s="5" t="s">
        <v>3515</v>
      </c>
      <c r="D944" s="7">
        <v>19</v>
      </c>
      <c r="E944" s="8" t="s">
        <v>1353</v>
      </c>
    </row>
    <row r="945" spans="1:5" ht="13.15" customHeight="1" x14ac:dyDescent="0.2">
      <c r="A945" s="5" t="s">
        <v>1351</v>
      </c>
      <c r="B945" s="6" t="s">
        <v>1662</v>
      </c>
      <c r="C945" s="5" t="s">
        <v>2279</v>
      </c>
      <c r="D945" s="7">
        <v>24</v>
      </c>
      <c r="E945" s="8" t="s">
        <v>1353</v>
      </c>
    </row>
    <row r="946" spans="1:5" ht="13.15" customHeight="1" x14ac:dyDescent="0.2">
      <c r="A946" s="5" t="s">
        <v>1351</v>
      </c>
      <c r="B946" s="6">
        <v>830</v>
      </c>
      <c r="C946" s="5" t="s">
        <v>2657</v>
      </c>
      <c r="D946" s="7">
        <v>182</v>
      </c>
      <c r="E946" s="8" t="s">
        <v>1353</v>
      </c>
    </row>
    <row r="947" spans="1:5" ht="13.15" customHeight="1" x14ac:dyDescent="0.2">
      <c r="A947" s="5" t="s">
        <v>1351</v>
      </c>
      <c r="B947" s="6" t="s">
        <v>1663</v>
      </c>
      <c r="C947" s="5" t="s">
        <v>3515</v>
      </c>
      <c r="D947" s="7">
        <v>19</v>
      </c>
      <c r="E947" s="8" t="s">
        <v>1353</v>
      </c>
    </row>
    <row r="948" spans="1:5" ht="13.15" customHeight="1" x14ac:dyDescent="0.2">
      <c r="A948" s="5" t="s">
        <v>1351</v>
      </c>
      <c r="B948" s="6" t="s">
        <v>1664</v>
      </c>
      <c r="C948" s="5" t="s">
        <v>2279</v>
      </c>
      <c r="D948" s="7">
        <v>24</v>
      </c>
      <c r="E948" s="8" t="s">
        <v>1353</v>
      </c>
    </row>
    <row r="949" spans="1:5" ht="13.15" customHeight="1" x14ac:dyDescent="0.2">
      <c r="A949" s="5" t="s">
        <v>1351</v>
      </c>
      <c r="B949" s="6">
        <v>831</v>
      </c>
      <c r="C949" s="5" t="s">
        <v>2367</v>
      </c>
      <c r="D949" s="7">
        <v>43</v>
      </c>
      <c r="E949" s="8">
        <v>352000</v>
      </c>
    </row>
    <row r="950" spans="1:5" ht="13.15" customHeight="1" x14ac:dyDescent="0.2">
      <c r="A950" s="5" t="s">
        <v>1351</v>
      </c>
      <c r="B950" s="6">
        <v>832</v>
      </c>
      <c r="C950" s="5" t="s">
        <v>2171</v>
      </c>
      <c r="D950" s="7">
        <v>139</v>
      </c>
      <c r="E950" s="8" t="s">
        <v>1353</v>
      </c>
    </row>
    <row r="951" spans="1:5" ht="13.15" customHeight="1" x14ac:dyDescent="0.2">
      <c r="A951" s="5" t="s">
        <v>1351</v>
      </c>
      <c r="B951" s="6">
        <v>833</v>
      </c>
      <c r="C951" s="5" t="s">
        <v>2143</v>
      </c>
      <c r="D951" s="7">
        <v>367</v>
      </c>
      <c r="E951" s="8" t="s">
        <v>1353</v>
      </c>
    </row>
    <row r="952" spans="1:5" ht="13.15" customHeight="1" x14ac:dyDescent="0.2">
      <c r="A952" s="5" t="s">
        <v>1351</v>
      </c>
      <c r="B952" s="6">
        <v>834</v>
      </c>
      <c r="C952" s="5" t="s">
        <v>2294</v>
      </c>
      <c r="D952" s="7">
        <v>97</v>
      </c>
      <c r="E952" s="8" t="s">
        <v>1353</v>
      </c>
    </row>
    <row r="953" spans="1:5" ht="13.15" customHeight="1" x14ac:dyDescent="0.2">
      <c r="A953" s="5" t="s">
        <v>1351</v>
      </c>
      <c r="B953" s="6">
        <v>835</v>
      </c>
      <c r="C953" s="5" t="s">
        <v>1389</v>
      </c>
      <c r="D953" s="7">
        <v>26</v>
      </c>
      <c r="E953" s="8">
        <v>351100</v>
      </c>
    </row>
    <row r="954" spans="1:5" ht="13.15" customHeight="1" x14ac:dyDescent="0.2">
      <c r="A954" s="5" t="s">
        <v>1351</v>
      </c>
      <c r="B954" s="6">
        <v>836</v>
      </c>
      <c r="C954" s="5" t="s">
        <v>2311</v>
      </c>
      <c r="D954" s="7">
        <v>216</v>
      </c>
      <c r="E954" s="8" t="s">
        <v>1353</v>
      </c>
    </row>
    <row r="955" spans="1:5" ht="13.15" customHeight="1" x14ac:dyDescent="0.2">
      <c r="A955" s="5" t="s">
        <v>1351</v>
      </c>
      <c r="B955" s="6">
        <v>837</v>
      </c>
      <c r="C955" s="5" t="s">
        <v>862</v>
      </c>
      <c r="D955" s="7">
        <v>93</v>
      </c>
      <c r="E955" s="8">
        <v>352000</v>
      </c>
    </row>
    <row r="956" spans="1:5" ht="13.15" customHeight="1" x14ac:dyDescent="0.2">
      <c r="A956" s="5" t="s">
        <v>1351</v>
      </c>
      <c r="B956" s="6">
        <v>838</v>
      </c>
      <c r="C956" s="5" t="s">
        <v>1389</v>
      </c>
      <c r="D956" s="7">
        <v>70</v>
      </c>
      <c r="E956" s="8">
        <v>351100</v>
      </c>
    </row>
    <row r="957" spans="1:5" ht="13.15" customHeight="1" x14ac:dyDescent="0.2">
      <c r="A957" s="5" t="s">
        <v>1351</v>
      </c>
      <c r="B957" s="6">
        <v>839</v>
      </c>
      <c r="C957" s="5" t="s">
        <v>2692</v>
      </c>
      <c r="D957" s="7">
        <v>152</v>
      </c>
      <c r="E957" s="8" t="s">
        <v>1353</v>
      </c>
    </row>
    <row r="958" spans="1:5" ht="13.15" customHeight="1" x14ac:dyDescent="0.2">
      <c r="A958" s="5" t="s">
        <v>1351</v>
      </c>
      <c r="B958" s="6">
        <v>840</v>
      </c>
      <c r="C958" s="5" t="s">
        <v>2367</v>
      </c>
      <c r="D958" s="7">
        <v>46</v>
      </c>
      <c r="E958" s="8">
        <v>352000</v>
      </c>
    </row>
    <row r="959" spans="1:5" ht="13.15" customHeight="1" x14ac:dyDescent="0.2">
      <c r="A959" s="5" t="s">
        <v>1351</v>
      </c>
      <c r="B959" s="6">
        <v>841</v>
      </c>
      <c r="C959" s="5" t="s">
        <v>2143</v>
      </c>
      <c r="D959" s="7">
        <v>925</v>
      </c>
      <c r="E959" s="8" t="s">
        <v>1353</v>
      </c>
    </row>
    <row r="960" spans="1:5" ht="13.15" customHeight="1" x14ac:dyDescent="0.2">
      <c r="A960" s="5" t="s">
        <v>1351</v>
      </c>
      <c r="B960" s="6">
        <v>842</v>
      </c>
      <c r="C960" s="5" t="s">
        <v>2311</v>
      </c>
      <c r="D960" s="7">
        <v>215</v>
      </c>
      <c r="E960" s="8" t="s">
        <v>1353</v>
      </c>
    </row>
    <row r="961" spans="1:5" ht="13.15" customHeight="1" x14ac:dyDescent="0.2">
      <c r="A961" s="5" t="s">
        <v>1351</v>
      </c>
      <c r="B961" s="6">
        <v>843</v>
      </c>
      <c r="C961" s="5" t="s">
        <v>2311</v>
      </c>
      <c r="D961" s="7">
        <v>240</v>
      </c>
      <c r="E961" s="8" t="s">
        <v>1353</v>
      </c>
    </row>
    <row r="962" spans="1:5" ht="13.15" customHeight="1" x14ac:dyDescent="0.2">
      <c r="A962" s="5" t="s">
        <v>1351</v>
      </c>
      <c r="B962" s="6">
        <v>844</v>
      </c>
      <c r="C962" s="5" t="s">
        <v>2311</v>
      </c>
      <c r="D962" s="7">
        <v>328</v>
      </c>
      <c r="E962" s="8" t="s">
        <v>1353</v>
      </c>
    </row>
    <row r="963" spans="1:5" ht="13.15" customHeight="1" x14ac:dyDescent="0.2">
      <c r="A963" s="5" t="s">
        <v>1351</v>
      </c>
      <c r="B963" s="6">
        <v>845</v>
      </c>
      <c r="C963" s="5" t="s">
        <v>2311</v>
      </c>
      <c r="D963" s="7">
        <v>280</v>
      </c>
      <c r="E963" s="8" t="s">
        <v>1353</v>
      </c>
    </row>
    <row r="964" spans="1:5" ht="13.15" customHeight="1" x14ac:dyDescent="0.2">
      <c r="A964" s="5" t="s">
        <v>1351</v>
      </c>
      <c r="B964" s="6">
        <v>846</v>
      </c>
      <c r="C964" s="5" t="s">
        <v>2311</v>
      </c>
      <c r="D964" s="7">
        <v>189</v>
      </c>
      <c r="E964" s="8" t="s">
        <v>1353</v>
      </c>
    </row>
    <row r="965" spans="1:5" ht="13.15" customHeight="1" x14ac:dyDescent="0.2">
      <c r="A965" s="5" t="s">
        <v>1351</v>
      </c>
      <c r="B965" s="6">
        <v>847</v>
      </c>
      <c r="C965" s="5" t="s">
        <v>2311</v>
      </c>
      <c r="D965" s="7">
        <v>273</v>
      </c>
      <c r="E965" s="8" t="s">
        <v>1353</v>
      </c>
    </row>
    <row r="966" spans="1:5" ht="13.15" customHeight="1" x14ac:dyDescent="0.2">
      <c r="A966" s="5" t="s">
        <v>1351</v>
      </c>
      <c r="B966" s="6">
        <v>848</v>
      </c>
      <c r="C966" s="5" t="s">
        <v>2311</v>
      </c>
      <c r="D966" s="7">
        <v>258</v>
      </c>
      <c r="E966" s="8" t="s">
        <v>1353</v>
      </c>
    </row>
    <row r="967" spans="1:5" ht="13.15" customHeight="1" x14ac:dyDescent="0.2">
      <c r="A967" s="5" t="s">
        <v>1351</v>
      </c>
      <c r="B967" s="6">
        <v>849</v>
      </c>
      <c r="C967" s="5" t="s">
        <v>2311</v>
      </c>
      <c r="D967" s="7">
        <v>218</v>
      </c>
      <c r="E967" s="8" t="s">
        <v>1353</v>
      </c>
    </row>
    <row r="968" spans="1:5" ht="13.15" customHeight="1" x14ac:dyDescent="0.2">
      <c r="A968" s="5" t="s">
        <v>1351</v>
      </c>
      <c r="B968" s="6">
        <v>850</v>
      </c>
      <c r="C968" s="5" t="s">
        <v>2311</v>
      </c>
      <c r="D968" s="7">
        <v>230</v>
      </c>
      <c r="E968" s="8" t="s">
        <v>1353</v>
      </c>
    </row>
    <row r="969" spans="1:5" ht="13.15" customHeight="1" x14ac:dyDescent="0.2">
      <c r="A969" s="5" t="s">
        <v>1351</v>
      </c>
      <c r="B969" s="6" t="s">
        <v>3574</v>
      </c>
      <c r="C969" s="5" t="s">
        <v>2393</v>
      </c>
      <c r="D969" s="7">
        <v>56</v>
      </c>
      <c r="E969" s="8" t="s">
        <v>1353</v>
      </c>
    </row>
    <row r="970" spans="1:5" ht="13.15" customHeight="1" x14ac:dyDescent="0.2">
      <c r="A970" s="5" t="s">
        <v>1351</v>
      </c>
      <c r="B970" s="6" t="s">
        <v>3576</v>
      </c>
      <c r="C970" s="5" t="s">
        <v>2393</v>
      </c>
      <c r="D970" s="7">
        <v>56</v>
      </c>
      <c r="E970" s="8" t="s">
        <v>1353</v>
      </c>
    </row>
    <row r="971" spans="1:5" ht="13.15" customHeight="1" x14ac:dyDescent="0.2">
      <c r="A971" s="5" t="s">
        <v>1351</v>
      </c>
      <c r="B971" s="6" t="s">
        <v>449</v>
      </c>
      <c r="C971" s="5" t="s">
        <v>2160</v>
      </c>
      <c r="D971" s="7">
        <v>133</v>
      </c>
      <c r="E971" s="8" t="s">
        <v>1353</v>
      </c>
    </row>
    <row r="972" spans="1:5" ht="13.15" customHeight="1" x14ac:dyDescent="0.2">
      <c r="A972" s="5" t="s">
        <v>1351</v>
      </c>
      <c r="B972" s="6" t="s">
        <v>450</v>
      </c>
      <c r="C972" s="5" t="s">
        <v>2160</v>
      </c>
      <c r="D972" s="7">
        <v>134</v>
      </c>
      <c r="E972" s="8" t="s">
        <v>1353</v>
      </c>
    </row>
    <row r="973" spans="1:5" ht="13.15" customHeight="1" x14ac:dyDescent="0.2">
      <c r="C973" s="10" t="s">
        <v>2401</v>
      </c>
      <c r="D973" s="11">
        <f>SUM(D846:D972)</f>
        <v>12482</v>
      </c>
      <c r="E973" s="12"/>
    </row>
    <row r="974" spans="1:5" ht="13.15" customHeight="1" x14ac:dyDescent="0.2"/>
    <row r="975" spans="1:5" ht="13.15" customHeight="1" x14ac:dyDescent="0.2">
      <c r="A975" s="5" t="s">
        <v>1351</v>
      </c>
      <c r="B975" s="6">
        <v>900</v>
      </c>
      <c r="C975" s="5" t="s">
        <v>725</v>
      </c>
      <c r="D975" s="7">
        <v>78</v>
      </c>
      <c r="E975" s="8" t="s">
        <v>1353</v>
      </c>
    </row>
    <row r="976" spans="1:5" ht="13.15" customHeight="1" x14ac:dyDescent="0.2">
      <c r="A976" s="5" t="s">
        <v>1351</v>
      </c>
      <c r="B976" s="6">
        <v>901</v>
      </c>
      <c r="C976" s="5" t="s">
        <v>2657</v>
      </c>
      <c r="D976" s="7">
        <v>182</v>
      </c>
      <c r="E976" s="8" t="s">
        <v>1353</v>
      </c>
    </row>
    <row r="977" spans="1:5" ht="13.15" customHeight="1" x14ac:dyDescent="0.2">
      <c r="A977" s="5" t="s">
        <v>1351</v>
      </c>
      <c r="B977" s="6" t="s">
        <v>4598</v>
      </c>
      <c r="C977" s="5" t="s">
        <v>1370</v>
      </c>
      <c r="D977" s="7">
        <v>44</v>
      </c>
      <c r="E977" s="8" t="s">
        <v>1353</v>
      </c>
    </row>
    <row r="978" spans="1:5" ht="13.15" customHeight="1" x14ac:dyDescent="0.2">
      <c r="A978" s="5" t="s">
        <v>1351</v>
      </c>
      <c r="B978" s="6" t="s">
        <v>4599</v>
      </c>
      <c r="C978" s="5" t="s">
        <v>3515</v>
      </c>
      <c r="D978" s="7">
        <v>19</v>
      </c>
      <c r="E978" s="8" t="s">
        <v>1353</v>
      </c>
    </row>
    <row r="979" spans="1:5" ht="13.15" customHeight="1" x14ac:dyDescent="0.2">
      <c r="A979" s="5" t="s">
        <v>1351</v>
      </c>
      <c r="B979" s="6" t="s">
        <v>1665</v>
      </c>
      <c r="C979" s="5" t="s">
        <v>2279</v>
      </c>
      <c r="D979" s="7">
        <v>27</v>
      </c>
      <c r="E979" s="8" t="s">
        <v>1353</v>
      </c>
    </row>
    <row r="980" spans="1:5" ht="13.15" customHeight="1" x14ac:dyDescent="0.2">
      <c r="A980" s="5" t="s">
        <v>1351</v>
      </c>
      <c r="B980" s="6">
        <v>902</v>
      </c>
      <c r="C980" s="5" t="s">
        <v>2657</v>
      </c>
      <c r="D980" s="7">
        <v>184</v>
      </c>
      <c r="E980" s="8" t="s">
        <v>1353</v>
      </c>
    </row>
    <row r="981" spans="1:5" ht="13.15" customHeight="1" x14ac:dyDescent="0.2">
      <c r="A981" s="5" t="s">
        <v>1351</v>
      </c>
      <c r="B981" s="6" t="s">
        <v>4600</v>
      </c>
      <c r="C981" s="5" t="s">
        <v>1370</v>
      </c>
      <c r="D981" s="7">
        <v>36</v>
      </c>
      <c r="E981" s="8" t="s">
        <v>1353</v>
      </c>
    </row>
    <row r="982" spans="1:5" ht="13.15" customHeight="1" x14ac:dyDescent="0.2">
      <c r="A982" s="5" t="s">
        <v>1351</v>
      </c>
      <c r="B982" s="6" t="s">
        <v>4601</v>
      </c>
      <c r="C982" s="5" t="s">
        <v>3515</v>
      </c>
      <c r="D982" s="7">
        <v>19</v>
      </c>
      <c r="E982" s="8" t="s">
        <v>1353</v>
      </c>
    </row>
    <row r="983" spans="1:5" ht="13.15" customHeight="1" x14ac:dyDescent="0.2">
      <c r="A983" s="5" t="s">
        <v>1351</v>
      </c>
      <c r="B983" s="6" t="s">
        <v>1666</v>
      </c>
      <c r="C983" s="5" t="s">
        <v>2279</v>
      </c>
      <c r="D983" s="7">
        <v>36</v>
      </c>
      <c r="E983" s="8" t="s">
        <v>1353</v>
      </c>
    </row>
    <row r="984" spans="1:5" ht="13.15" customHeight="1" x14ac:dyDescent="0.2">
      <c r="A984" s="5" t="s">
        <v>1351</v>
      </c>
      <c r="B984" s="6">
        <v>903</v>
      </c>
      <c r="C984" s="5" t="s">
        <v>2657</v>
      </c>
      <c r="D984" s="7">
        <v>173</v>
      </c>
      <c r="E984" s="8" t="s">
        <v>1353</v>
      </c>
    </row>
    <row r="985" spans="1:5" ht="13.15" customHeight="1" x14ac:dyDescent="0.2">
      <c r="A985" s="5" t="s">
        <v>1351</v>
      </c>
      <c r="B985" s="6" t="s">
        <v>4603</v>
      </c>
      <c r="C985" s="5" t="s">
        <v>3614</v>
      </c>
      <c r="D985" s="7">
        <v>22</v>
      </c>
      <c r="E985" s="8" t="s">
        <v>1353</v>
      </c>
    </row>
    <row r="986" spans="1:5" ht="13.15" customHeight="1" x14ac:dyDescent="0.2">
      <c r="A986" s="5" t="s">
        <v>1351</v>
      </c>
      <c r="B986" s="6" t="s">
        <v>1667</v>
      </c>
      <c r="C986" s="5" t="s">
        <v>2279</v>
      </c>
      <c r="D986" s="7">
        <v>30</v>
      </c>
      <c r="E986" s="8" t="s">
        <v>1353</v>
      </c>
    </row>
    <row r="987" spans="1:5" ht="13.15" customHeight="1" x14ac:dyDescent="0.2">
      <c r="A987" s="5" t="s">
        <v>1351</v>
      </c>
      <c r="B987" s="6">
        <v>904</v>
      </c>
      <c r="C987" s="5" t="s">
        <v>2657</v>
      </c>
      <c r="D987" s="7">
        <v>174</v>
      </c>
      <c r="E987" s="8" t="s">
        <v>1353</v>
      </c>
    </row>
    <row r="988" spans="1:5" ht="13.15" customHeight="1" x14ac:dyDescent="0.2">
      <c r="A988" s="5" t="s">
        <v>1351</v>
      </c>
      <c r="B988" s="6" t="s">
        <v>1668</v>
      </c>
      <c r="C988" s="5" t="s">
        <v>3614</v>
      </c>
      <c r="D988" s="7">
        <v>22</v>
      </c>
      <c r="E988" s="8" t="s">
        <v>1353</v>
      </c>
    </row>
    <row r="989" spans="1:5" ht="13.15" customHeight="1" x14ac:dyDescent="0.2">
      <c r="A989" s="5" t="s">
        <v>1351</v>
      </c>
      <c r="B989" s="6" t="s">
        <v>1669</v>
      </c>
      <c r="C989" s="5" t="s">
        <v>2279</v>
      </c>
      <c r="D989" s="7">
        <v>29</v>
      </c>
      <c r="E989" s="8" t="s">
        <v>1353</v>
      </c>
    </row>
    <row r="990" spans="1:5" ht="13.15" customHeight="1" x14ac:dyDescent="0.2">
      <c r="A990" s="5" t="s">
        <v>1351</v>
      </c>
      <c r="B990" s="6">
        <v>905</v>
      </c>
      <c r="C990" s="5" t="s">
        <v>2657</v>
      </c>
      <c r="D990" s="7">
        <v>174</v>
      </c>
      <c r="E990" s="8" t="s">
        <v>1353</v>
      </c>
    </row>
    <row r="991" spans="1:5" ht="13.15" customHeight="1" x14ac:dyDescent="0.2">
      <c r="A991" s="5" t="s">
        <v>1351</v>
      </c>
      <c r="B991" s="6" t="s">
        <v>4605</v>
      </c>
      <c r="C991" s="5" t="s">
        <v>1370</v>
      </c>
      <c r="D991" s="7">
        <v>44</v>
      </c>
      <c r="E991" s="8" t="s">
        <v>1353</v>
      </c>
    </row>
    <row r="992" spans="1:5" ht="13.15" customHeight="1" x14ac:dyDescent="0.2">
      <c r="A992" s="5" t="s">
        <v>1351</v>
      </c>
      <c r="B992" s="6" t="s">
        <v>4606</v>
      </c>
      <c r="C992" s="5" t="s">
        <v>3515</v>
      </c>
      <c r="D992" s="7">
        <v>20</v>
      </c>
      <c r="E992" s="8" t="s">
        <v>1353</v>
      </c>
    </row>
    <row r="993" spans="1:5" ht="13.15" customHeight="1" x14ac:dyDescent="0.2">
      <c r="A993" s="5" t="s">
        <v>1351</v>
      </c>
      <c r="B993" s="6" t="s">
        <v>1670</v>
      </c>
      <c r="C993" s="5" t="s">
        <v>2279</v>
      </c>
      <c r="D993" s="7">
        <v>30</v>
      </c>
      <c r="E993" s="8" t="s">
        <v>1353</v>
      </c>
    </row>
    <row r="994" spans="1:5" ht="13.15" customHeight="1" x14ac:dyDescent="0.2">
      <c r="A994" s="5" t="s">
        <v>1351</v>
      </c>
      <c r="B994" s="6">
        <v>906</v>
      </c>
      <c r="C994" s="5" t="s">
        <v>1371</v>
      </c>
      <c r="D994" s="7">
        <v>169</v>
      </c>
      <c r="E994" s="8" t="s">
        <v>1353</v>
      </c>
    </row>
    <row r="995" spans="1:5" ht="13.15" customHeight="1" x14ac:dyDescent="0.2">
      <c r="A995" s="5" t="s">
        <v>1351</v>
      </c>
      <c r="B995" s="6" t="s">
        <v>4607</v>
      </c>
      <c r="C995" s="5" t="s">
        <v>1372</v>
      </c>
      <c r="D995" s="7">
        <v>103</v>
      </c>
      <c r="E995" s="8" t="s">
        <v>1353</v>
      </c>
    </row>
    <row r="996" spans="1:5" x14ac:dyDescent="0.2">
      <c r="A996" s="5" t="s">
        <v>1351</v>
      </c>
      <c r="B996" s="6" t="s">
        <v>1671</v>
      </c>
      <c r="C996" s="5" t="s">
        <v>3515</v>
      </c>
      <c r="D996" s="7">
        <v>37</v>
      </c>
      <c r="E996" s="8" t="s">
        <v>1353</v>
      </c>
    </row>
    <row r="997" spans="1:5" x14ac:dyDescent="0.2">
      <c r="A997" s="5" t="s">
        <v>1351</v>
      </c>
      <c r="B997" s="6" t="s">
        <v>1672</v>
      </c>
      <c r="C997" s="5" t="s">
        <v>2279</v>
      </c>
      <c r="D997" s="7">
        <v>13</v>
      </c>
      <c r="E997" s="8" t="s">
        <v>1353</v>
      </c>
    </row>
    <row r="998" spans="1:5" x14ac:dyDescent="0.2">
      <c r="A998" s="5" t="s">
        <v>1351</v>
      </c>
      <c r="B998" s="6">
        <v>907</v>
      </c>
      <c r="C998" s="5" t="s">
        <v>2657</v>
      </c>
      <c r="D998" s="7">
        <v>175</v>
      </c>
      <c r="E998" s="8">
        <v>509130</v>
      </c>
    </row>
    <row r="999" spans="1:5" x14ac:dyDescent="0.2">
      <c r="A999" s="5" t="s">
        <v>1351</v>
      </c>
      <c r="B999" s="6" t="s">
        <v>4609</v>
      </c>
      <c r="C999" s="5" t="s">
        <v>3614</v>
      </c>
      <c r="D999" s="7">
        <v>23</v>
      </c>
      <c r="E999" s="8">
        <v>509130</v>
      </c>
    </row>
    <row r="1000" spans="1:5" x14ac:dyDescent="0.2">
      <c r="A1000" s="5" t="s">
        <v>1351</v>
      </c>
      <c r="B1000" s="6" t="s">
        <v>1673</v>
      </c>
      <c r="C1000" s="5" t="s">
        <v>2279</v>
      </c>
      <c r="D1000" s="7">
        <v>30</v>
      </c>
      <c r="E1000" s="8">
        <v>509130</v>
      </c>
    </row>
    <row r="1001" spans="1:5" x14ac:dyDescent="0.2">
      <c r="A1001" s="5" t="s">
        <v>1351</v>
      </c>
      <c r="B1001" s="6">
        <v>908</v>
      </c>
      <c r="C1001" s="5" t="s">
        <v>2657</v>
      </c>
      <c r="D1001" s="7">
        <v>175</v>
      </c>
      <c r="E1001" s="8" t="s">
        <v>1353</v>
      </c>
    </row>
    <row r="1002" spans="1:5" x14ac:dyDescent="0.2">
      <c r="A1002" s="5" t="s">
        <v>1351</v>
      </c>
      <c r="B1002" s="6" t="s">
        <v>4610</v>
      </c>
      <c r="C1002" s="5" t="s">
        <v>1370</v>
      </c>
      <c r="D1002" s="7">
        <v>29</v>
      </c>
      <c r="E1002" s="8" t="s">
        <v>1353</v>
      </c>
    </row>
    <row r="1003" spans="1:5" x14ac:dyDescent="0.2">
      <c r="A1003" s="5" t="s">
        <v>1351</v>
      </c>
      <c r="B1003" s="6" t="s">
        <v>4611</v>
      </c>
      <c r="C1003" s="5" t="s">
        <v>3515</v>
      </c>
      <c r="D1003" s="7">
        <v>19</v>
      </c>
      <c r="E1003" s="8" t="s">
        <v>1353</v>
      </c>
    </row>
    <row r="1004" spans="1:5" x14ac:dyDescent="0.2">
      <c r="A1004" s="5" t="s">
        <v>1351</v>
      </c>
      <c r="B1004" s="6" t="s">
        <v>1674</v>
      </c>
      <c r="C1004" s="5" t="s">
        <v>2279</v>
      </c>
      <c r="D1004" s="7">
        <v>29</v>
      </c>
      <c r="E1004" s="8" t="s">
        <v>1353</v>
      </c>
    </row>
    <row r="1005" spans="1:5" x14ac:dyDescent="0.2">
      <c r="A1005" s="5" t="s">
        <v>1351</v>
      </c>
      <c r="B1005" s="6">
        <v>909</v>
      </c>
      <c r="C1005" s="5" t="s">
        <v>2657</v>
      </c>
      <c r="D1005" s="7">
        <v>175</v>
      </c>
      <c r="E1005" s="8" t="s">
        <v>1353</v>
      </c>
    </row>
    <row r="1006" spans="1:5" x14ac:dyDescent="0.2">
      <c r="A1006" s="5" t="s">
        <v>1351</v>
      </c>
      <c r="B1006" s="6" t="s">
        <v>1675</v>
      </c>
      <c r="C1006" s="5" t="s">
        <v>1370</v>
      </c>
      <c r="D1006" s="7">
        <v>44</v>
      </c>
      <c r="E1006" s="8" t="s">
        <v>1353</v>
      </c>
    </row>
    <row r="1007" spans="1:5" x14ac:dyDescent="0.2">
      <c r="A1007" s="5" t="s">
        <v>1351</v>
      </c>
      <c r="B1007" s="6" t="s">
        <v>1676</v>
      </c>
      <c r="C1007" s="5" t="s">
        <v>3515</v>
      </c>
      <c r="D1007" s="7">
        <v>20</v>
      </c>
      <c r="E1007" s="8" t="s">
        <v>1353</v>
      </c>
    </row>
    <row r="1008" spans="1:5" x14ac:dyDescent="0.2">
      <c r="A1008" s="5" t="s">
        <v>1351</v>
      </c>
      <c r="B1008" s="6" t="s">
        <v>1677</v>
      </c>
      <c r="C1008" s="5" t="s">
        <v>2279</v>
      </c>
      <c r="D1008" s="7">
        <v>30</v>
      </c>
      <c r="E1008" s="8" t="s">
        <v>1353</v>
      </c>
    </row>
    <row r="1009" spans="1:5" x14ac:dyDescent="0.2">
      <c r="A1009" s="5" t="s">
        <v>1351</v>
      </c>
      <c r="B1009" s="6">
        <v>910</v>
      </c>
      <c r="C1009" s="5" t="s">
        <v>2657</v>
      </c>
      <c r="D1009" s="7">
        <v>176</v>
      </c>
      <c r="E1009" s="8" t="s">
        <v>1353</v>
      </c>
    </row>
    <row r="1010" spans="1:5" x14ac:dyDescent="0.2">
      <c r="A1010" s="5" t="s">
        <v>1351</v>
      </c>
      <c r="B1010" s="6" t="s">
        <v>1678</v>
      </c>
      <c r="C1010" s="5" t="s">
        <v>3614</v>
      </c>
      <c r="D1010" s="7">
        <v>23</v>
      </c>
      <c r="E1010" s="8" t="s">
        <v>1353</v>
      </c>
    </row>
    <row r="1011" spans="1:5" x14ac:dyDescent="0.2">
      <c r="A1011" s="5" t="s">
        <v>1351</v>
      </c>
      <c r="B1011" s="6" t="s">
        <v>1679</v>
      </c>
      <c r="C1011" s="5" t="s">
        <v>2279</v>
      </c>
      <c r="D1011" s="7">
        <v>29</v>
      </c>
      <c r="E1011" s="8" t="s">
        <v>1353</v>
      </c>
    </row>
    <row r="1012" spans="1:5" x14ac:dyDescent="0.2">
      <c r="A1012" s="5" t="s">
        <v>1351</v>
      </c>
      <c r="B1012" s="6">
        <v>911</v>
      </c>
      <c r="C1012" s="5" t="s">
        <v>2657</v>
      </c>
      <c r="D1012" s="7">
        <v>175</v>
      </c>
      <c r="E1012" s="8" t="s">
        <v>1353</v>
      </c>
    </row>
    <row r="1013" spans="1:5" x14ac:dyDescent="0.2">
      <c r="A1013" s="5" t="s">
        <v>1351</v>
      </c>
      <c r="B1013" s="6" t="s">
        <v>1680</v>
      </c>
      <c r="C1013" s="5" t="s">
        <v>3515</v>
      </c>
      <c r="D1013" s="7">
        <v>22</v>
      </c>
      <c r="E1013" s="8" t="s">
        <v>1353</v>
      </c>
    </row>
    <row r="1014" spans="1:5" x14ac:dyDescent="0.2">
      <c r="A1014" s="5" t="s">
        <v>1351</v>
      </c>
      <c r="B1014" s="6" t="s">
        <v>1681</v>
      </c>
      <c r="C1014" s="5" t="s">
        <v>2279</v>
      </c>
      <c r="D1014" s="7">
        <v>30</v>
      </c>
      <c r="E1014" s="8" t="s">
        <v>1353</v>
      </c>
    </row>
    <row r="1015" spans="1:5" x14ac:dyDescent="0.2">
      <c r="A1015" s="5" t="s">
        <v>1351</v>
      </c>
      <c r="B1015" s="6">
        <v>912</v>
      </c>
      <c r="C1015" s="5" t="s">
        <v>2657</v>
      </c>
      <c r="D1015" s="7">
        <v>175</v>
      </c>
      <c r="E1015" s="8" t="s">
        <v>1353</v>
      </c>
    </row>
    <row r="1016" spans="1:5" x14ac:dyDescent="0.2">
      <c r="A1016" s="5" t="s">
        <v>1351</v>
      </c>
      <c r="B1016" s="6" t="s">
        <v>1682</v>
      </c>
      <c r="C1016" s="5" t="s">
        <v>1370</v>
      </c>
      <c r="D1016" s="7">
        <v>44</v>
      </c>
      <c r="E1016" s="8" t="s">
        <v>1353</v>
      </c>
    </row>
    <row r="1017" spans="1:5" x14ac:dyDescent="0.2">
      <c r="A1017" s="5" t="s">
        <v>1351</v>
      </c>
      <c r="B1017" s="6" t="s">
        <v>1683</v>
      </c>
      <c r="C1017" s="5" t="s">
        <v>3515</v>
      </c>
      <c r="D1017" s="7">
        <v>20</v>
      </c>
      <c r="E1017" s="8" t="s">
        <v>1353</v>
      </c>
    </row>
    <row r="1018" spans="1:5" x14ac:dyDescent="0.2">
      <c r="A1018" s="5" t="s">
        <v>1351</v>
      </c>
      <c r="B1018" s="6" t="s">
        <v>1684</v>
      </c>
      <c r="C1018" s="5" t="s">
        <v>2279</v>
      </c>
      <c r="D1018" s="7">
        <v>29</v>
      </c>
      <c r="E1018" s="8" t="s">
        <v>1353</v>
      </c>
    </row>
    <row r="1019" spans="1:5" x14ac:dyDescent="0.2">
      <c r="A1019" s="5" t="s">
        <v>1351</v>
      </c>
      <c r="B1019" s="6">
        <v>913</v>
      </c>
      <c r="C1019" s="5" t="s">
        <v>888</v>
      </c>
      <c r="D1019" s="7">
        <v>250</v>
      </c>
      <c r="E1019" s="8" t="s">
        <v>1353</v>
      </c>
    </row>
    <row r="1020" spans="1:5" x14ac:dyDescent="0.2">
      <c r="A1020" s="5" t="s">
        <v>1351</v>
      </c>
      <c r="B1020" s="6" t="s">
        <v>1685</v>
      </c>
      <c r="C1020" s="5" t="s">
        <v>3515</v>
      </c>
      <c r="D1020" s="7">
        <v>68</v>
      </c>
      <c r="E1020" s="8" t="s">
        <v>1353</v>
      </c>
    </row>
    <row r="1021" spans="1:5" x14ac:dyDescent="0.2">
      <c r="A1021" s="5" t="s">
        <v>1351</v>
      </c>
      <c r="B1021" s="6">
        <v>914</v>
      </c>
      <c r="C1021" s="5" t="s">
        <v>2657</v>
      </c>
      <c r="D1021" s="7">
        <v>182</v>
      </c>
      <c r="E1021" s="8" t="s">
        <v>1353</v>
      </c>
    </row>
    <row r="1022" spans="1:5" x14ac:dyDescent="0.2">
      <c r="A1022" s="5" t="s">
        <v>1351</v>
      </c>
      <c r="B1022" s="6" t="s">
        <v>1686</v>
      </c>
      <c r="C1022" s="5" t="s">
        <v>3614</v>
      </c>
      <c r="D1022" s="7">
        <v>22</v>
      </c>
      <c r="E1022" s="8" t="s">
        <v>1353</v>
      </c>
    </row>
    <row r="1023" spans="1:5" x14ac:dyDescent="0.2">
      <c r="A1023" s="5" t="s">
        <v>1351</v>
      </c>
      <c r="B1023" s="6" t="s">
        <v>1687</v>
      </c>
      <c r="C1023" s="5" t="s">
        <v>2279</v>
      </c>
      <c r="D1023" s="7">
        <v>29</v>
      </c>
      <c r="E1023" s="8" t="s">
        <v>1353</v>
      </c>
    </row>
    <row r="1024" spans="1:5" x14ac:dyDescent="0.2">
      <c r="A1024" s="5" t="s">
        <v>1351</v>
      </c>
      <c r="B1024" s="6">
        <v>915</v>
      </c>
      <c r="C1024" s="5" t="s">
        <v>2657</v>
      </c>
      <c r="D1024" s="7">
        <v>152</v>
      </c>
      <c r="E1024" s="8" t="s">
        <v>1353</v>
      </c>
    </row>
    <row r="1025" spans="1:5" x14ac:dyDescent="0.2">
      <c r="A1025" s="5" t="s">
        <v>1351</v>
      </c>
      <c r="B1025" s="6">
        <v>916</v>
      </c>
      <c r="C1025" s="5" t="s">
        <v>2657</v>
      </c>
      <c r="D1025" s="7">
        <v>247</v>
      </c>
      <c r="E1025" s="8" t="s">
        <v>1353</v>
      </c>
    </row>
    <row r="1026" spans="1:5" x14ac:dyDescent="0.2">
      <c r="A1026" s="5" t="s">
        <v>1351</v>
      </c>
      <c r="B1026" s="6" t="s">
        <v>1688</v>
      </c>
      <c r="C1026" s="5" t="s">
        <v>1370</v>
      </c>
      <c r="D1026" s="7">
        <v>45</v>
      </c>
      <c r="E1026" s="8" t="s">
        <v>1353</v>
      </c>
    </row>
    <row r="1027" spans="1:5" x14ac:dyDescent="0.2">
      <c r="A1027" s="5" t="s">
        <v>1351</v>
      </c>
      <c r="B1027" s="6" t="s">
        <v>1689</v>
      </c>
      <c r="C1027" s="5" t="s">
        <v>3614</v>
      </c>
      <c r="D1027" s="7">
        <v>25</v>
      </c>
      <c r="E1027" s="8" t="s">
        <v>1353</v>
      </c>
    </row>
    <row r="1028" spans="1:5" x14ac:dyDescent="0.2">
      <c r="A1028" s="5" t="s">
        <v>1351</v>
      </c>
      <c r="B1028" s="6" t="s">
        <v>1690</v>
      </c>
      <c r="C1028" s="5" t="s">
        <v>2279</v>
      </c>
      <c r="D1028" s="7">
        <v>31</v>
      </c>
      <c r="E1028" s="8" t="s">
        <v>1353</v>
      </c>
    </row>
    <row r="1029" spans="1:5" x14ac:dyDescent="0.2">
      <c r="A1029" s="5" t="s">
        <v>1351</v>
      </c>
      <c r="B1029" s="6">
        <v>917</v>
      </c>
      <c r="C1029" s="5" t="s">
        <v>2657</v>
      </c>
      <c r="D1029" s="7">
        <v>181</v>
      </c>
      <c r="E1029" s="8" t="s">
        <v>1353</v>
      </c>
    </row>
    <row r="1030" spans="1:5" x14ac:dyDescent="0.2">
      <c r="A1030" s="5" t="s">
        <v>1351</v>
      </c>
      <c r="B1030" s="6" t="s">
        <v>1691</v>
      </c>
      <c r="C1030" s="5" t="s">
        <v>1370</v>
      </c>
      <c r="D1030" s="7">
        <v>44</v>
      </c>
      <c r="E1030" s="8" t="s">
        <v>1353</v>
      </c>
    </row>
    <row r="1031" spans="1:5" x14ac:dyDescent="0.2">
      <c r="A1031" s="5" t="s">
        <v>1351</v>
      </c>
      <c r="B1031" s="6" t="s">
        <v>1692</v>
      </c>
      <c r="C1031" s="5" t="s">
        <v>3614</v>
      </c>
      <c r="D1031" s="7">
        <v>23</v>
      </c>
      <c r="E1031" s="8" t="s">
        <v>1353</v>
      </c>
    </row>
    <row r="1032" spans="1:5" x14ac:dyDescent="0.2">
      <c r="A1032" s="5" t="s">
        <v>1351</v>
      </c>
      <c r="B1032" s="6" t="s">
        <v>1693</v>
      </c>
      <c r="C1032" s="5" t="s">
        <v>2279</v>
      </c>
      <c r="D1032" s="7">
        <v>29</v>
      </c>
      <c r="E1032" s="8" t="s">
        <v>1353</v>
      </c>
    </row>
    <row r="1033" spans="1:5" x14ac:dyDescent="0.2">
      <c r="A1033" s="5" t="s">
        <v>1351</v>
      </c>
      <c r="B1033" s="6">
        <v>918</v>
      </c>
      <c r="C1033" s="5" t="s">
        <v>2657</v>
      </c>
      <c r="D1033" s="7">
        <v>175</v>
      </c>
      <c r="E1033" s="8" t="s">
        <v>1353</v>
      </c>
    </row>
    <row r="1034" spans="1:5" x14ac:dyDescent="0.2">
      <c r="A1034" s="5" t="s">
        <v>1351</v>
      </c>
      <c r="B1034" s="6" t="s">
        <v>1694</v>
      </c>
      <c r="C1034" s="5" t="s">
        <v>3515</v>
      </c>
      <c r="D1034" s="7">
        <v>20</v>
      </c>
      <c r="E1034" s="8" t="s">
        <v>1353</v>
      </c>
    </row>
    <row r="1035" spans="1:5" x14ac:dyDescent="0.2">
      <c r="A1035" s="5" t="s">
        <v>1351</v>
      </c>
      <c r="B1035" s="6" t="s">
        <v>1695</v>
      </c>
      <c r="C1035" s="5" t="s">
        <v>2279</v>
      </c>
      <c r="D1035" s="7">
        <v>29</v>
      </c>
      <c r="E1035" s="8" t="s">
        <v>1353</v>
      </c>
    </row>
    <row r="1036" spans="1:5" x14ac:dyDescent="0.2">
      <c r="A1036" s="5" t="s">
        <v>1351</v>
      </c>
      <c r="B1036" s="6">
        <v>919</v>
      </c>
      <c r="C1036" s="5" t="s">
        <v>2657</v>
      </c>
      <c r="D1036" s="7">
        <v>175</v>
      </c>
      <c r="E1036" s="8" t="s">
        <v>1353</v>
      </c>
    </row>
    <row r="1037" spans="1:5" x14ac:dyDescent="0.2">
      <c r="A1037" s="5" t="s">
        <v>1351</v>
      </c>
      <c r="B1037" s="6" t="s">
        <v>1696</v>
      </c>
      <c r="C1037" s="5" t="s">
        <v>3515</v>
      </c>
      <c r="D1037" s="7">
        <v>20</v>
      </c>
      <c r="E1037" s="8" t="s">
        <v>1353</v>
      </c>
    </row>
    <row r="1038" spans="1:5" x14ac:dyDescent="0.2">
      <c r="A1038" s="5" t="s">
        <v>1351</v>
      </c>
      <c r="B1038" s="6" t="s">
        <v>1697</v>
      </c>
      <c r="C1038" s="5" t="s">
        <v>2279</v>
      </c>
      <c r="D1038" s="7">
        <v>29</v>
      </c>
      <c r="E1038" s="8" t="s">
        <v>1353</v>
      </c>
    </row>
    <row r="1039" spans="1:5" x14ac:dyDescent="0.2">
      <c r="A1039" s="5" t="s">
        <v>1351</v>
      </c>
      <c r="B1039" s="6">
        <v>920</v>
      </c>
      <c r="C1039" s="5" t="s">
        <v>2657</v>
      </c>
      <c r="D1039" s="7">
        <v>175</v>
      </c>
      <c r="E1039" s="8" t="s">
        <v>1353</v>
      </c>
    </row>
    <row r="1040" spans="1:5" x14ac:dyDescent="0.2">
      <c r="A1040" s="5" t="s">
        <v>1351</v>
      </c>
      <c r="B1040" s="6" t="s">
        <v>1698</v>
      </c>
      <c r="C1040" s="5" t="s">
        <v>1370</v>
      </c>
      <c r="D1040" s="7">
        <v>36</v>
      </c>
      <c r="E1040" s="8" t="s">
        <v>1353</v>
      </c>
    </row>
    <row r="1041" spans="1:5" x14ac:dyDescent="0.2">
      <c r="A1041" s="5" t="s">
        <v>1351</v>
      </c>
      <c r="B1041" s="6" t="s">
        <v>1699</v>
      </c>
      <c r="C1041" s="5" t="s">
        <v>3614</v>
      </c>
      <c r="D1041" s="7">
        <v>22</v>
      </c>
      <c r="E1041" s="8" t="s">
        <v>1353</v>
      </c>
    </row>
    <row r="1042" spans="1:5" x14ac:dyDescent="0.2">
      <c r="A1042" s="5" t="s">
        <v>1351</v>
      </c>
      <c r="B1042" s="6" t="s">
        <v>1700</v>
      </c>
      <c r="C1042" s="5" t="s">
        <v>2279</v>
      </c>
      <c r="D1042" s="7">
        <v>29</v>
      </c>
      <c r="E1042" s="8" t="s">
        <v>1353</v>
      </c>
    </row>
    <row r="1043" spans="1:5" x14ac:dyDescent="0.2">
      <c r="A1043" s="5" t="s">
        <v>1351</v>
      </c>
      <c r="B1043" s="6">
        <v>921</v>
      </c>
      <c r="C1043" s="5" t="s">
        <v>2657</v>
      </c>
      <c r="D1043" s="7">
        <v>175</v>
      </c>
      <c r="E1043" s="8" t="s">
        <v>1353</v>
      </c>
    </row>
    <row r="1044" spans="1:5" x14ac:dyDescent="0.2">
      <c r="A1044" s="5" t="s">
        <v>1351</v>
      </c>
      <c r="B1044" s="6" t="s">
        <v>1701</v>
      </c>
      <c r="C1044" s="5" t="s">
        <v>1370</v>
      </c>
      <c r="D1044" s="7">
        <v>44</v>
      </c>
      <c r="E1044" s="8" t="s">
        <v>1353</v>
      </c>
    </row>
    <row r="1045" spans="1:5" x14ac:dyDescent="0.2">
      <c r="A1045" s="5" t="s">
        <v>1351</v>
      </c>
      <c r="B1045" s="6" t="s">
        <v>1702</v>
      </c>
      <c r="C1045" s="5" t="s">
        <v>3614</v>
      </c>
      <c r="D1045" s="7">
        <v>23</v>
      </c>
      <c r="E1045" s="8" t="s">
        <v>1353</v>
      </c>
    </row>
    <row r="1046" spans="1:5" x14ac:dyDescent="0.2">
      <c r="A1046" s="5" t="s">
        <v>1351</v>
      </c>
      <c r="B1046" s="6" t="s">
        <v>1703</v>
      </c>
      <c r="C1046" s="5" t="s">
        <v>2279</v>
      </c>
      <c r="D1046" s="7">
        <v>29</v>
      </c>
      <c r="E1046" s="8" t="s">
        <v>1353</v>
      </c>
    </row>
    <row r="1047" spans="1:5" x14ac:dyDescent="0.2">
      <c r="A1047" s="5" t="s">
        <v>1351</v>
      </c>
      <c r="B1047" s="6">
        <v>922</v>
      </c>
      <c r="C1047" s="5" t="s">
        <v>2657</v>
      </c>
      <c r="D1047" s="7">
        <v>175</v>
      </c>
      <c r="E1047" s="8" t="s">
        <v>1353</v>
      </c>
    </row>
    <row r="1048" spans="1:5" x14ac:dyDescent="0.2">
      <c r="A1048" s="5" t="s">
        <v>1351</v>
      </c>
      <c r="B1048" s="6" t="s">
        <v>1704</v>
      </c>
      <c r="C1048" s="5" t="s">
        <v>3515</v>
      </c>
      <c r="D1048" s="7">
        <v>20</v>
      </c>
      <c r="E1048" s="8" t="s">
        <v>1353</v>
      </c>
    </row>
    <row r="1049" spans="1:5" x14ac:dyDescent="0.2">
      <c r="A1049" s="5" t="s">
        <v>1351</v>
      </c>
      <c r="B1049" s="6" t="s">
        <v>1705</v>
      </c>
      <c r="C1049" s="5" t="s">
        <v>2279</v>
      </c>
      <c r="D1049" s="7">
        <v>29</v>
      </c>
      <c r="E1049" s="8" t="s">
        <v>1353</v>
      </c>
    </row>
    <row r="1050" spans="1:5" x14ac:dyDescent="0.2">
      <c r="A1050" s="5" t="s">
        <v>1351</v>
      </c>
      <c r="B1050" s="6">
        <v>923</v>
      </c>
      <c r="C1050" s="5" t="s">
        <v>2657</v>
      </c>
      <c r="D1050" s="7">
        <v>175</v>
      </c>
      <c r="E1050" s="8" t="s">
        <v>1353</v>
      </c>
    </row>
    <row r="1051" spans="1:5" x14ac:dyDescent="0.2">
      <c r="A1051" s="5" t="s">
        <v>1351</v>
      </c>
      <c r="B1051" s="6" t="s">
        <v>1706</v>
      </c>
      <c r="C1051" s="5" t="s">
        <v>3515</v>
      </c>
      <c r="D1051" s="7">
        <v>20</v>
      </c>
      <c r="E1051" s="8" t="s">
        <v>1353</v>
      </c>
    </row>
    <row r="1052" spans="1:5" x14ac:dyDescent="0.2">
      <c r="A1052" s="5" t="s">
        <v>1351</v>
      </c>
      <c r="B1052" s="6" t="s">
        <v>1707</v>
      </c>
      <c r="C1052" s="5" t="s">
        <v>2279</v>
      </c>
      <c r="D1052" s="7">
        <v>29</v>
      </c>
      <c r="E1052" s="8" t="s">
        <v>1353</v>
      </c>
    </row>
    <row r="1053" spans="1:5" x14ac:dyDescent="0.2">
      <c r="A1053" s="5" t="s">
        <v>1351</v>
      </c>
      <c r="B1053" s="6">
        <v>924</v>
      </c>
      <c r="C1053" s="5" t="s">
        <v>2657</v>
      </c>
      <c r="D1053" s="7">
        <v>175</v>
      </c>
      <c r="E1053" s="8" t="s">
        <v>1353</v>
      </c>
    </row>
    <row r="1054" spans="1:5" x14ac:dyDescent="0.2">
      <c r="A1054" s="5" t="s">
        <v>1351</v>
      </c>
      <c r="B1054" s="6" t="s">
        <v>1708</v>
      </c>
      <c r="C1054" s="5" t="s">
        <v>1370</v>
      </c>
      <c r="D1054" s="7">
        <v>44</v>
      </c>
      <c r="E1054" s="8" t="s">
        <v>1353</v>
      </c>
    </row>
    <row r="1055" spans="1:5" x14ac:dyDescent="0.2">
      <c r="A1055" s="5" t="s">
        <v>1351</v>
      </c>
      <c r="B1055" s="6" t="s">
        <v>1709</v>
      </c>
      <c r="C1055" s="5" t="s">
        <v>3614</v>
      </c>
      <c r="D1055" s="7">
        <v>23</v>
      </c>
      <c r="E1055" s="8" t="s">
        <v>1353</v>
      </c>
    </row>
    <row r="1056" spans="1:5" x14ac:dyDescent="0.2">
      <c r="A1056" s="5" t="s">
        <v>1351</v>
      </c>
      <c r="B1056" s="6" t="s">
        <v>1710</v>
      </c>
      <c r="C1056" s="5" t="s">
        <v>2279</v>
      </c>
      <c r="D1056" s="7">
        <v>28</v>
      </c>
      <c r="E1056" s="8" t="s">
        <v>1353</v>
      </c>
    </row>
    <row r="1057" spans="1:5" x14ac:dyDescent="0.2">
      <c r="A1057" s="5" t="s">
        <v>1351</v>
      </c>
      <c r="B1057" s="6">
        <v>925</v>
      </c>
      <c r="C1057" s="5" t="s">
        <v>2657</v>
      </c>
      <c r="D1057" s="7">
        <v>169</v>
      </c>
      <c r="E1057" s="8" t="s">
        <v>1353</v>
      </c>
    </row>
    <row r="1058" spans="1:5" x14ac:dyDescent="0.2">
      <c r="A1058" s="5" t="s">
        <v>1351</v>
      </c>
      <c r="B1058" s="6" t="s">
        <v>715</v>
      </c>
      <c r="C1058" s="5" t="s">
        <v>1370</v>
      </c>
      <c r="D1058" s="7">
        <v>103</v>
      </c>
      <c r="E1058" s="8" t="s">
        <v>1353</v>
      </c>
    </row>
    <row r="1059" spans="1:5" x14ac:dyDescent="0.2">
      <c r="A1059" s="5" t="s">
        <v>1351</v>
      </c>
      <c r="B1059" s="6" t="s">
        <v>1711</v>
      </c>
      <c r="C1059" s="5" t="s">
        <v>3614</v>
      </c>
      <c r="D1059" s="7">
        <v>37</v>
      </c>
      <c r="E1059" s="8" t="s">
        <v>1353</v>
      </c>
    </row>
    <row r="1060" spans="1:5" x14ac:dyDescent="0.2">
      <c r="A1060" s="5" t="s">
        <v>1351</v>
      </c>
      <c r="B1060" s="6" t="s">
        <v>1712</v>
      </c>
      <c r="C1060" s="5" t="s">
        <v>2279</v>
      </c>
      <c r="D1060" s="7">
        <v>13</v>
      </c>
      <c r="E1060" s="8" t="s">
        <v>1353</v>
      </c>
    </row>
    <row r="1061" spans="1:5" x14ac:dyDescent="0.2">
      <c r="A1061" s="5" t="s">
        <v>1351</v>
      </c>
      <c r="B1061" s="6">
        <v>926</v>
      </c>
      <c r="C1061" s="5" t="s">
        <v>2657</v>
      </c>
      <c r="D1061" s="7">
        <v>175</v>
      </c>
      <c r="E1061" s="8" t="s">
        <v>1353</v>
      </c>
    </row>
    <row r="1062" spans="1:5" x14ac:dyDescent="0.2">
      <c r="A1062" s="5" t="s">
        <v>1351</v>
      </c>
      <c r="B1062" s="6" t="s">
        <v>1713</v>
      </c>
      <c r="C1062" s="5" t="s">
        <v>3515</v>
      </c>
      <c r="D1062" s="7">
        <v>20</v>
      </c>
      <c r="E1062" s="8" t="s">
        <v>1353</v>
      </c>
    </row>
    <row r="1063" spans="1:5" x14ac:dyDescent="0.2">
      <c r="A1063" s="5" t="s">
        <v>1351</v>
      </c>
      <c r="B1063" s="6" t="s">
        <v>1714</v>
      </c>
      <c r="C1063" s="5" t="s">
        <v>2279</v>
      </c>
      <c r="D1063" s="7">
        <v>29</v>
      </c>
      <c r="E1063" s="8" t="s">
        <v>1353</v>
      </c>
    </row>
    <row r="1064" spans="1:5" x14ac:dyDescent="0.2">
      <c r="A1064" s="5" t="s">
        <v>1351</v>
      </c>
      <c r="B1064" s="6">
        <v>927</v>
      </c>
      <c r="C1064" s="5" t="s">
        <v>2657</v>
      </c>
      <c r="D1064" s="7">
        <v>174</v>
      </c>
      <c r="E1064" s="8" t="s">
        <v>1353</v>
      </c>
    </row>
    <row r="1065" spans="1:5" x14ac:dyDescent="0.2">
      <c r="A1065" s="5" t="s">
        <v>1351</v>
      </c>
      <c r="B1065" s="6" t="s">
        <v>1715</v>
      </c>
      <c r="C1065" s="5" t="s">
        <v>1370</v>
      </c>
      <c r="D1065" s="7">
        <v>43</v>
      </c>
      <c r="E1065" s="8" t="s">
        <v>1353</v>
      </c>
    </row>
    <row r="1066" spans="1:5" x14ac:dyDescent="0.2">
      <c r="A1066" s="5" t="s">
        <v>1351</v>
      </c>
      <c r="B1066" s="6" t="s">
        <v>1716</v>
      </c>
      <c r="C1066" s="5" t="s">
        <v>3614</v>
      </c>
      <c r="D1066" s="7">
        <v>23</v>
      </c>
      <c r="E1066" s="8" t="s">
        <v>1353</v>
      </c>
    </row>
    <row r="1067" spans="1:5" x14ac:dyDescent="0.2">
      <c r="A1067" s="5" t="s">
        <v>1351</v>
      </c>
      <c r="B1067" s="6" t="s">
        <v>1717</v>
      </c>
      <c r="C1067" s="5" t="s">
        <v>2279</v>
      </c>
      <c r="D1067" s="7">
        <v>29</v>
      </c>
      <c r="E1067" s="8" t="s">
        <v>1353</v>
      </c>
    </row>
    <row r="1068" spans="1:5" x14ac:dyDescent="0.2">
      <c r="A1068" s="5" t="s">
        <v>1351</v>
      </c>
      <c r="B1068" s="6">
        <v>928</v>
      </c>
      <c r="C1068" s="5" t="s">
        <v>2657</v>
      </c>
      <c r="D1068" s="7">
        <v>174</v>
      </c>
      <c r="E1068" s="8" t="s">
        <v>1353</v>
      </c>
    </row>
    <row r="1069" spans="1:5" x14ac:dyDescent="0.2">
      <c r="A1069" s="5" t="s">
        <v>1351</v>
      </c>
      <c r="B1069" s="6" t="s">
        <v>1718</v>
      </c>
      <c r="C1069" s="5" t="s">
        <v>1370</v>
      </c>
      <c r="D1069" s="7">
        <v>43</v>
      </c>
      <c r="E1069" s="8" t="s">
        <v>1353</v>
      </c>
    </row>
    <row r="1070" spans="1:5" x14ac:dyDescent="0.2">
      <c r="A1070" s="5" t="s">
        <v>1351</v>
      </c>
      <c r="B1070" s="6" t="s">
        <v>1719</v>
      </c>
      <c r="C1070" s="5" t="s">
        <v>3614</v>
      </c>
      <c r="D1070" s="7">
        <v>23</v>
      </c>
      <c r="E1070" s="8" t="s">
        <v>1353</v>
      </c>
    </row>
    <row r="1071" spans="1:5" x14ac:dyDescent="0.2">
      <c r="A1071" s="5" t="s">
        <v>1351</v>
      </c>
      <c r="B1071" s="6" t="s">
        <v>1720</v>
      </c>
      <c r="C1071" s="5" t="s">
        <v>2279</v>
      </c>
      <c r="D1071" s="7">
        <v>29</v>
      </c>
      <c r="E1071" s="8" t="s">
        <v>1353</v>
      </c>
    </row>
    <row r="1072" spans="1:5" x14ac:dyDescent="0.2">
      <c r="A1072" s="5" t="s">
        <v>1351</v>
      </c>
      <c r="B1072" s="6">
        <v>929</v>
      </c>
      <c r="C1072" s="5" t="s">
        <v>2657</v>
      </c>
      <c r="D1072" s="7">
        <v>182</v>
      </c>
      <c r="E1072" s="8" t="s">
        <v>1353</v>
      </c>
    </row>
    <row r="1073" spans="1:5" x14ac:dyDescent="0.2">
      <c r="A1073" s="5" t="s">
        <v>1351</v>
      </c>
      <c r="B1073" s="6" t="s">
        <v>1721</v>
      </c>
      <c r="C1073" s="5" t="s">
        <v>3515</v>
      </c>
      <c r="D1073" s="7">
        <v>19</v>
      </c>
      <c r="E1073" s="8" t="s">
        <v>1353</v>
      </c>
    </row>
    <row r="1074" spans="1:5" x14ac:dyDescent="0.2">
      <c r="A1074" s="5" t="s">
        <v>1351</v>
      </c>
      <c r="B1074" s="6" t="s">
        <v>1722</v>
      </c>
      <c r="C1074" s="5" t="s">
        <v>2279</v>
      </c>
      <c r="D1074" s="7">
        <v>24</v>
      </c>
      <c r="E1074" s="8" t="s">
        <v>1353</v>
      </c>
    </row>
    <row r="1075" spans="1:5" x14ac:dyDescent="0.2">
      <c r="A1075" s="5" t="s">
        <v>1351</v>
      </c>
      <c r="B1075" s="6">
        <v>930</v>
      </c>
      <c r="C1075" s="5" t="s">
        <v>2657</v>
      </c>
      <c r="D1075" s="7">
        <v>182</v>
      </c>
      <c r="E1075" s="8" t="s">
        <v>1353</v>
      </c>
    </row>
    <row r="1076" spans="1:5" x14ac:dyDescent="0.2">
      <c r="A1076" s="5" t="s">
        <v>1351</v>
      </c>
      <c r="B1076" s="6" t="s">
        <v>1723</v>
      </c>
      <c r="C1076" s="5" t="s">
        <v>3515</v>
      </c>
      <c r="D1076" s="7">
        <v>19</v>
      </c>
      <c r="E1076" s="8" t="s">
        <v>1353</v>
      </c>
    </row>
    <row r="1077" spans="1:5" x14ac:dyDescent="0.2">
      <c r="A1077" s="5" t="s">
        <v>1351</v>
      </c>
      <c r="B1077" s="6" t="s">
        <v>1724</v>
      </c>
      <c r="C1077" s="5" t="s">
        <v>2279</v>
      </c>
      <c r="D1077" s="7">
        <v>24</v>
      </c>
      <c r="E1077" s="8" t="s">
        <v>1353</v>
      </c>
    </row>
    <row r="1078" spans="1:5" x14ac:dyDescent="0.2">
      <c r="A1078" s="5" t="s">
        <v>1351</v>
      </c>
      <c r="B1078" s="6">
        <v>931</v>
      </c>
      <c r="C1078" s="5" t="s">
        <v>2367</v>
      </c>
      <c r="D1078" s="7">
        <v>43</v>
      </c>
      <c r="E1078" s="8">
        <v>352000</v>
      </c>
    </row>
    <row r="1079" spans="1:5" x14ac:dyDescent="0.2">
      <c r="A1079" s="5" t="s">
        <v>1351</v>
      </c>
      <c r="B1079" s="6">
        <v>932</v>
      </c>
      <c r="C1079" s="5" t="s">
        <v>2171</v>
      </c>
      <c r="D1079" s="7">
        <v>139</v>
      </c>
      <c r="E1079" s="8" t="s">
        <v>1353</v>
      </c>
    </row>
    <row r="1080" spans="1:5" x14ac:dyDescent="0.2">
      <c r="A1080" s="5" t="s">
        <v>1351</v>
      </c>
      <c r="B1080" s="6">
        <v>933</v>
      </c>
      <c r="C1080" s="5" t="s">
        <v>2143</v>
      </c>
      <c r="D1080" s="7">
        <v>367</v>
      </c>
      <c r="E1080" s="8" t="s">
        <v>1353</v>
      </c>
    </row>
    <row r="1081" spans="1:5" x14ac:dyDescent="0.2">
      <c r="A1081" s="5" t="s">
        <v>1351</v>
      </c>
      <c r="B1081" s="6">
        <v>934</v>
      </c>
      <c r="C1081" s="5" t="s">
        <v>2294</v>
      </c>
      <c r="D1081" s="7">
        <v>97</v>
      </c>
      <c r="E1081" s="8" t="s">
        <v>1353</v>
      </c>
    </row>
    <row r="1082" spans="1:5" x14ac:dyDescent="0.2">
      <c r="A1082" s="5" t="s">
        <v>1351</v>
      </c>
      <c r="B1082" s="6">
        <v>935</v>
      </c>
      <c r="C1082" s="5" t="s">
        <v>1389</v>
      </c>
      <c r="D1082" s="7">
        <v>26</v>
      </c>
      <c r="E1082" s="8">
        <v>351100</v>
      </c>
    </row>
    <row r="1083" spans="1:5" x14ac:dyDescent="0.2">
      <c r="A1083" s="5" t="s">
        <v>1351</v>
      </c>
      <c r="B1083" s="6">
        <v>936</v>
      </c>
      <c r="C1083" s="5" t="s">
        <v>2311</v>
      </c>
      <c r="D1083" s="7">
        <v>216</v>
      </c>
      <c r="E1083" s="8" t="s">
        <v>1353</v>
      </c>
    </row>
    <row r="1084" spans="1:5" x14ac:dyDescent="0.2">
      <c r="A1084" s="5" t="s">
        <v>1351</v>
      </c>
      <c r="B1084" s="6">
        <v>937</v>
      </c>
      <c r="C1084" s="5" t="s">
        <v>862</v>
      </c>
      <c r="D1084" s="7">
        <v>93</v>
      </c>
      <c r="E1084" s="8">
        <v>352000</v>
      </c>
    </row>
    <row r="1085" spans="1:5" x14ac:dyDescent="0.2">
      <c r="A1085" s="5" t="s">
        <v>1351</v>
      </c>
      <c r="B1085" s="6">
        <v>938</v>
      </c>
      <c r="C1085" s="5" t="s">
        <v>1389</v>
      </c>
      <c r="D1085" s="7">
        <v>70</v>
      </c>
      <c r="E1085" s="8">
        <v>351100</v>
      </c>
    </row>
    <row r="1086" spans="1:5" x14ac:dyDescent="0.2">
      <c r="A1086" s="5" t="s">
        <v>1351</v>
      </c>
      <c r="B1086" s="6">
        <v>939</v>
      </c>
      <c r="C1086" s="5" t="s">
        <v>2692</v>
      </c>
      <c r="D1086" s="7">
        <v>152</v>
      </c>
      <c r="E1086" s="8" t="s">
        <v>1353</v>
      </c>
    </row>
    <row r="1087" spans="1:5" x14ac:dyDescent="0.2">
      <c r="A1087" s="5" t="s">
        <v>1351</v>
      </c>
      <c r="B1087" s="6">
        <v>940</v>
      </c>
      <c r="C1087" s="5" t="s">
        <v>2367</v>
      </c>
      <c r="D1087" s="7">
        <v>46</v>
      </c>
      <c r="E1087" s="8">
        <v>352000</v>
      </c>
    </row>
    <row r="1088" spans="1:5" x14ac:dyDescent="0.2">
      <c r="A1088" s="5" t="s">
        <v>1351</v>
      </c>
      <c r="B1088" s="6">
        <v>941</v>
      </c>
      <c r="C1088" s="5" t="s">
        <v>2143</v>
      </c>
      <c r="D1088" s="7">
        <v>925</v>
      </c>
      <c r="E1088" s="8" t="s">
        <v>1353</v>
      </c>
    </row>
    <row r="1089" spans="1:5" x14ac:dyDescent="0.2">
      <c r="A1089" s="5" t="s">
        <v>1351</v>
      </c>
      <c r="B1089" s="6">
        <v>942</v>
      </c>
      <c r="C1089" s="5" t="s">
        <v>2311</v>
      </c>
      <c r="D1089" s="7">
        <v>215</v>
      </c>
      <c r="E1089" s="8" t="s">
        <v>1353</v>
      </c>
    </row>
    <row r="1090" spans="1:5" x14ac:dyDescent="0.2">
      <c r="A1090" s="5" t="s">
        <v>1351</v>
      </c>
      <c r="B1090" s="6">
        <v>943</v>
      </c>
      <c r="C1090" s="5" t="s">
        <v>2311</v>
      </c>
      <c r="D1090" s="7">
        <v>240</v>
      </c>
      <c r="E1090" s="8" t="s">
        <v>1353</v>
      </c>
    </row>
    <row r="1091" spans="1:5" x14ac:dyDescent="0.2">
      <c r="A1091" s="5" t="s">
        <v>1351</v>
      </c>
      <c r="B1091" s="6">
        <v>944</v>
      </c>
      <c r="C1091" s="5" t="s">
        <v>2311</v>
      </c>
      <c r="D1091" s="7">
        <v>328</v>
      </c>
      <c r="E1091" s="8" t="s">
        <v>1353</v>
      </c>
    </row>
    <row r="1092" spans="1:5" x14ac:dyDescent="0.2">
      <c r="A1092" s="5" t="s">
        <v>1351</v>
      </c>
      <c r="B1092" s="6">
        <v>945</v>
      </c>
      <c r="C1092" s="5" t="s">
        <v>2311</v>
      </c>
      <c r="D1092" s="7">
        <v>280</v>
      </c>
      <c r="E1092" s="8" t="s">
        <v>1353</v>
      </c>
    </row>
    <row r="1093" spans="1:5" x14ac:dyDescent="0.2">
      <c r="A1093" s="5" t="s">
        <v>1351</v>
      </c>
      <c r="B1093" s="6">
        <v>946</v>
      </c>
      <c r="C1093" s="5" t="s">
        <v>2311</v>
      </c>
      <c r="D1093" s="7">
        <v>189</v>
      </c>
      <c r="E1093" s="8" t="s">
        <v>1353</v>
      </c>
    </row>
    <row r="1094" spans="1:5" x14ac:dyDescent="0.2">
      <c r="A1094" s="5" t="s">
        <v>1351</v>
      </c>
      <c r="B1094" s="6">
        <v>947</v>
      </c>
      <c r="C1094" s="5" t="s">
        <v>2311</v>
      </c>
      <c r="D1094" s="7">
        <v>273</v>
      </c>
      <c r="E1094" s="8" t="s">
        <v>1353</v>
      </c>
    </row>
    <row r="1095" spans="1:5" x14ac:dyDescent="0.2">
      <c r="A1095" s="5" t="s">
        <v>1351</v>
      </c>
      <c r="B1095" s="6">
        <v>948</v>
      </c>
      <c r="C1095" s="5" t="s">
        <v>2311</v>
      </c>
      <c r="D1095" s="7">
        <v>258</v>
      </c>
      <c r="E1095" s="8" t="s">
        <v>1353</v>
      </c>
    </row>
    <row r="1096" spans="1:5" x14ac:dyDescent="0.2">
      <c r="A1096" s="5" t="s">
        <v>1351</v>
      </c>
      <c r="B1096" s="6">
        <v>949</v>
      </c>
      <c r="C1096" s="5" t="s">
        <v>2311</v>
      </c>
      <c r="D1096" s="7">
        <v>218</v>
      </c>
      <c r="E1096" s="8" t="s">
        <v>1353</v>
      </c>
    </row>
    <row r="1097" spans="1:5" x14ac:dyDescent="0.2">
      <c r="A1097" s="5" t="s">
        <v>1351</v>
      </c>
      <c r="B1097" s="6">
        <v>950</v>
      </c>
      <c r="C1097" s="5" t="s">
        <v>2311</v>
      </c>
      <c r="D1097" s="7">
        <v>230</v>
      </c>
      <c r="E1097" s="8" t="s">
        <v>1353</v>
      </c>
    </row>
    <row r="1098" spans="1:5" x14ac:dyDescent="0.2">
      <c r="A1098" s="5" t="s">
        <v>1351</v>
      </c>
      <c r="B1098" s="6" t="s">
        <v>3574</v>
      </c>
      <c r="C1098" s="5" t="s">
        <v>2393</v>
      </c>
      <c r="D1098" s="7">
        <v>56</v>
      </c>
      <c r="E1098" s="8" t="s">
        <v>1353</v>
      </c>
    </row>
    <row r="1099" spans="1:5" x14ac:dyDescent="0.2">
      <c r="A1099" s="5" t="s">
        <v>1351</v>
      </c>
      <c r="B1099" s="6" t="s">
        <v>3576</v>
      </c>
      <c r="C1099" s="5" t="s">
        <v>2393</v>
      </c>
      <c r="D1099" s="7">
        <v>56</v>
      </c>
      <c r="E1099" s="8" t="s">
        <v>1353</v>
      </c>
    </row>
    <row r="1100" spans="1:5" x14ac:dyDescent="0.2">
      <c r="A1100" s="5" t="s">
        <v>1351</v>
      </c>
      <c r="B1100" s="6" t="s">
        <v>479</v>
      </c>
      <c r="C1100" s="5" t="s">
        <v>2160</v>
      </c>
      <c r="D1100" s="7">
        <v>133</v>
      </c>
      <c r="E1100" s="8" t="s">
        <v>1353</v>
      </c>
    </row>
    <row r="1101" spans="1:5" x14ac:dyDescent="0.2">
      <c r="A1101" s="5" t="s">
        <v>1351</v>
      </c>
      <c r="B1101" s="6" t="s">
        <v>480</v>
      </c>
      <c r="C1101" s="5" t="s">
        <v>2160</v>
      </c>
      <c r="D1101" s="7">
        <v>134</v>
      </c>
      <c r="E1101" s="8" t="s">
        <v>1353</v>
      </c>
    </row>
    <row r="1102" spans="1:5" x14ac:dyDescent="0.2">
      <c r="C1102" s="10" t="s">
        <v>2401</v>
      </c>
      <c r="D1102" s="11">
        <f>SUM(D975:D1101)</f>
        <v>12482</v>
      </c>
      <c r="E1102" s="12"/>
    </row>
    <row r="1104" spans="1:5" x14ac:dyDescent="0.2">
      <c r="A1104" s="5" t="s">
        <v>1351</v>
      </c>
      <c r="B1104" s="6" t="s">
        <v>2957</v>
      </c>
      <c r="C1104" s="5" t="s">
        <v>3446</v>
      </c>
      <c r="D1104" s="7">
        <v>230</v>
      </c>
      <c r="E1104" s="65" t="s">
        <v>3441</v>
      </c>
    </row>
    <row r="1105" spans="1:5" x14ac:dyDescent="0.2">
      <c r="A1105" s="5" t="s">
        <v>1351</v>
      </c>
      <c r="B1105" s="6" t="s">
        <v>2958</v>
      </c>
      <c r="C1105" s="5" t="s">
        <v>3445</v>
      </c>
      <c r="D1105" s="7">
        <v>282</v>
      </c>
      <c r="E1105" s="65" t="s">
        <v>3441</v>
      </c>
    </row>
    <row r="1106" spans="1:5" x14ac:dyDescent="0.2">
      <c r="A1106" s="5" t="s">
        <v>1351</v>
      </c>
      <c r="B1106" s="6" t="s">
        <v>2959</v>
      </c>
      <c r="C1106" s="5" t="s">
        <v>3444</v>
      </c>
      <c r="D1106" s="7">
        <v>141</v>
      </c>
      <c r="E1106" s="65" t="s">
        <v>3441</v>
      </c>
    </row>
    <row r="1107" spans="1:5" x14ac:dyDescent="0.2">
      <c r="A1107" s="5" t="s">
        <v>1351</v>
      </c>
      <c r="B1107" s="6" t="s">
        <v>2961</v>
      </c>
      <c r="C1107" s="5" t="s">
        <v>3444</v>
      </c>
      <c r="D1107" s="7">
        <v>141</v>
      </c>
      <c r="E1107" s="65" t="s">
        <v>3441</v>
      </c>
    </row>
    <row r="1108" spans="1:5" x14ac:dyDescent="0.2">
      <c r="A1108" s="5" t="s">
        <v>1351</v>
      </c>
      <c r="B1108" s="6" t="s">
        <v>2962</v>
      </c>
      <c r="C1108" s="5" t="s">
        <v>2136</v>
      </c>
      <c r="D1108" s="7">
        <v>141</v>
      </c>
      <c r="E1108" s="65" t="s">
        <v>3441</v>
      </c>
    </row>
    <row r="1109" spans="1:5" x14ac:dyDescent="0.2">
      <c r="A1109" s="5" t="s">
        <v>1351</v>
      </c>
      <c r="B1109" s="6" t="s">
        <v>2963</v>
      </c>
      <c r="C1109" s="5" t="s">
        <v>2136</v>
      </c>
      <c r="D1109" s="7">
        <v>141</v>
      </c>
      <c r="E1109" s="65" t="s">
        <v>3441</v>
      </c>
    </row>
    <row r="1110" spans="1:5" x14ac:dyDescent="0.2">
      <c r="A1110" s="5" t="s">
        <v>1351</v>
      </c>
      <c r="B1110" s="6" t="s">
        <v>2964</v>
      </c>
      <c r="C1110" s="5" t="s">
        <v>3443</v>
      </c>
      <c r="D1110" s="7">
        <v>152</v>
      </c>
      <c r="E1110" s="65" t="s">
        <v>3441</v>
      </c>
    </row>
    <row r="1111" spans="1:5" x14ac:dyDescent="0.2">
      <c r="A1111" s="5" t="s">
        <v>1351</v>
      </c>
      <c r="B1111" s="6" t="s">
        <v>2965</v>
      </c>
      <c r="C1111" s="5" t="s">
        <v>3398</v>
      </c>
      <c r="D1111" s="7">
        <v>137</v>
      </c>
      <c r="E1111" s="8">
        <v>350000</v>
      </c>
    </row>
    <row r="1112" spans="1:5" x14ac:dyDescent="0.2">
      <c r="A1112" s="5" t="s">
        <v>1351</v>
      </c>
      <c r="B1112" s="6" t="s">
        <v>2966</v>
      </c>
      <c r="C1112" s="5" t="s">
        <v>2171</v>
      </c>
      <c r="D1112" s="7">
        <v>548</v>
      </c>
      <c r="E1112" s="65" t="s">
        <v>3441</v>
      </c>
    </row>
    <row r="1113" spans="1:5" x14ac:dyDescent="0.2">
      <c r="A1113" s="5" t="s">
        <v>1351</v>
      </c>
      <c r="B1113" s="6" t="s">
        <v>2968</v>
      </c>
      <c r="C1113" s="5" t="s">
        <v>2311</v>
      </c>
      <c r="D1113" s="7">
        <v>158</v>
      </c>
      <c r="E1113" s="65" t="s">
        <v>3441</v>
      </c>
    </row>
    <row r="1114" spans="1:5" x14ac:dyDescent="0.2">
      <c r="A1114" s="5" t="s">
        <v>1351</v>
      </c>
      <c r="B1114" s="6" t="s">
        <v>2969</v>
      </c>
      <c r="C1114" s="5" t="s">
        <v>2311</v>
      </c>
      <c r="D1114" s="7">
        <v>366</v>
      </c>
      <c r="E1114" s="65" t="s">
        <v>3441</v>
      </c>
    </row>
    <row r="1115" spans="1:5" x14ac:dyDescent="0.2">
      <c r="A1115" s="5" t="s">
        <v>1351</v>
      </c>
      <c r="B1115" s="6" t="s">
        <v>2971</v>
      </c>
      <c r="C1115" s="5" t="s">
        <v>2171</v>
      </c>
      <c r="D1115" s="7">
        <v>38</v>
      </c>
      <c r="E1115" s="65" t="s">
        <v>3441</v>
      </c>
    </row>
    <row r="1116" spans="1:5" x14ac:dyDescent="0.2">
      <c r="A1116" s="5" t="s">
        <v>1351</v>
      </c>
      <c r="B1116" s="6" t="s">
        <v>2972</v>
      </c>
      <c r="C1116" s="5" t="s">
        <v>2136</v>
      </c>
      <c r="D1116" s="7">
        <v>113</v>
      </c>
      <c r="E1116" s="65" t="s">
        <v>3441</v>
      </c>
    </row>
    <row r="1117" spans="1:5" x14ac:dyDescent="0.2">
      <c r="A1117" s="5" t="s">
        <v>1351</v>
      </c>
      <c r="B1117" s="6" t="s">
        <v>2973</v>
      </c>
      <c r="C1117" s="5" t="s">
        <v>2136</v>
      </c>
      <c r="D1117" s="7">
        <v>114</v>
      </c>
      <c r="E1117" s="65" t="s">
        <v>3441</v>
      </c>
    </row>
    <row r="1118" spans="1:5" x14ac:dyDescent="0.2">
      <c r="A1118" s="5" t="s">
        <v>1351</v>
      </c>
      <c r="B1118" s="6" t="s">
        <v>2975</v>
      </c>
      <c r="C1118" s="5" t="s">
        <v>2136</v>
      </c>
      <c r="D1118" s="7">
        <v>114</v>
      </c>
      <c r="E1118" s="65" t="s">
        <v>3441</v>
      </c>
    </row>
    <row r="1119" spans="1:5" x14ac:dyDescent="0.2">
      <c r="A1119" s="5" t="s">
        <v>1351</v>
      </c>
      <c r="B1119" s="6" t="s">
        <v>2976</v>
      </c>
      <c r="C1119" s="5" t="s">
        <v>2516</v>
      </c>
      <c r="D1119" s="7">
        <v>179</v>
      </c>
      <c r="E1119" s="65" t="s">
        <v>3441</v>
      </c>
    </row>
    <row r="1120" spans="1:5" x14ac:dyDescent="0.2">
      <c r="A1120" s="5" t="s">
        <v>1351</v>
      </c>
      <c r="B1120" s="6" t="s">
        <v>2981</v>
      </c>
      <c r="C1120" s="5" t="s">
        <v>2136</v>
      </c>
      <c r="D1120" s="7">
        <v>114</v>
      </c>
      <c r="E1120" s="65" t="s">
        <v>3441</v>
      </c>
    </row>
    <row r="1121" spans="1:5" x14ac:dyDescent="0.2">
      <c r="A1121" s="5" t="s">
        <v>1351</v>
      </c>
      <c r="B1121" s="6" t="s">
        <v>2982</v>
      </c>
      <c r="C1121" s="5" t="s">
        <v>3442</v>
      </c>
      <c r="D1121" s="7">
        <v>668</v>
      </c>
      <c r="E1121" s="65" t="s">
        <v>3441</v>
      </c>
    </row>
    <row r="1122" spans="1:5" x14ac:dyDescent="0.2">
      <c r="A1122" s="5" t="s">
        <v>1351</v>
      </c>
      <c r="B1122" s="6" t="s">
        <v>2984</v>
      </c>
      <c r="C1122" s="5" t="s">
        <v>2311</v>
      </c>
      <c r="D1122" s="7">
        <v>319</v>
      </c>
      <c r="E1122" s="65" t="s">
        <v>3441</v>
      </c>
    </row>
    <row r="1123" spans="1:5" x14ac:dyDescent="0.2">
      <c r="A1123" s="5" t="s">
        <v>1351</v>
      </c>
      <c r="B1123" s="6" t="s">
        <v>1725</v>
      </c>
      <c r="C1123" s="5" t="s">
        <v>2171</v>
      </c>
      <c r="D1123" s="7">
        <v>11</v>
      </c>
      <c r="E1123" s="65" t="s">
        <v>3441</v>
      </c>
    </row>
    <row r="1124" spans="1:5" x14ac:dyDescent="0.2">
      <c r="A1124" s="5" t="s">
        <v>1351</v>
      </c>
      <c r="B1124" s="6" t="s">
        <v>1726</v>
      </c>
      <c r="C1124" s="5" t="s">
        <v>2171</v>
      </c>
      <c r="D1124" s="7">
        <v>11</v>
      </c>
      <c r="E1124" s="65" t="s">
        <v>3441</v>
      </c>
    </row>
    <row r="1125" spans="1:5" x14ac:dyDescent="0.2">
      <c r="A1125" s="5" t="s">
        <v>1351</v>
      </c>
      <c r="B1125" s="6" t="s">
        <v>1277</v>
      </c>
      <c r="C1125" s="5" t="s">
        <v>2136</v>
      </c>
      <c r="D1125" s="7">
        <v>243</v>
      </c>
      <c r="E1125" s="65" t="s">
        <v>3441</v>
      </c>
    </row>
    <row r="1126" spans="1:5" x14ac:dyDescent="0.2">
      <c r="A1126" s="5" t="s">
        <v>1351</v>
      </c>
      <c r="B1126" s="6" t="s">
        <v>2986</v>
      </c>
      <c r="C1126" s="5" t="s">
        <v>2136</v>
      </c>
      <c r="D1126" s="7">
        <v>202</v>
      </c>
      <c r="E1126" s="65" t="s">
        <v>3441</v>
      </c>
    </row>
    <row r="1127" spans="1:5" x14ac:dyDescent="0.2">
      <c r="A1127" s="5" t="s">
        <v>1351</v>
      </c>
      <c r="B1127" s="6" t="s">
        <v>2987</v>
      </c>
      <c r="C1127" s="5" t="s">
        <v>2136</v>
      </c>
      <c r="D1127" s="7">
        <v>138</v>
      </c>
      <c r="E1127" s="65" t="s">
        <v>3441</v>
      </c>
    </row>
    <row r="1128" spans="1:5" x14ac:dyDescent="0.2">
      <c r="A1128" s="5" t="s">
        <v>1351</v>
      </c>
      <c r="B1128" s="6" t="s">
        <v>2988</v>
      </c>
      <c r="C1128" s="5" t="s">
        <v>2338</v>
      </c>
      <c r="D1128" s="7">
        <v>173</v>
      </c>
      <c r="E1128" s="65" t="s">
        <v>3441</v>
      </c>
    </row>
    <row r="1129" spans="1:5" x14ac:dyDescent="0.2">
      <c r="A1129" s="5" t="s">
        <v>1351</v>
      </c>
      <c r="B1129" s="6" t="s">
        <v>1278</v>
      </c>
      <c r="C1129" s="5" t="s">
        <v>1727</v>
      </c>
      <c r="D1129" s="7">
        <v>88</v>
      </c>
      <c r="E1129" s="65" t="s">
        <v>3441</v>
      </c>
    </row>
    <row r="1130" spans="1:5" x14ac:dyDescent="0.2">
      <c r="A1130" s="5" t="s">
        <v>1351</v>
      </c>
      <c r="B1130" s="6" t="s">
        <v>2990</v>
      </c>
      <c r="C1130" s="5" t="s">
        <v>1728</v>
      </c>
      <c r="D1130" s="7">
        <v>77</v>
      </c>
      <c r="E1130" s="65" t="s">
        <v>3441</v>
      </c>
    </row>
    <row r="1131" spans="1:5" x14ac:dyDescent="0.2">
      <c r="A1131" s="5" t="s">
        <v>1351</v>
      </c>
      <c r="B1131" s="6" t="s">
        <v>2991</v>
      </c>
      <c r="C1131" s="5" t="s">
        <v>2094</v>
      </c>
      <c r="D1131" s="7">
        <v>73</v>
      </c>
      <c r="E1131" s="65" t="s">
        <v>3441</v>
      </c>
    </row>
    <row r="1132" spans="1:5" x14ac:dyDescent="0.2">
      <c r="A1132" s="5" t="s">
        <v>1351</v>
      </c>
      <c r="B1132" s="6" t="s">
        <v>2992</v>
      </c>
      <c r="C1132" s="5" t="s">
        <v>2156</v>
      </c>
      <c r="D1132" s="7">
        <v>142</v>
      </c>
      <c r="E1132" s="65" t="s">
        <v>3441</v>
      </c>
    </row>
    <row r="1133" spans="1:5" x14ac:dyDescent="0.2">
      <c r="A1133" s="5" t="s">
        <v>1351</v>
      </c>
      <c r="B1133" s="6" t="s">
        <v>1279</v>
      </c>
      <c r="C1133" s="5" t="s">
        <v>2311</v>
      </c>
      <c r="D1133" s="7">
        <v>62</v>
      </c>
      <c r="E1133" s="65" t="s">
        <v>3441</v>
      </c>
    </row>
    <row r="1134" spans="1:5" x14ac:dyDescent="0.2">
      <c r="A1134" s="5" t="s">
        <v>1351</v>
      </c>
      <c r="B1134" s="6" t="s">
        <v>2095</v>
      </c>
      <c r="C1134" s="5" t="s">
        <v>2367</v>
      </c>
      <c r="D1134" s="7">
        <v>85</v>
      </c>
      <c r="E1134" s="8">
        <v>352000</v>
      </c>
    </row>
    <row r="1135" spans="1:5" x14ac:dyDescent="0.2">
      <c r="A1135" s="5" t="s">
        <v>1351</v>
      </c>
      <c r="B1135" s="6" t="s">
        <v>2993</v>
      </c>
      <c r="C1135" s="5" t="s">
        <v>2364</v>
      </c>
      <c r="D1135" s="7">
        <v>142</v>
      </c>
      <c r="E1135" s="65" t="s">
        <v>3441</v>
      </c>
    </row>
    <row r="1136" spans="1:5" x14ac:dyDescent="0.2">
      <c r="A1136" s="5" t="s">
        <v>1351</v>
      </c>
      <c r="B1136" s="6" t="s">
        <v>2995</v>
      </c>
      <c r="C1136" s="5" t="s">
        <v>2384</v>
      </c>
      <c r="D1136" s="7">
        <v>680</v>
      </c>
      <c r="E1136" s="65" t="s">
        <v>3441</v>
      </c>
    </row>
    <row r="1137" spans="1:6" x14ac:dyDescent="0.2">
      <c r="A1137" s="5" t="s">
        <v>1351</v>
      </c>
      <c r="B1137" s="6" t="s">
        <v>2996</v>
      </c>
      <c r="C1137" s="5" t="s">
        <v>2384</v>
      </c>
      <c r="D1137" s="7">
        <v>267</v>
      </c>
      <c r="E1137" s="65" t="s">
        <v>3441</v>
      </c>
    </row>
    <row r="1138" spans="1:6" x14ac:dyDescent="0.2">
      <c r="A1138" s="5" t="s">
        <v>1351</v>
      </c>
      <c r="B1138" s="6" t="s">
        <v>2997</v>
      </c>
      <c r="C1138" s="5" t="s">
        <v>2171</v>
      </c>
      <c r="D1138" s="7">
        <v>830</v>
      </c>
      <c r="E1138" s="8">
        <v>509000</v>
      </c>
    </row>
    <row r="1139" spans="1:6" x14ac:dyDescent="0.2">
      <c r="A1139" s="5" t="s">
        <v>1351</v>
      </c>
      <c r="B1139" s="6" t="s">
        <v>495</v>
      </c>
      <c r="C1139" s="5" t="s">
        <v>2171</v>
      </c>
      <c r="D1139" s="7">
        <v>314</v>
      </c>
      <c r="E1139" s="8">
        <v>509000</v>
      </c>
    </row>
    <row r="1140" spans="1:6" x14ac:dyDescent="0.2">
      <c r="A1140" s="5" t="s">
        <v>1351</v>
      </c>
      <c r="B1140" s="6" t="s">
        <v>496</v>
      </c>
      <c r="C1140" s="5" t="s">
        <v>2171</v>
      </c>
      <c r="D1140" s="7">
        <v>64</v>
      </c>
      <c r="E1140" s="8">
        <v>509000</v>
      </c>
    </row>
    <row r="1141" spans="1:6" x14ac:dyDescent="0.2">
      <c r="A1141" s="5" t="s">
        <v>1351</v>
      </c>
      <c r="B1141" s="6" t="s">
        <v>1321</v>
      </c>
      <c r="C1141" s="5" t="s">
        <v>3398</v>
      </c>
      <c r="D1141" s="7">
        <v>3489</v>
      </c>
      <c r="E1141" s="8">
        <v>35110</v>
      </c>
    </row>
    <row r="1142" spans="1:6" x14ac:dyDescent="0.2">
      <c r="A1142" s="5" t="s">
        <v>1351</v>
      </c>
      <c r="B1142" s="6" t="s">
        <v>1284</v>
      </c>
      <c r="C1142" s="5" t="s">
        <v>3398</v>
      </c>
      <c r="D1142" s="7">
        <v>210</v>
      </c>
      <c r="E1142" s="8">
        <v>35110</v>
      </c>
    </row>
    <row r="1143" spans="1:6" x14ac:dyDescent="0.2">
      <c r="A1143" s="5" t="s">
        <v>1351</v>
      </c>
      <c r="B1143" s="6" t="s">
        <v>1285</v>
      </c>
      <c r="C1143" s="5" t="s">
        <v>2171</v>
      </c>
      <c r="D1143" s="7">
        <v>728</v>
      </c>
      <c r="E1143" s="8">
        <v>509000</v>
      </c>
    </row>
    <row r="1144" spans="1:6" x14ac:dyDescent="0.2">
      <c r="A1144" s="5" t="s">
        <v>1351</v>
      </c>
      <c r="B1144" s="6" t="s">
        <v>1322</v>
      </c>
      <c r="C1144" s="5" t="s">
        <v>2311</v>
      </c>
      <c r="D1144" s="7">
        <v>407</v>
      </c>
      <c r="E1144" s="8">
        <v>509130</v>
      </c>
    </row>
    <row r="1145" spans="1:6" x14ac:dyDescent="0.2">
      <c r="A1145" s="5" t="s">
        <v>1351</v>
      </c>
      <c r="B1145" s="6" t="s">
        <v>3574</v>
      </c>
      <c r="C1145" s="5" t="s">
        <v>2393</v>
      </c>
      <c r="D1145" s="7">
        <v>56</v>
      </c>
      <c r="E1145" s="8" t="s">
        <v>1353</v>
      </c>
    </row>
    <row r="1146" spans="1:6" x14ac:dyDescent="0.2">
      <c r="A1146" s="5" t="s">
        <v>1351</v>
      </c>
      <c r="B1146" s="6" t="s">
        <v>3576</v>
      </c>
      <c r="C1146" s="5" t="s">
        <v>2393</v>
      </c>
      <c r="D1146" s="7">
        <v>56</v>
      </c>
      <c r="E1146" s="8" t="s">
        <v>1353</v>
      </c>
    </row>
    <row r="1147" spans="1:6" x14ac:dyDescent="0.2">
      <c r="A1147" s="5" t="s">
        <v>1351</v>
      </c>
      <c r="B1147" s="6" t="s">
        <v>2999</v>
      </c>
      <c r="C1147" s="5" t="s">
        <v>2160</v>
      </c>
      <c r="D1147" s="7">
        <v>139</v>
      </c>
      <c r="E1147" s="8" t="s">
        <v>1353</v>
      </c>
    </row>
    <row r="1148" spans="1:6" x14ac:dyDescent="0.2">
      <c r="A1148" s="5" t="s">
        <v>1351</v>
      </c>
      <c r="B1148" s="6" t="s">
        <v>3000</v>
      </c>
      <c r="C1148" s="5" t="s">
        <v>2160</v>
      </c>
      <c r="D1148" s="7">
        <v>133</v>
      </c>
      <c r="E1148" s="8" t="s">
        <v>1353</v>
      </c>
    </row>
    <row r="1149" spans="1:6" ht="13.5" thickBot="1" x14ac:dyDescent="0.25">
      <c r="A1149" s="30"/>
      <c r="B1149" s="31"/>
      <c r="C1149" s="33" t="s">
        <v>2401</v>
      </c>
      <c r="D1149" s="36">
        <f>SUM(D1104:D1148)</f>
        <v>12916</v>
      </c>
      <c r="E1149" s="35"/>
      <c r="F1149" s="30"/>
    </row>
    <row r="1150" spans="1:6" x14ac:dyDescent="0.2">
      <c r="C1150" s="10" t="s">
        <v>903</v>
      </c>
      <c r="D1150" s="11">
        <f>SUM(D1149,D1102,D973,D844,D715,D586,D457,D328,D199,D70)</f>
        <v>124667</v>
      </c>
      <c r="E1150" s="12"/>
    </row>
    <row r="1151" spans="1:6" x14ac:dyDescent="0.2">
      <c r="C1151" s="10" t="s">
        <v>2801</v>
      </c>
      <c r="D1151" s="11">
        <f>SUM(D1149:E1149,D1102:E1102,D973:E973,D844:E844,D715:E715,D586:E586,D457:E457,D328:E328,D199:E199,D70:E70)</f>
        <v>124667</v>
      </c>
    </row>
  </sheetData>
  <phoneticPr fontId="0" type="noConversion"/>
  <printOptions gridLines="1"/>
  <pageMargins left="1.25" right="0.25" top="1.01" bottom="0.94" header="0.5" footer="0.5"/>
  <pageSetup fitToHeight="5" orientation="portrait" r:id="rId1"/>
  <headerFooter alignWithMargins="0">
    <oddHeader>&amp;CCREIGHTON UNIVERSITY
SWANSON HALL BUILDING S.F.</oddHeader>
    <oddFooter>&amp;CSWANSON&amp;RSH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J62"/>
  <sheetViews>
    <sheetView workbookViewId="0"/>
  </sheetViews>
  <sheetFormatPr defaultRowHeight="12.75" x14ac:dyDescent="0.2"/>
  <cols>
    <col min="1" max="1" width="12.7109375" style="5" customWidth="1"/>
    <col min="2" max="2" width="9.7109375" style="6" customWidth="1"/>
    <col min="3" max="3" width="21.7109375" style="5" customWidth="1"/>
    <col min="4" max="4" width="11.7109375" style="7" customWidth="1"/>
    <col min="5" max="5" width="9.7109375" style="8" customWidth="1"/>
    <col min="6" max="6" width="30.7109375" style="5" customWidth="1"/>
    <col min="7" max="7" width="1.7109375" style="5" customWidth="1"/>
    <col min="8" max="8" width="16.7109375" style="5" customWidth="1"/>
    <col min="9" max="9" width="4.7109375" style="5" customWidth="1"/>
    <col min="10" max="10" width="8.7109375" style="5" customWidth="1"/>
  </cols>
  <sheetData>
    <row r="1" spans="1:6" x14ac:dyDescent="0.2">
      <c r="A1" s="10" t="s">
        <v>2119</v>
      </c>
      <c r="B1" s="14" t="s">
        <v>2120</v>
      </c>
      <c r="C1" s="10" t="s">
        <v>2121</v>
      </c>
      <c r="D1" s="11" t="s">
        <v>2122</v>
      </c>
      <c r="E1" s="12" t="s">
        <v>2123</v>
      </c>
      <c r="F1" s="5" t="s">
        <v>2126</v>
      </c>
    </row>
    <row r="2" spans="1:6" ht="13.15" customHeight="1" x14ac:dyDescent="0.2">
      <c r="A2" s="5" t="s">
        <v>2952</v>
      </c>
      <c r="B2" s="6" t="s">
        <v>2133</v>
      </c>
      <c r="C2" s="5" t="s">
        <v>2299</v>
      </c>
      <c r="D2" s="7">
        <v>331</v>
      </c>
      <c r="E2" s="8" t="s">
        <v>2812</v>
      </c>
    </row>
    <row r="3" spans="1:6" ht="13.15" customHeight="1" x14ac:dyDescent="0.2">
      <c r="A3" s="5" t="s">
        <v>2952</v>
      </c>
      <c r="B3" s="6" t="s">
        <v>2135</v>
      </c>
      <c r="C3" s="5" t="s">
        <v>2299</v>
      </c>
      <c r="D3" s="7">
        <v>324</v>
      </c>
      <c r="E3" s="8" t="s">
        <v>2812</v>
      </c>
    </row>
    <row r="4" spans="1:6" ht="13.15" customHeight="1" x14ac:dyDescent="0.2">
      <c r="A4" s="5" t="s">
        <v>2952</v>
      </c>
      <c r="B4" s="6" t="s">
        <v>2139</v>
      </c>
      <c r="C4" s="5" t="s">
        <v>2953</v>
      </c>
      <c r="D4" s="7">
        <v>5368</v>
      </c>
      <c r="E4" s="8" t="s">
        <v>2954</v>
      </c>
    </row>
    <row r="5" spans="1:6" ht="13.15" customHeight="1" x14ac:dyDescent="0.2">
      <c r="A5" s="5" t="s">
        <v>2952</v>
      </c>
      <c r="B5" s="6" t="s">
        <v>2142</v>
      </c>
      <c r="C5" s="5" t="s">
        <v>2955</v>
      </c>
      <c r="D5" s="7">
        <v>2003</v>
      </c>
      <c r="E5" s="8" t="s">
        <v>2954</v>
      </c>
    </row>
    <row r="6" spans="1:6" ht="13.15" customHeight="1" x14ac:dyDescent="0.2">
      <c r="A6" s="5" t="s">
        <v>2952</v>
      </c>
      <c r="B6" s="6" t="s">
        <v>2146</v>
      </c>
      <c r="C6" s="5" t="s">
        <v>2136</v>
      </c>
      <c r="D6" s="7">
        <v>193</v>
      </c>
      <c r="E6" s="8" t="s">
        <v>2954</v>
      </c>
    </row>
    <row r="7" spans="1:6" ht="13.15" customHeight="1" x14ac:dyDescent="0.2">
      <c r="A7" s="5" t="s">
        <v>2952</v>
      </c>
      <c r="B7" s="6" t="s">
        <v>2147</v>
      </c>
      <c r="C7" s="5" t="s">
        <v>2956</v>
      </c>
      <c r="D7" s="7">
        <v>399</v>
      </c>
      <c r="E7" s="8" t="s">
        <v>2954</v>
      </c>
    </row>
    <row r="8" spans="1:6" ht="13.15" customHeight="1" x14ac:dyDescent="0.2">
      <c r="A8" s="5" t="s">
        <v>2952</v>
      </c>
      <c r="B8" s="6" t="s">
        <v>2152</v>
      </c>
      <c r="C8" s="5" t="s">
        <v>2294</v>
      </c>
      <c r="D8" s="7">
        <v>2278</v>
      </c>
      <c r="E8" s="8" t="s">
        <v>2954</v>
      </c>
    </row>
    <row r="9" spans="1:6" ht="13.15" customHeight="1" x14ac:dyDescent="0.2">
      <c r="A9" s="5" t="s">
        <v>2952</v>
      </c>
      <c r="B9" s="6" t="s">
        <v>2155</v>
      </c>
      <c r="C9" s="5" t="s">
        <v>2136</v>
      </c>
      <c r="D9" s="7">
        <v>97</v>
      </c>
      <c r="E9" s="8" t="s">
        <v>2285</v>
      </c>
    </row>
    <row r="10" spans="1:6" ht="13.15" customHeight="1" x14ac:dyDescent="0.2">
      <c r="A10" s="5" t="s">
        <v>2952</v>
      </c>
      <c r="B10" s="6" t="s">
        <v>2159</v>
      </c>
      <c r="C10" s="5" t="s">
        <v>2136</v>
      </c>
      <c r="D10" s="7">
        <v>130</v>
      </c>
      <c r="E10" s="8" t="s">
        <v>2954</v>
      </c>
    </row>
    <row r="11" spans="1:6" ht="13.15" customHeight="1" x14ac:dyDescent="0.2">
      <c r="A11" s="5" t="s">
        <v>2952</v>
      </c>
      <c r="B11" s="6" t="s">
        <v>2161</v>
      </c>
      <c r="C11" s="5" t="s">
        <v>2367</v>
      </c>
      <c r="D11" s="7">
        <v>45</v>
      </c>
      <c r="E11" s="8" t="s">
        <v>2954</v>
      </c>
    </row>
    <row r="12" spans="1:6" ht="13.15" customHeight="1" x14ac:dyDescent="0.2">
      <c r="A12" s="5" t="s">
        <v>2952</v>
      </c>
      <c r="B12" s="6" t="s">
        <v>2173</v>
      </c>
      <c r="C12" s="5" t="s">
        <v>2171</v>
      </c>
      <c r="D12" s="7">
        <v>137</v>
      </c>
      <c r="E12" s="8" t="s">
        <v>2954</v>
      </c>
    </row>
    <row r="13" spans="1:6" ht="13.15" customHeight="1" x14ac:dyDescent="0.2">
      <c r="A13" s="5" t="s">
        <v>2952</v>
      </c>
      <c r="B13" s="6" t="s">
        <v>2833</v>
      </c>
      <c r="C13" s="5" t="s">
        <v>2160</v>
      </c>
      <c r="D13" s="7">
        <v>309</v>
      </c>
      <c r="E13" s="8" t="s">
        <v>2158</v>
      </c>
    </row>
    <row r="14" spans="1:6" ht="13.15" customHeight="1" x14ac:dyDescent="0.2">
      <c r="A14" s="5" t="s">
        <v>2952</v>
      </c>
      <c r="B14" s="6" t="s">
        <v>2396</v>
      </c>
      <c r="C14" s="5" t="s">
        <v>2160</v>
      </c>
      <c r="D14" s="7">
        <v>312</v>
      </c>
      <c r="E14" s="8" t="s">
        <v>2158</v>
      </c>
    </row>
    <row r="15" spans="1:6" ht="13.15" customHeight="1" x14ac:dyDescent="0.2">
      <c r="A15" s="5" t="s">
        <v>2952</v>
      </c>
      <c r="B15" s="6" t="s">
        <v>2397</v>
      </c>
      <c r="C15" s="5" t="s">
        <v>2160</v>
      </c>
      <c r="D15" s="7">
        <v>141</v>
      </c>
      <c r="E15" s="8" t="s">
        <v>2158</v>
      </c>
    </row>
    <row r="16" spans="1:6" ht="13.15" customHeight="1" x14ac:dyDescent="0.2">
      <c r="A16" s="5" t="s">
        <v>2952</v>
      </c>
      <c r="B16" s="6" t="s">
        <v>2392</v>
      </c>
      <c r="C16" s="5" t="s">
        <v>2393</v>
      </c>
      <c r="D16" s="7">
        <v>55</v>
      </c>
    </row>
    <row r="17" spans="1:5" ht="13.15" customHeight="1" x14ac:dyDescent="0.2">
      <c r="C17" s="10" t="s">
        <v>2401</v>
      </c>
      <c r="D17" s="11">
        <f>SUM(D2:D16)</f>
        <v>12122</v>
      </c>
      <c r="E17" s="12"/>
    </row>
    <row r="18" spans="1:5" ht="13.15" customHeight="1" x14ac:dyDescent="0.2"/>
    <row r="19" spans="1:5" ht="13.15" customHeight="1" x14ac:dyDescent="0.2"/>
    <row r="20" spans="1:5" ht="13.15" customHeight="1" x14ac:dyDescent="0.2">
      <c r="A20" s="5" t="s">
        <v>2952</v>
      </c>
      <c r="B20" s="6" t="s">
        <v>2957</v>
      </c>
      <c r="C20" s="5" t="s">
        <v>2299</v>
      </c>
      <c r="D20" s="7">
        <v>531</v>
      </c>
      <c r="E20" s="8" t="s">
        <v>2954</v>
      </c>
    </row>
    <row r="21" spans="1:5" ht="13.15" customHeight="1" x14ac:dyDescent="0.2">
      <c r="A21" s="5" t="s">
        <v>2952</v>
      </c>
      <c r="B21" s="6" t="s">
        <v>2958</v>
      </c>
      <c r="C21" s="5" t="s">
        <v>2299</v>
      </c>
      <c r="D21" s="7">
        <v>537</v>
      </c>
      <c r="E21" s="8" t="s">
        <v>2954</v>
      </c>
    </row>
    <row r="22" spans="1:5" ht="13.15" customHeight="1" x14ac:dyDescent="0.2">
      <c r="A22" s="5" t="s">
        <v>2952</v>
      </c>
      <c r="B22" s="6" t="s">
        <v>2959</v>
      </c>
      <c r="C22" s="5" t="s">
        <v>2136</v>
      </c>
      <c r="D22" s="7">
        <v>68</v>
      </c>
      <c r="E22" s="8" t="s">
        <v>2954</v>
      </c>
    </row>
    <row r="23" spans="1:5" ht="13.15" customHeight="1" x14ac:dyDescent="0.2">
      <c r="A23" s="5" t="s">
        <v>2952</v>
      </c>
      <c r="B23" s="6" t="s">
        <v>2960</v>
      </c>
      <c r="C23" s="5" t="s">
        <v>2136</v>
      </c>
      <c r="D23" s="7">
        <v>67</v>
      </c>
      <c r="E23" s="8" t="s">
        <v>2954</v>
      </c>
    </row>
    <row r="24" spans="1:5" ht="13.15" customHeight="1" x14ac:dyDescent="0.2">
      <c r="A24" s="5" t="s">
        <v>2952</v>
      </c>
      <c r="B24" s="6" t="s">
        <v>2961</v>
      </c>
      <c r="C24" s="5" t="s">
        <v>2299</v>
      </c>
      <c r="D24" s="7">
        <v>78</v>
      </c>
      <c r="E24" s="8" t="s">
        <v>2954</v>
      </c>
    </row>
    <row r="25" spans="1:5" ht="13.15" customHeight="1" x14ac:dyDescent="0.2">
      <c r="A25" s="5" t="s">
        <v>2952</v>
      </c>
      <c r="B25" s="6" t="s">
        <v>2962</v>
      </c>
      <c r="C25" s="5" t="s">
        <v>2311</v>
      </c>
      <c r="D25" s="7">
        <v>323</v>
      </c>
      <c r="E25" s="8" t="s">
        <v>2954</v>
      </c>
    </row>
    <row r="26" spans="1:5" ht="13.15" customHeight="1" x14ac:dyDescent="0.2">
      <c r="A26" s="5" t="s">
        <v>2952</v>
      </c>
      <c r="B26" s="6" t="s">
        <v>2963</v>
      </c>
      <c r="C26" s="5" t="s">
        <v>2294</v>
      </c>
      <c r="D26" s="7">
        <v>518</v>
      </c>
      <c r="E26" s="8">
        <v>509220</v>
      </c>
    </row>
    <row r="27" spans="1:5" ht="13.15" customHeight="1" x14ac:dyDescent="0.2">
      <c r="A27" s="5" t="s">
        <v>2952</v>
      </c>
      <c r="B27" s="6" t="s">
        <v>2964</v>
      </c>
      <c r="C27" s="5" t="s">
        <v>2953</v>
      </c>
      <c r="D27" s="7">
        <v>3143</v>
      </c>
      <c r="E27" s="8" t="s">
        <v>2954</v>
      </c>
    </row>
    <row r="28" spans="1:5" ht="13.15" customHeight="1" x14ac:dyDescent="0.2">
      <c r="A28" s="5" t="s">
        <v>2952</v>
      </c>
      <c r="B28" s="6" t="s">
        <v>2965</v>
      </c>
      <c r="C28" s="5" t="s">
        <v>2136</v>
      </c>
      <c r="D28" s="7">
        <v>99</v>
      </c>
      <c r="E28" s="8" t="s">
        <v>2954</v>
      </c>
    </row>
    <row r="29" spans="1:5" ht="13.15" customHeight="1" x14ac:dyDescent="0.2">
      <c r="A29" s="5" t="s">
        <v>2952</v>
      </c>
      <c r="B29" s="6" t="s">
        <v>2966</v>
      </c>
      <c r="C29" s="5" t="s">
        <v>2294</v>
      </c>
      <c r="D29" s="7">
        <v>227</v>
      </c>
      <c r="E29" s="8" t="s">
        <v>2967</v>
      </c>
    </row>
    <row r="30" spans="1:5" ht="13.15" customHeight="1" x14ac:dyDescent="0.2">
      <c r="A30" s="5" t="s">
        <v>2952</v>
      </c>
      <c r="B30" s="6" t="s">
        <v>2968</v>
      </c>
      <c r="C30" s="5" t="s">
        <v>2171</v>
      </c>
      <c r="D30" s="7">
        <v>207</v>
      </c>
      <c r="E30" s="8" t="s">
        <v>2954</v>
      </c>
    </row>
    <row r="31" spans="1:5" ht="13.15" customHeight="1" x14ac:dyDescent="0.2">
      <c r="A31" s="5" t="s">
        <v>2952</v>
      </c>
      <c r="B31" s="6" t="s">
        <v>2969</v>
      </c>
      <c r="C31" s="5" t="s">
        <v>2171</v>
      </c>
      <c r="D31" s="7">
        <v>394</v>
      </c>
      <c r="E31" s="8" t="s">
        <v>2954</v>
      </c>
    </row>
    <row r="32" spans="1:5" ht="13.15" customHeight="1" x14ac:dyDescent="0.2">
      <c r="A32" s="5" t="s">
        <v>2952</v>
      </c>
      <c r="B32" s="6" t="s">
        <v>2970</v>
      </c>
      <c r="C32" s="5" t="s">
        <v>2171</v>
      </c>
      <c r="D32" s="7">
        <v>216</v>
      </c>
      <c r="E32" s="8" t="s">
        <v>2954</v>
      </c>
    </row>
    <row r="33" spans="1:5" ht="13.15" customHeight="1" x14ac:dyDescent="0.2">
      <c r="A33" s="5" t="s">
        <v>2952</v>
      </c>
      <c r="B33" s="6" t="s">
        <v>2971</v>
      </c>
      <c r="C33" s="5" t="s">
        <v>2171</v>
      </c>
      <c r="D33" s="7">
        <v>73</v>
      </c>
      <c r="E33" s="8" t="s">
        <v>2954</v>
      </c>
    </row>
    <row r="34" spans="1:5" ht="13.15" customHeight="1" x14ac:dyDescent="0.2">
      <c r="A34" s="5" t="s">
        <v>2952</v>
      </c>
      <c r="B34" s="6" t="s">
        <v>2972</v>
      </c>
      <c r="C34" s="5" t="s">
        <v>2364</v>
      </c>
      <c r="D34" s="7">
        <v>119</v>
      </c>
      <c r="E34" s="8" t="s">
        <v>2954</v>
      </c>
    </row>
    <row r="35" spans="1:5" ht="13.15" customHeight="1" x14ac:dyDescent="0.2">
      <c r="A35" s="5" t="s">
        <v>2952</v>
      </c>
      <c r="B35" s="6" t="s">
        <v>2973</v>
      </c>
      <c r="C35" s="5" t="s">
        <v>2156</v>
      </c>
      <c r="D35" s="7">
        <v>119</v>
      </c>
      <c r="E35" s="8" t="s">
        <v>2954</v>
      </c>
    </row>
    <row r="36" spans="1:5" ht="13.15" customHeight="1" x14ac:dyDescent="0.2">
      <c r="A36" s="5" t="s">
        <v>2952</v>
      </c>
      <c r="B36" s="6" t="s">
        <v>2974</v>
      </c>
      <c r="C36" s="5" t="s">
        <v>2311</v>
      </c>
      <c r="D36" s="7">
        <v>259</v>
      </c>
      <c r="E36" s="8" t="s">
        <v>2954</v>
      </c>
    </row>
    <row r="37" spans="1:5" ht="13.15" customHeight="1" x14ac:dyDescent="0.2">
      <c r="A37" s="5" t="s">
        <v>2952</v>
      </c>
      <c r="B37" s="6" t="s">
        <v>2975</v>
      </c>
      <c r="C37" s="5" t="s">
        <v>2934</v>
      </c>
      <c r="D37" s="7">
        <v>884</v>
      </c>
      <c r="E37" s="8" t="s">
        <v>2318</v>
      </c>
    </row>
    <row r="38" spans="1:5" ht="13.15" customHeight="1" x14ac:dyDescent="0.2">
      <c r="A38" s="5" t="s">
        <v>2952</v>
      </c>
      <c r="B38" s="6" t="s">
        <v>2976</v>
      </c>
      <c r="C38" s="5" t="s">
        <v>2171</v>
      </c>
      <c r="D38" s="7">
        <v>140</v>
      </c>
      <c r="E38" s="8" t="s">
        <v>2967</v>
      </c>
    </row>
    <row r="39" spans="1:5" ht="13.15" customHeight="1" x14ac:dyDescent="0.2">
      <c r="A39" s="5" t="s">
        <v>2952</v>
      </c>
      <c r="B39" s="6" t="s">
        <v>2977</v>
      </c>
      <c r="C39" s="5" t="s">
        <v>2978</v>
      </c>
      <c r="D39" s="7">
        <v>179</v>
      </c>
      <c r="E39" s="8" t="s">
        <v>2954</v>
      </c>
    </row>
    <row r="40" spans="1:5" ht="13.15" customHeight="1" x14ac:dyDescent="0.2">
      <c r="A40" s="5" t="s">
        <v>2952</v>
      </c>
      <c r="B40" s="6" t="s">
        <v>2979</v>
      </c>
      <c r="C40" s="5" t="s">
        <v>2978</v>
      </c>
      <c r="D40" s="7">
        <v>159</v>
      </c>
      <c r="E40" s="8" t="s">
        <v>2954</v>
      </c>
    </row>
    <row r="41" spans="1:5" ht="13.15" customHeight="1" x14ac:dyDescent="0.2">
      <c r="A41" s="5" t="s">
        <v>2952</v>
      </c>
      <c r="B41" s="6" t="s">
        <v>2980</v>
      </c>
      <c r="C41" s="5" t="s">
        <v>2367</v>
      </c>
      <c r="D41" s="7">
        <v>57</v>
      </c>
      <c r="E41" s="8" t="s">
        <v>2318</v>
      </c>
    </row>
    <row r="42" spans="1:5" ht="13.15" customHeight="1" x14ac:dyDescent="0.2">
      <c r="A42" s="5" t="s">
        <v>2952</v>
      </c>
      <c r="B42" s="6" t="s">
        <v>2981</v>
      </c>
      <c r="C42" s="5" t="s">
        <v>2311</v>
      </c>
      <c r="D42" s="7">
        <v>698</v>
      </c>
      <c r="E42" s="8" t="s">
        <v>2954</v>
      </c>
    </row>
    <row r="43" spans="1:5" ht="13.15" customHeight="1" x14ac:dyDescent="0.2">
      <c r="A43" s="5" t="s">
        <v>2952</v>
      </c>
      <c r="B43" s="6" t="s">
        <v>2982</v>
      </c>
      <c r="C43" s="5" t="s">
        <v>2171</v>
      </c>
      <c r="D43" s="7">
        <v>93</v>
      </c>
      <c r="E43" s="8" t="s">
        <v>2983</v>
      </c>
    </row>
    <row r="44" spans="1:5" ht="13.15" customHeight="1" x14ac:dyDescent="0.2">
      <c r="A44" s="5" t="s">
        <v>2952</v>
      </c>
      <c r="B44" s="6" t="s">
        <v>2984</v>
      </c>
      <c r="C44" s="5" t="s">
        <v>2985</v>
      </c>
      <c r="D44" s="7">
        <v>253</v>
      </c>
      <c r="E44" s="8" t="s">
        <v>2954</v>
      </c>
    </row>
    <row r="45" spans="1:5" ht="13.15" customHeight="1" x14ac:dyDescent="0.2">
      <c r="A45" s="5" t="s">
        <v>2952</v>
      </c>
      <c r="B45" s="6" t="s">
        <v>2986</v>
      </c>
      <c r="C45" s="5" t="s">
        <v>2593</v>
      </c>
      <c r="D45" s="7">
        <v>237</v>
      </c>
      <c r="E45" s="8" t="s">
        <v>2954</v>
      </c>
    </row>
    <row r="46" spans="1:5" ht="13.15" customHeight="1" x14ac:dyDescent="0.2">
      <c r="A46" s="5" t="s">
        <v>2952</v>
      </c>
      <c r="B46" s="6" t="s">
        <v>2987</v>
      </c>
      <c r="C46" s="5" t="s">
        <v>2593</v>
      </c>
      <c r="D46" s="7">
        <v>250</v>
      </c>
      <c r="E46" s="8" t="s">
        <v>2954</v>
      </c>
    </row>
    <row r="47" spans="1:5" ht="13.15" customHeight="1" x14ac:dyDescent="0.2">
      <c r="A47" s="5" t="s">
        <v>2952</v>
      </c>
      <c r="B47" s="6" t="s">
        <v>2988</v>
      </c>
      <c r="C47" s="5" t="s">
        <v>2593</v>
      </c>
      <c r="D47" s="7">
        <v>274</v>
      </c>
      <c r="E47" s="8" t="s">
        <v>2989</v>
      </c>
    </row>
    <row r="48" spans="1:5" ht="13.15" customHeight="1" x14ac:dyDescent="0.2">
      <c r="A48" s="5" t="s">
        <v>2952</v>
      </c>
      <c r="B48" s="6" t="s">
        <v>2990</v>
      </c>
      <c r="C48" s="5" t="s">
        <v>2136</v>
      </c>
      <c r="D48" s="7">
        <v>70</v>
      </c>
      <c r="E48" s="8" t="s">
        <v>2989</v>
      </c>
    </row>
    <row r="49" spans="1:8" ht="13.15" customHeight="1" x14ac:dyDescent="0.2">
      <c r="A49" s="5" t="s">
        <v>2952</v>
      </c>
      <c r="B49" s="6" t="s">
        <v>2991</v>
      </c>
      <c r="C49" s="5" t="s">
        <v>2136</v>
      </c>
      <c r="D49" s="7">
        <v>71</v>
      </c>
      <c r="E49" s="8" t="s">
        <v>2983</v>
      </c>
    </row>
    <row r="50" spans="1:8" ht="13.15" customHeight="1" x14ac:dyDescent="0.2">
      <c r="A50" s="5" t="s">
        <v>2952</v>
      </c>
      <c r="B50" s="6" t="s">
        <v>2992</v>
      </c>
      <c r="C50" s="5" t="s">
        <v>2136</v>
      </c>
      <c r="D50" s="7">
        <v>115</v>
      </c>
      <c r="E50" s="8" t="s">
        <v>2318</v>
      </c>
    </row>
    <row r="51" spans="1:8" ht="13.15" customHeight="1" x14ac:dyDescent="0.2">
      <c r="A51" s="5" t="s">
        <v>2952</v>
      </c>
      <c r="B51" s="6" t="s">
        <v>2993</v>
      </c>
      <c r="C51" s="5" t="s">
        <v>2421</v>
      </c>
      <c r="D51" s="7">
        <v>14</v>
      </c>
      <c r="E51" s="8" t="s">
        <v>2994</v>
      </c>
    </row>
    <row r="52" spans="1:8" ht="13.15" customHeight="1" x14ac:dyDescent="0.2">
      <c r="A52" s="5" t="s">
        <v>2952</v>
      </c>
      <c r="B52" s="6" t="s">
        <v>2995</v>
      </c>
      <c r="C52" s="5" t="s">
        <v>2136</v>
      </c>
      <c r="D52" s="7">
        <v>927</v>
      </c>
      <c r="E52" s="8" t="s">
        <v>2994</v>
      </c>
    </row>
    <row r="53" spans="1:8" ht="13.15" customHeight="1" x14ac:dyDescent="0.2">
      <c r="A53" s="5" t="s">
        <v>2952</v>
      </c>
      <c r="B53" s="6" t="s">
        <v>2996</v>
      </c>
      <c r="C53" s="5" t="s">
        <v>2136</v>
      </c>
      <c r="D53" s="7">
        <v>122</v>
      </c>
      <c r="E53" s="8" t="s">
        <v>2989</v>
      </c>
      <c r="H53" s="9"/>
    </row>
    <row r="54" spans="1:8" ht="13.15" customHeight="1" x14ac:dyDescent="0.2">
      <c r="A54" s="5" t="s">
        <v>2952</v>
      </c>
      <c r="B54" s="6" t="s">
        <v>2997</v>
      </c>
      <c r="C54" s="5" t="s">
        <v>2136</v>
      </c>
      <c r="D54" s="7">
        <v>193</v>
      </c>
      <c r="E54" s="8" t="s">
        <v>2989</v>
      </c>
    </row>
    <row r="55" spans="1:8" ht="13.15" customHeight="1" x14ac:dyDescent="0.2">
      <c r="A55" s="5" t="s">
        <v>2952</v>
      </c>
      <c r="B55" s="6" t="s">
        <v>2998</v>
      </c>
      <c r="C55" s="5" t="s">
        <v>2797</v>
      </c>
      <c r="D55" s="7">
        <v>30</v>
      </c>
      <c r="E55" s="8" t="s">
        <v>2285</v>
      </c>
    </row>
    <row r="56" spans="1:8" ht="13.15" customHeight="1" x14ac:dyDescent="0.2">
      <c r="A56" s="5" t="s">
        <v>2952</v>
      </c>
      <c r="B56" s="6" t="s">
        <v>2999</v>
      </c>
      <c r="C56" s="5" t="s">
        <v>2160</v>
      </c>
      <c r="D56" s="7">
        <v>110</v>
      </c>
      <c r="E56" s="8" t="s">
        <v>2158</v>
      </c>
    </row>
    <row r="57" spans="1:8" ht="13.15" customHeight="1" x14ac:dyDescent="0.2">
      <c r="A57" s="5" t="s">
        <v>2952</v>
      </c>
      <c r="B57" s="6" t="s">
        <v>3000</v>
      </c>
      <c r="C57" s="5" t="s">
        <v>2160</v>
      </c>
      <c r="D57" s="7">
        <v>102</v>
      </c>
      <c r="E57" s="8" t="s">
        <v>2158</v>
      </c>
    </row>
    <row r="58" spans="1:8" ht="13.15" customHeight="1" x14ac:dyDescent="0.2">
      <c r="A58" s="5" t="s">
        <v>2952</v>
      </c>
      <c r="B58" s="6" t="s">
        <v>3001</v>
      </c>
      <c r="C58" s="5" t="s">
        <v>2160</v>
      </c>
      <c r="D58" s="7">
        <v>116</v>
      </c>
      <c r="E58" s="8" t="s">
        <v>2158</v>
      </c>
    </row>
    <row r="59" spans="1:8" ht="13.15" customHeight="1" x14ac:dyDescent="0.2">
      <c r="A59" s="5" t="s">
        <v>2952</v>
      </c>
      <c r="B59" s="6" t="s">
        <v>3002</v>
      </c>
      <c r="C59" s="5" t="s">
        <v>2393</v>
      </c>
      <c r="D59" s="7">
        <v>55</v>
      </c>
      <c r="E59" s="8" t="s">
        <v>2158</v>
      </c>
    </row>
    <row r="60" spans="1:8" ht="13.15" customHeight="1" thickBot="1" x14ac:dyDescent="0.25">
      <c r="A60" s="30"/>
      <c r="B60" s="31"/>
      <c r="C60" s="33" t="s">
        <v>2401</v>
      </c>
      <c r="D60" s="36">
        <f>SUM(D20:D59)</f>
        <v>12127</v>
      </c>
      <c r="E60" s="35"/>
      <c r="F60" s="30"/>
    </row>
    <row r="61" spans="1:8" x14ac:dyDescent="0.2">
      <c r="C61" s="10" t="s">
        <v>4191</v>
      </c>
      <c r="D61" s="11">
        <f>SUM(D60,D17)</f>
        <v>24249</v>
      </c>
      <c r="E61" s="12"/>
    </row>
    <row r="62" spans="1:8" x14ac:dyDescent="0.2">
      <c r="C62" s="10" t="s">
        <v>2801</v>
      </c>
      <c r="D62" s="11">
        <f>SUM(D60:E60,D17:E17)</f>
        <v>24249</v>
      </c>
    </row>
  </sheetData>
  <phoneticPr fontId="0" type="noConversion"/>
  <printOptions gridLines="1"/>
  <pageMargins left="1.25" right="0.5" top="1.01" bottom="0.94" header="0.5" footer="0.5"/>
  <pageSetup fitToHeight="5" orientation="portrait" r:id="rId1"/>
  <headerFooter alignWithMargins="0">
    <oddHeader>&amp;LAttachment E&amp;CCREIGHTON UNIVERSITY 
&amp;A SQ. FT.</oddHeader>
    <oddFooter>Page &amp;P&amp;R&amp;A</oddFooter>
  </headerFooter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1">
    <pageSetUpPr fitToPage="1"/>
  </sheetPr>
  <dimension ref="A1:F35"/>
  <sheetViews>
    <sheetView workbookViewId="0"/>
  </sheetViews>
  <sheetFormatPr defaultRowHeight="12.75" x14ac:dyDescent="0.2"/>
  <cols>
    <col min="1" max="1" width="12.7109375" style="5" customWidth="1"/>
    <col min="2" max="2" width="9.7109375" style="6" customWidth="1"/>
    <col min="3" max="3" width="21.7109375" style="5" customWidth="1"/>
    <col min="4" max="4" width="11.7109375" style="7" customWidth="1"/>
    <col min="5" max="5" width="9.7109375" style="8" customWidth="1"/>
    <col min="6" max="6" width="30.7109375" style="5" customWidth="1"/>
  </cols>
  <sheetData>
    <row r="1" spans="1:6" x14ac:dyDescent="0.2">
      <c r="A1" s="10" t="s">
        <v>2119</v>
      </c>
      <c r="B1" s="14" t="s">
        <v>2120</v>
      </c>
      <c r="C1" s="10" t="s">
        <v>2121</v>
      </c>
      <c r="D1" s="11" t="s">
        <v>2122</v>
      </c>
      <c r="E1" s="12" t="s">
        <v>2123</v>
      </c>
      <c r="F1" s="5" t="s">
        <v>2126</v>
      </c>
    </row>
    <row r="2" spans="1:6" x14ac:dyDescent="0.2">
      <c r="A2" s="5" t="s">
        <v>2096</v>
      </c>
      <c r="B2" s="6">
        <v>100</v>
      </c>
      <c r="C2" s="5" t="s">
        <v>2299</v>
      </c>
      <c r="D2" s="7">
        <v>35</v>
      </c>
      <c r="E2" s="8">
        <v>334000</v>
      </c>
    </row>
    <row r="3" spans="1:6" x14ac:dyDescent="0.2">
      <c r="A3" s="5" t="s">
        <v>2096</v>
      </c>
      <c r="B3" s="6">
        <v>101</v>
      </c>
      <c r="C3" s="5" t="s">
        <v>2305</v>
      </c>
      <c r="D3" s="7">
        <v>386</v>
      </c>
      <c r="E3" s="8">
        <v>334000</v>
      </c>
    </row>
    <row r="4" spans="1:6" x14ac:dyDescent="0.2">
      <c r="A4" s="5" t="s">
        <v>2096</v>
      </c>
      <c r="B4" s="6" t="s">
        <v>3889</v>
      </c>
      <c r="C4" s="5" t="s">
        <v>3719</v>
      </c>
      <c r="D4" s="7">
        <v>84</v>
      </c>
      <c r="E4" s="8">
        <v>334000</v>
      </c>
    </row>
    <row r="5" spans="1:6" x14ac:dyDescent="0.2">
      <c r="A5" s="5" t="s">
        <v>2096</v>
      </c>
      <c r="B5" s="6">
        <v>102</v>
      </c>
      <c r="C5" s="5" t="s">
        <v>2364</v>
      </c>
      <c r="D5" s="7">
        <v>69</v>
      </c>
      <c r="E5" s="8">
        <v>334000</v>
      </c>
    </row>
    <row r="6" spans="1:6" x14ac:dyDescent="0.2">
      <c r="A6" s="5" t="s">
        <v>2096</v>
      </c>
      <c r="B6" s="6">
        <v>103</v>
      </c>
      <c r="C6" s="5" t="s">
        <v>2156</v>
      </c>
      <c r="D6" s="7">
        <v>75</v>
      </c>
      <c r="E6" s="8">
        <v>334000</v>
      </c>
    </row>
    <row r="7" spans="1:6" x14ac:dyDescent="0.2">
      <c r="A7" s="5" t="s">
        <v>2096</v>
      </c>
      <c r="B7" s="6">
        <v>104</v>
      </c>
      <c r="C7" s="5" t="s">
        <v>3738</v>
      </c>
      <c r="D7" s="7">
        <v>389</v>
      </c>
      <c r="E7" s="8">
        <v>334000</v>
      </c>
    </row>
    <row r="8" spans="1:6" x14ac:dyDescent="0.2">
      <c r="A8" s="5" t="s">
        <v>2096</v>
      </c>
      <c r="B8" s="6" t="s">
        <v>3826</v>
      </c>
      <c r="C8" s="5" t="s">
        <v>2360</v>
      </c>
      <c r="D8" s="7">
        <v>75</v>
      </c>
      <c r="E8" s="8">
        <v>334000</v>
      </c>
    </row>
    <row r="9" spans="1:6" x14ac:dyDescent="0.2">
      <c r="A9" s="5" t="s">
        <v>2096</v>
      </c>
      <c r="B9" s="6">
        <v>105</v>
      </c>
      <c r="C9" s="5" t="s">
        <v>2097</v>
      </c>
      <c r="D9" s="7">
        <v>186</v>
      </c>
      <c r="E9" s="8">
        <v>334000</v>
      </c>
    </row>
    <row r="10" spans="1:6" x14ac:dyDescent="0.2">
      <c r="A10" s="5" t="s">
        <v>2096</v>
      </c>
      <c r="B10" s="6">
        <v>106</v>
      </c>
      <c r="C10" s="5" t="s">
        <v>2136</v>
      </c>
      <c r="D10" s="7">
        <v>106</v>
      </c>
      <c r="E10" s="8">
        <v>334000</v>
      </c>
    </row>
    <row r="11" spans="1:6" x14ac:dyDescent="0.2">
      <c r="A11" s="5" t="s">
        <v>2096</v>
      </c>
      <c r="B11" s="6">
        <v>107</v>
      </c>
      <c r="C11" s="5" t="s">
        <v>2136</v>
      </c>
      <c r="D11" s="7">
        <v>106</v>
      </c>
      <c r="E11" s="8">
        <v>334000</v>
      </c>
    </row>
    <row r="12" spans="1:6" x14ac:dyDescent="0.2">
      <c r="A12" s="5" t="s">
        <v>2096</v>
      </c>
      <c r="B12" s="6">
        <v>108</v>
      </c>
      <c r="C12" s="5" t="s">
        <v>2136</v>
      </c>
      <c r="D12" s="7">
        <v>106</v>
      </c>
      <c r="E12" s="8">
        <v>334000</v>
      </c>
    </row>
    <row r="13" spans="1:6" x14ac:dyDescent="0.2">
      <c r="A13" s="5" t="s">
        <v>2096</v>
      </c>
      <c r="B13" s="6">
        <v>109</v>
      </c>
      <c r="C13" s="5" t="s">
        <v>2136</v>
      </c>
      <c r="D13" s="7">
        <v>108</v>
      </c>
      <c r="E13" s="8">
        <v>334000</v>
      </c>
    </row>
    <row r="14" spans="1:6" x14ac:dyDescent="0.2">
      <c r="A14" s="5" t="s">
        <v>2096</v>
      </c>
      <c r="B14" s="6">
        <v>110</v>
      </c>
      <c r="C14" s="5" t="s">
        <v>2136</v>
      </c>
      <c r="D14" s="7">
        <v>92</v>
      </c>
      <c r="E14" s="8">
        <v>334000</v>
      </c>
    </row>
    <row r="15" spans="1:6" x14ac:dyDescent="0.2">
      <c r="A15" s="5" t="s">
        <v>2096</v>
      </c>
      <c r="B15" s="6">
        <v>111</v>
      </c>
      <c r="C15" s="5" t="s">
        <v>2311</v>
      </c>
      <c r="D15" s="7">
        <v>256</v>
      </c>
      <c r="E15" s="8">
        <v>334000</v>
      </c>
    </row>
    <row r="16" spans="1:6" x14ac:dyDescent="0.2">
      <c r="A16" s="5" t="s">
        <v>2096</v>
      </c>
      <c r="B16" s="6">
        <v>112</v>
      </c>
      <c r="C16" s="5" t="s">
        <v>2134</v>
      </c>
      <c r="D16" s="7">
        <v>228</v>
      </c>
      <c r="E16" s="8">
        <v>334000</v>
      </c>
    </row>
    <row r="17" spans="1:5" x14ac:dyDescent="0.2">
      <c r="A17" s="5" t="s">
        <v>2096</v>
      </c>
      <c r="B17" s="6">
        <v>113</v>
      </c>
      <c r="C17" s="5" t="s">
        <v>2136</v>
      </c>
      <c r="D17" s="7">
        <v>207</v>
      </c>
      <c r="E17" s="8">
        <v>334000</v>
      </c>
    </row>
    <row r="18" spans="1:5" x14ac:dyDescent="0.2">
      <c r="A18" s="5" t="s">
        <v>2096</v>
      </c>
      <c r="B18" s="6">
        <v>114</v>
      </c>
      <c r="C18" s="5" t="s">
        <v>2136</v>
      </c>
      <c r="D18" s="7">
        <v>145</v>
      </c>
      <c r="E18" s="8">
        <v>334000</v>
      </c>
    </row>
    <row r="19" spans="1:5" x14ac:dyDescent="0.2">
      <c r="A19" s="5" t="s">
        <v>2096</v>
      </c>
      <c r="B19" s="6">
        <v>115</v>
      </c>
      <c r="C19" s="5" t="s">
        <v>2311</v>
      </c>
      <c r="D19" s="7">
        <v>118</v>
      </c>
      <c r="E19" s="8">
        <v>334000</v>
      </c>
    </row>
    <row r="20" spans="1:5" x14ac:dyDescent="0.2">
      <c r="A20" s="5" t="s">
        <v>2096</v>
      </c>
      <c r="B20" s="6">
        <v>116</v>
      </c>
      <c r="C20" s="5" t="s">
        <v>2311</v>
      </c>
      <c r="D20" s="7">
        <v>118</v>
      </c>
      <c r="E20" s="8">
        <v>334000</v>
      </c>
    </row>
    <row r="21" spans="1:5" x14ac:dyDescent="0.2">
      <c r="A21" s="5" t="s">
        <v>2096</v>
      </c>
      <c r="B21" s="6">
        <v>117</v>
      </c>
      <c r="C21" s="5" t="s">
        <v>2098</v>
      </c>
      <c r="D21" s="7">
        <v>95</v>
      </c>
      <c r="E21" s="8">
        <v>334000</v>
      </c>
    </row>
    <row r="22" spans="1:5" x14ac:dyDescent="0.2">
      <c r="A22" s="5" t="s">
        <v>2096</v>
      </c>
      <c r="B22" s="6">
        <v>118</v>
      </c>
      <c r="C22" s="5" t="s">
        <v>4141</v>
      </c>
      <c r="D22" s="7">
        <v>183</v>
      </c>
      <c r="E22" s="8">
        <v>340100</v>
      </c>
    </row>
    <row r="23" spans="1:5" x14ac:dyDescent="0.2">
      <c r="A23" s="5" t="s">
        <v>2096</v>
      </c>
      <c r="B23" s="6">
        <v>119</v>
      </c>
      <c r="C23" s="5" t="s">
        <v>2136</v>
      </c>
      <c r="D23" s="7">
        <v>305</v>
      </c>
      <c r="E23" s="8">
        <v>340100</v>
      </c>
    </row>
    <row r="24" spans="1:5" x14ac:dyDescent="0.2">
      <c r="A24" s="5" t="s">
        <v>2096</v>
      </c>
      <c r="B24" s="6">
        <v>120</v>
      </c>
      <c r="C24" s="5" t="s">
        <v>2136</v>
      </c>
      <c r="D24" s="7">
        <v>530</v>
      </c>
      <c r="E24" s="8">
        <v>340100</v>
      </c>
    </row>
    <row r="25" spans="1:5" x14ac:dyDescent="0.2">
      <c r="A25" s="5" t="s">
        <v>2096</v>
      </c>
      <c r="B25" s="6" t="s">
        <v>4228</v>
      </c>
      <c r="C25" s="5" t="s">
        <v>2136</v>
      </c>
      <c r="D25" s="7">
        <v>142</v>
      </c>
      <c r="E25" s="8">
        <v>340100</v>
      </c>
    </row>
    <row r="26" spans="1:5" x14ac:dyDescent="0.2">
      <c r="A26" s="5" t="s">
        <v>2096</v>
      </c>
      <c r="B26" s="6" t="s">
        <v>4673</v>
      </c>
      <c r="C26" s="5" t="s">
        <v>2136</v>
      </c>
      <c r="D26" s="7">
        <v>143</v>
      </c>
      <c r="E26" s="8">
        <v>340100</v>
      </c>
    </row>
    <row r="27" spans="1:5" x14ac:dyDescent="0.2">
      <c r="A27" s="5" t="s">
        <v>2096</v>
      </c>
      <c r="B27" s="6">
        <v>121</v>
      </c>
      <c r="C27" s="5" t="s">
        <v>2136</v>
      </c>
      <c r="D27" s="7">
        <v>130</v>
      </c>
      <c r="E27" s="8">
        <v>340100</v>
      </c>
    </row>
    <row r="28" spans="1:5" x14ac:dyDescent="0.2">
      <c r="A28" s="5" t="s">
        <v>2096</v>
      </c>
      <c r="B28" s="6">
        <v>122</v>
      </c>
      <c r="C28" s="5" t="s">
        <v>2136</v>
      </c>
      <c r="D28" s="7">
        <v>128</v>
      </c>
      <c r="E28" s="8">
        <v>340100</v>
      </c>
    </row>
    <row r="29" spans="1:5" x14ac:dyDescent="0.2">
      <c r="A29" s="5" t="s">
        <v>2096</v>
      </c>
      <c r="B29" s="6">
        <v>123</v>
      </c>
      <c r="C29" s="5" t="s">
        <v>2136</v>
      </c>
      <c r="D29" s="7">
        <v>131</v>
      </c>
      <c r="E29" s="8">
        <v>340100</v>
      </c>
    </row>
    <row r="30" spans="1:5" x14ac:dyDescent="0.2">
      <c r="A30" s="5" t="s">
        <v>2096</v>
      </c>
      <c r="B30" s="6">
        <v>124</v>
      </c>
      <c r="C30" s="5" t="s">
        <v>2360</v>
      </c>
      <c r="D30" s="7">
        <v>48</v>
      </c>
      <c r="E30" s="8">
        <v>340100</v>
      </c>
    </row>
    <row r="31" spans="1:5" x14ac:dyDescent="0.2">
      <c r="A31" s="5" t="s">
        <v>2096</v>
      </c>
      <c r="B31" s="6">
        <v>125</v>
      </c>
      <c r="C31" s="5" t="s">
        <v>2136</v>
      </c>
      <c r="D31" s="7">
        <v>140</v>
      </c>
      <c r="E31" s="8">
        <v>340100</v>
      </c>
    </row>
    <row r="32" spans="1:5" x14ac:dyDescent="0.2">
      <c r="A32" s="5" t="s">
        <v>2096</v>
      </c>
      <c r="B32" s="6">
        <v>126</v>
      </c>
      <c r="C32" s="5" t="s">
        <v>2421</v>
      </c>
      <c r="D32" s="7">
        <v>53</v>
      </c>
      <c r="E32" s="8">
        <v>433000</v>
      </c>
    </row>
    <row r="33" spans="1:6" s="37" customFormat="1" ht="13.5" thickBot="1" x14ac:dyDescent="0.25">
      <c r="A33" s="30" t="s">
        <v>2096</v>
      </c>
      <c r="B33" s="31">
        <v>127</v>
      </c>
      <c r="C33" s="30" t="s">
        <v>2277</v>
      </c>
      <c r="D33" s="39">
        <v>68</v>
      </c>
      <c r="E33" s="32">
        <v>340100</v>
      </c>
      <c r="F33" s="30"/>
    </row>
    <row r="34" spans="1:6" x14ac:dyDescent="0.2">
      <c r="C34" s="10" t="s">
        <v>2099</v>
      </c>
      <c r="D34" s="11">
        <f>SUM(D2:D33)</f>
        <v>4985</v>
      </c>
      <c r="E34" s="12"/>
    </row>
    <row r="35" spans="1:6" x14ac:dyDescent="0.2">
      <c r="C35" s="10" t="s">
        <v>2801</v>
      </c>
      <c r="D35" s="11">
        <f>SUM(D34:E34)</f>
        <v>4985</v>
      </c>
    </row>
  </sheetData>
  <phoneticPr fontId="0" type="noConversion"/>
  <printOptions gridLines="1"/>
  <pageMargins left="1.25" right="0.5" top="1.01" bottom="0.94" header="0.5" footer="0.5"/>
  <pageSetup fitToHeight="5" orientation="portrait" r:id="rId1"/>
  <headerFooter alignWithMargins="0">
    <oddHeader>&amp;LAttachment E&amp;CCREIGHTON UNIVERSITY 
&amp;A SQ. FT.</oddHeader>
    <oddFooter>Page &amp;P&amp;R&amp;A</oddFooter>
  </headerFooter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1"/>
  <sheetViews>
    <sheetView workbookViewId="0">
      <pane ySplit="1" topLeftCell="A2" activePane="bottomLeft" state="frozen"/>
      <selection pane="bottomLeft" activeCell="A2" sqref="A2"/>
    </sheetView>
  </sheetViews>
  <sheetFormatPr defaultRowHeight="12.75" x14ac:dyDescent="0.2"/>
  <cols>
    <col min="1" max="1" width="9" bestFit="1" customWidth="1"/>
    <col min="2" max="2" width="6.28515625" bestFit="1" customWidth="1"/>
    <col min="3" max="3" width="24.42578125" bestFit="1" customWidth="1"/>
    <col min="4" max="4" width="8.28515625" customWidth="1"/>
    <col min="8" max="8" width="38.42578125" bestFit="1" customWidth="1"/>
  </cols>
  <sheetData>
    <row r="1" spans="1:7" ht="13.5" thickBot="1" x14ac:dyDescent="0.25">
      <c r="A1" s="179" t="s">
        <v>4519</v>
      </c>
      <c r="B1" s="180" t="s">
        <v>4520</v>
      </c>
      <c r="C1" s="181" t="s">
        <v>4521</v>
      </c>
      <c r="D1" s="182" t="s">
        <v>2122</v>
      </c>
      <c r="E1" s="182" t="s">
        <v>3037</v>
      </c>
      <c r="F1" s="75" t="s">
        <v>3038</v>
      </c>
      <c r="G1" s="182" t="s">
        <v>3358</v>
      </c>
    </row>
    <row r="2" spans="1:7" s="59" customFormat="1" x14ac:dyDescent="0.2">
      <c r="A2" s="183" t="s">
        <v>1457</v>
      </c>
      <c r="B2" s="174" t="s">
        <v>1451</v>
      </c>
      <c r="C2" s="184" t="s">
        <v>1455</v>
      </c>
      <c r="D2" s="170">
        <v>479</v>
      </c>
      <c r="E2" s="171"/>
      <c r="F2" s="171"/>
      <c r="G2" s="171"/>
    </row>
    <row r="3" spans="1:7" s="59" customFormat="1" x14ac:dyDescent="0.2">
      <c r="A3" s="183" t="s">
        <v>1457</v>
      </c>
      <c r="B3" s="174" t="s">
        <v>1452</v>
      </c>
      <c r="C3" s="184" t="s">
        <v>1456</v>
      </c>
      <c r="D3" s="170">
        <v>400</v>
      </c>
      <c r="E3" s="171"/>
      <c r="F3" s="171"/>
      <c r="G3" s="171"/>
    </row>
    <row r="4" spans="1:7" s="59" customFormat="1" x14ac:dyDescent="0.2">
      <c r="A4" s="183" t="s">
        <v>1457</v>
      </c>
      <c r="B4" s="174" t="s">
        <v>1453</v>
      </c>
      <c r="C4" s="184" t="s">
        <v>1455</v>
      </c>
      <c r="D4" s="170">
        <v>379</v>
      </c>
      <c r="E4" s="171"/>
      <c r="F4" s="171"/>
      <c r="G4" s="171"/>
    </row>
    <row r="5" spans="1:7" s="59" customFormat="1" x14ac:dyDescent="0.2">
      <c r="A5" s="183" t="s">
        <v>1457</v>
      </c>
      <c r="B5" s="185" t="s">
        <v>1454</v>
      </c>
      <c r="C5" s="186" t="s">
        <v>1801</v>
      </c>
      <c r="D5" s="187">
        <v>51</v>
      </c>
      <c r="E5" s="188"/>
      <c r="F5" s="188"/>
      <c r="G5" s="188"/>
    </row>
    <row r="6" spans="1:7" s="59" customFormat="1" x14ac:dyDescent="0.2">
      <c r="A6" s="183"/>
      <c r="B6" s="90"/>
      <c r="C6" s="192" t="s">
        <v>1468</v>
      </c>
      <c r="D6" s="193">
        <f>SUM(D2:D5)</f>
        <v>1309</v>
      </c>
      <c r="E6" s="171"/>
      <c r="F6" s="171"/>
      <c r="G6" s="171"/>
    </row>
    <row r="7" spans="1:7" s="59" customFormat="1" x14ac:dyDescent="0.2">
      <c r="A7" s="183"/>
      <c r="B7" s="90"/>
      <c r="C7" s="99"/>
      <c r="D7" s="171"/>
      <c r="E7" s="171"/>
      <c r="F7" s="171"/>
      <c r="G7" s="171"/>
    </row>
    <row r="8" spans="1:7" s="59" customFormat="1" x14ac:dyDescent="0.2">
      <c r="A8" s="183"/>
      <c r="B8" s="90" t="s">
        <v>1464</v>
      </c>
      <c r="C8" s="99"/>
      <c r="D8" s="171"/>
      <c r="E8" s="171"/>
      <c r="F8" s="171"/>
      <c r="G8" s="171"/>
    </row>
    <row r="9" spans="1:7" s="59" customFormat="1" x14ac:dyDescent="0.2">
      <c r="A9" s="183"/>
      <c r="B9" s="90" t="s">
        <v>1465</v>
      </c>
      <c r="C9" s="99"/>
      <c r="D9" s="171"/>
      <c r="E9" s="171"/>
      <c r="F9" s="171"/>
      <c r="G9" s="171"/>
    </row>
    <row r="10" spans="1:7" s="59" customFormat="1" x14ac:dyDescent="0.2">
      <c r="A10" s="183"/>
      <c r="B10" s="90" t="s">
        <v>1466</v>
      </c>
      <c r="C10" s="99"/>
      <c r="D10" s="171"/>
      <c r="E10" s="171"/>
      <c r="F10" s="171"/>
      <c r="G10" s="171"/>
    </row>
    <row r="11" spans="1:7" s="59" customFormat="1" x14ac:dyDescent="0.2">
      <c r="A11" s="189"/>
      <c r="B11" s="190"/>
      <c r="C11" s="191"/>
      <c r="D11" s="188"/>
      <c r="E11" s="188"/>
      <c r="F11" s="188"/>
      <c r="G11" s="188"/>
    </row>
    <row r="12" spans="1:7" x14ac:dyDescent="0.2">
      <c r="A12" s="82" t="s">
        <v>1457</v>
      </c>
      <c r="B12" s="158" t="s">
        <v>1730</v>
      </c>
      <c r="C12" s="158" t="s">
        <v>2177</v>
      </c>
      <c r="D12" s="159">
        <v>106</v>
      </c>
      <c r="E12" s="82"/>
      <c r="F12" s="91"/>
      <c r="G12" s="82" t="s">
        <v>1447</v>
      </c>
    </row>
    <row r="13" spans="1:7" x14ac:dyDescent="0.2">
      <c r="A13" s="82" t="s">
        <v>1457</v>
      </c>
      <c r="B13" s="157" t="s">
        <v>2842</v>
      </c>
      <c r="C13" s="158" t="s">
        <v>725</v>
      </c>
      <c r="D13" s="159">
        <v>645</v>
      </c>
      <c r="E13" s="91"/>
      <c r="F13" s="91"/>
      <c r="G13" s="82" t="s">
        <v>1447</v>
      </c>
    </row>
    <row r="14" spans="1:7" x14ac:dyDescent="0.2">
      <c r="A14" s="82" t="s">
        <v>1457</v>
      </c>
      <c r="B14" s="157" t="s">
        <v>2178</v>
      </c>
      <c r="C14" s="158" t="s">
        <v>2179</v>
      </c>
      <c r="D14" s="159">
        <v>51</v>
      </c>
      <c r="E14" s="82">
        <v>300000</v>
      </c>
      <c r="F14" s="91" t="s">
        <v>3045</v>
      </c>
      <c r="G14" s="82">
        <v>350110</v>
      </c>
    </row>
    <row r="15" spans="1:7" x14ac:dyDescent="0.2">
      <c r="A15" s="82" t="s">
        <v>1457</v>
      </c>
      <c r="B15" s="157" t="s">
        <v>2180</v>
      </c>
      <c r="C15" s="158" t="s">
        <v>1389</v>
      </c>
      <c r="D15" s="159">
        <v>116</v>
      </c>
      <c r="E15" s="82">
        <v>300000</v>
      </c>
      <c r="F15" s="91" t="s">
        <v>3045</v>
      </c>
      <c r="G15" s="82">
        <v>350110</v>
      </c>
    </row>
    <row r="16" spans="1:7" x14ac:dyDescent="0.2">
      <c r="A16" s="82" t="s">
        <v>1457</v>
      </c>
      <c r="B16" s="157" t="s">
        <v>2846</v>
      </c>
      <c r="C16" s="158" t="s">
        <v>4093</v>
      </c>
      <c r="D16" s="159">
        <v>142</v>
      </c>
      <c r="E16" s="82"/>
      <c r="F16" s="91" t="s">
        <v>3045</v>
      </c>
      <c r="G16" s="91" t="s">
        <v>4523</v>
      </c>
    </row>
    <row r="17" spans="1:7" x14ac:dyDescent="0.2">
      <c r="A17" s="82" t="s">
        <v>1457</v>
      </c>
      <c r="B17" s="157" t="s">
        <v>2181</v>
      </c>
      <c r="C17" s="158" t="s">
        <v>2182</v>
      </c>
      <c r="D17" s="159">
        <v>1494</v>
      </c>
      <c r="E17" s="82"/>
      <c r="F17" s="91" t="s">
        <v>3045</v>
      </c>
      <c r="G17" s="91" t="s">
        <v>1447</v>
      </c>
    </row>
    <row r="18" spans="1:7" x14ac:dyDescent="0.2">
      <c r="A18" s="82" t="s">
        <v>1457</v>
      </c>
      <c r="B18" s="157" t="s">
        <v>2852</v>
      </c>
      <c r="C18" s="158" t="s">
        <v>4094</v>
      </c>
      <c r="D18" s="159">
        <v>115</v>
      </c>
      <c r="E18" s="82"/>
      <c r="F18" s="91" t="s">
        <v>3045</v>
      </c>
      <c r="G18" s="91" t="s">
        <v>4523</v>
      </c>
    </row>
    <row r="19" spans="1:7" x14ac:dyDescent="0.2">
      <c r="A19" s="82" t="s">
        <v>1457</v>
      </c>
      <c r="B19" s="157" t="s">
        <v>2855</v>
      </c>
      <c r="C19" s="158" t="s">
        <v>2272</v>
      </c>
      <c r="D19" s="159">
        <v>252</v>
      </c>
      <c r="E19" s="82"/>
      <c r="F19" s="91" t="s">
        <v>3045</v>
      </c>
      <c r="G19" s="91" t="s">
        <v>1447</v>
      </c>
    </row>
    <row r="20" spans="1:7" x14ac:dyDescent="0.2">
      <c r="A20" s="82" t="s">
        <v>1457</v>
      </c>
      <c r="B20" s="157" t="s">
        <v>2857</v>
      </c>
      <c r="C20" s="158" t="s">
        <v>1837</v>
      </c>
      <c r="D20" s="159">
        <v>80</v>
      </c>
      <c r="E20" s="82">
        <v>700000</v>
      </c>
      <c r="F20" s="91">
        <v>811000</v>
      </c>
      <c r="G20" s="91" t="s">
        <v>1446</v>
      </c>
    </row>
    <row r="21" spans="1:7" x14ac:dyDescent="0.2">
      <c r="A21" s="82" t="s">
        <v>1457</v>
      </c>
      <c r="B21" s="157" t="s">
        <v>2863</v>
      </c>
      <c r="C21" s="158" t="s">
        <v>1565</v>
      </c>
      <c r="D21" s="159">
        <v>44</v>
      </c>
      <c r="E21" s="91"/>
      <c r="F21" s="91" t="s">
        <v>3045</v>
      </c>
      <c r="G21" s="91" t="s">
        <v>1447</v>
      </c>
    </row>
    <row r="22" spans="1:7" x14ac:dyDescent="0.2">
      <c r="A22" s="82" t="s">
        <v>1457</v>
      </c>
      <c r="B22" s="157" t="s">
        <v>2869</v>
      </c>
      <c r="C22" s="158" t="s">
        <v>1565</v>
      </c>
      <c r="D22" s="159">
        <v>44</v>
      </c>
      <c r="E22" s="82"/>
      <c r="F22" s="91" t="s">
        <v>3045</v>
      </c>
      <c r="G22" s="91" t="s">
        <v>1447</v>
      </c>
    </row>
    <row r="23" spans="1:7" x14ac:dyDescent="0.2">
      <c r="A23" s="82" t="s">
        <v>1457</v>
      </c>
      <c r="B23" s="157" t="s">
        <v>2871</v>
      </c>
      <c r="C23" s="158" t="s">
        <v>2183</v>
      </c>
      <c r="D23" s="159">
        <v>80</v>
      </c>
      <c r="E23" s="82">
        <v>600000</v>
      </c>
      <c r="F23" s="91" t="s">
        <v>3045</v>
      </c>
      <c r="G23" s="91" t="s">
        <v>1448</v>
      </c>
    </row>
    <row r="24" spans="1:7" x14ac:dyDescent="0.2">
      <c r="A24" s="82" t="s">
        <v>1457</v>
      </c>
      <c r="B24" s="157" t="s">
        <v>2875</v>
      </c>
      <c r="C24" s="158" t="s">
        <v>2184</v>
      </c>
      <c r="D24" s="159">
        <v>25</v>
      </c>
      <c r="E24" s="82">
        <v>700000</v>
      </c>
      <c r="F24" s="91">
        <v>811000</v>
      </c>
      <c r="G24" s="91" t="s">
        <v>1446</v>
      </c>
    </row>
    <row r="25" spans="1:7" x14ac:dyDescent="0.2">
      <c r="A25" s="82" t="s">
        <v>1457</v>
      </c>
      <c r="B25" s="157" t="s">
        <v>2185</v>
      </c>
      <c r="C25" s="158" t="s">
        <v>2186</v>
      </c>
      <c r="D25" s="159">
        <v>8</v>
      </c>
      <c r="E25" s="82">
        <v>700000</v>
      </c>
      <c r="F25" s="91">
        <v>811000</v>
      </c>
      <c r="G25" s="91" t="s">
        <v>1446</v>
      </c>
    </row>
    <row r="26" spans="1:7" x14ac:dyDescent="0.2">
      <c r="A26" s="82" t="s">
        <v>1457</v>
      </c>
      <c r="B26" s="157" t="s">
        <v>4281</v>
      </c>
      <c r="C26" s="158" t="s">
        <v>2184</v>
      </c>
      <c r="D26" s="159">
        <v>25</v>
      </c>
      <c r="E26" s="82"/>
      <c r="F26" s="91" t="s">
        <v>3045</v>
      </c>
      <c r="G26" s="91"/>
    </row>
    <row r="27" spans="1:7" x14ac:dyDescent="0.2">
      <c r="A27" s="82" t="s">
        <v>1457</v>
      </c>
      <c r="B27" s="157" t="s">
        <v>733</v>
      </c>
      <c r="C27" s="158" t="s">
        <v>2186</v>
      </c>
      <c r="D27" s="159">
        <v>8</v>
      </c>
      <c r="E27" s="82"/>
      <c r="F27" s="91" t="s">
        <v>3045</v>
      </c>
      <c r="G27" s="91" t="s">
        <v>1447</v>
      </c>
    </row>
    <row r="28" spans="1:7" x14ac:dyDescent="0.2">
      <c r="A28" s="82" t="s">
        <v>1457</v>
      </c>
      <c r="B28" s="157" t="s">
        <v>2878</v>
      </c>
      <c r="C28" s="158" t="s">
        <v>2272</v>
      </c>
      <c r="D28" s="159">
        <v>134</v>
      </c>
      <c r="E28" s="91"/>
      <c r="F28" s="91" t="s">
        <v>3045</v>
      </c>
      <c r="G28" s="91" t="s">
        <v>1447</v>
      </c>
    </row>
    <row r="29" spans="1:7" x14ac:dyDescent="0.2">
      <c r="A29" s="82" t="s">
        <v>1457</v>
      </c>
      <c r="B29" s="157" t="s">
        <v>2187</v>
      </c>
      <c r="C29" s="158" t="s">
        <v>2188</v>
      </c>
      <c r="D29" s="159">
        <v>108</v>
      </c>
      <c r="E29" s="82">
        <v>400000</v>
      </c>
      <c r="F29" s="91" t="s">
        <v>3045</v>
      </c>
      <c r="G29" s="82">
        <v>433000</v>
      </c>
    </row>
    <row r="30" spans="1:7" x14ac:dyDescent="0.2">
      <c r="A30" s="82" t="s">
        <v>1457</v>
      </c>
      <c r="B30" s="157" t="s">
        <v>2882</v>
      </c>
      <c r="C30" s="158" t="s">
        <v>2189</v>
      </c>
      <c r="D30" s="159">
        <v>980</v>
      </c>
      <c r="E30" s="82">
        <v>700000</v>
      </c>
      <c r="F30" s="91">
        <v>811000</v>
      </c>
      <c r="G30" s="91" t="s">
        <v>1446</v>
      </c>
    </row>
    <row r="31" spans="1:7" x14ac:dyDescent="0.2">
      <c r="A31" s="82" t="s">
        <v>1457</v>
      </c>
      <c r="B31" s="157" t="s">
        <v>2190</v>
      </c>
      <c r="C31" s="158" t="s">
        <v>2186</v>
      </c>
      <c r="D31" s="159">
        <v>45</v>
      </c>
      <c r="E31" s="82">
        <v>700000</v>
      </c>
      <c r="F31" s="91">
        <v>811000</v>
      </c>
      <c r="G31" s="91" t="s">
        <v>1446</v>
      </c>
    </row>
    <row r="32" spans="1:7" x14ac:dyDescent="0.2">
      <c r="A32" s="82" t="s">
        <v>1457</v>
      </c>
      <c r="B32" s="157" t="s">
        <v>2883</v>
      </c>
      <c r="C32" s="158" t="s">
        <v>2191</v>
      </c>
      <c r="D32" s="159">
        <v>40</v>
      </c>
      <c r="E32" s="82"/>
      <c r="F32" s="91" t="s">
        <v>3045</v>
      </c>
      <c r="G32" s="82"/>
    </row>
    <row r="33" spans="1:7" x14ac:dyDescent="0.2">
      <c r="A33" s="82" t="s">
        <v>1457</v>
      </c>
      <c r="B33" s="160" t="s">
        <v>2884</v>
      </c>
      <c r="C33" s="158" t="s">
        <v>2272</v>
      </c>
      <c r="D33" s="159">
        <v>132</v>
      </c>
      <c r="E33" s="82"/>
      <c r="F33" s="91" t="s">
        <v>3045</v>
      </c>
      <c r="G33" s="91" t="s">
        <v>1447</v>
      </c>
    </row>
    <row r="34" spans="1:7" x14ac:dyDescent="0.2">
      <c r="A34" s="82" t="s">
        <v>1457</v>
      </c>
      <c r="B34" s="157" t="s">
        <v>2192</v>
      </c>
      <c r="C34" s="158" t="s">
        <v>1740</v>
      </c>
      <c r="D34" s="159">
        <v>33</v>
      </c>
      <c r="E34" s="91">
        <v>300000</v>
      </c>
      <c r="F34" s="91" t="s">
        <v>3045</v>
      </c>
      <c r="G34" s="82">
        <v>352000</v>
      </c>
    </row>
    <row r="35" spans="1:7" x14ac:dyDescent="0.2">
      <c r="A35" s="82" t="s">
        <v>1457</v>
      </c>
      <c r="B35" s="157" t="s">
        <v>2886</v>
      </c>
      <c r="C35" s="158" t="s">
        <v>2386</v>
      </c>
      <c r="D35" s="159">
        <v>460</v>
      </c>
      <c r="E35" s="91">
        <v>300000</v>
      </c>
      <c r="F35" s="91" t="s">
        <v>3045</v>
      </c>
      <c r="G35" s="82">
        <v>352000</v>
      </c>
    </row>
    <row r="36" spans="1:7" x14ac:dyDescent="0.2">
      <c r="A36" s="82" t="s">
        <v>1457</v>
      </c>
      <c r="B36" s="157" t="s">
        <v>2888</v>
      </c>
      <c r="C36" s="158" t="s">
        <v>2184</v>
      </c>
      <c r="D36" s="159">
        <v>96</v>
      </c>
      <c r="E36" s="91">
        <v>600000</v>
      </c>
      <c r="F36" s="91" t="s">
        <v>3045</v>
      </c>
      <c r="G36" s="91" t="s">
        <v>1448</v>
      </c>
    </row>
    <row r="37" spans="1:7" x14ac:dyDescent="0.2">
      <c r="A37" s="82" t="s">
        <v>1457</v>
      </c>
      <c r="B37" s="157" t="s">
        <v>2890</v>
      </c>
      <c r="C37" s="158" t="s">
        <v>2184</v>
      </c>
      <c r="D37" s="159">
        <v>247</v>
      </c>
      <c r="E37" s="82">
        <v>700000</v>
      </c>
      <c r="F37" s="91">
        <v>811000</v>
      </c>
      <c r="G37" s="91" t="s">
        <v>1446</v>
      </c>
    </row>
    <row r="38" spans="1:7" x14ac:dyDescent="0.2">
      <c r="A38" s="82" t="s">
        <v>1457</v>
      </c>
      <c r="B38" s="157" t="s">
        <v>2892</v>
      </c>
      <c r="C38" s="158" t="s">
        <v>2193</v>
      </c>
      <c r="D38" s="159">
        <v>135</v>
      </c>
      <c r="E38" s="91">
        <v>600000</v>
      </c>
      <c r="F38" s="91" t="s">
        <v>3045</v>
      </c>
      <c r="G38" s="91" t="s">
        <v>1448</v>
      </c>
    </row>
    <row r="39" spans="1:7" x14ac:dyDescent="0.2">
      <c r="A39" s="82" t="s">
        <v>1457</v>
      </c>
      <c r="B39" s="157" t="s">
        <v>2194</v>
      </c>
      <c r="C39" s="158" t="s">
        <v>1808</v>
      </c>
      <c r="D39" s="159">
        <v>25</v>
      </c>
      <c r="E39" s="91">
        <v>600000</v>
      </c>
      <c r="F39" s="91" t="s">
        <v>3045</v>
      </c>
      <c r="G39" s="91" t="s">
        <v>1448</v>
      </c>
    </row>
    <row r="40" spans="1:7" x14ac:dyDescent="0.2">
      <c r="A40" s="82" t="s">
        <v>1457</v>
      </c>
      <c r="B40" s="157" t="s">
        <v>2195</v>
      </c>
      <c r="C40" s="158" t="s">
        <v>1449</v>
      </c>
      <c r="D40" s="159">
        <v>80</v>
      </c>
      <c r="E40" s="91">
        <v>600000</v>
      </c>
      <c r="F40" s="91" t="s">
        <v>3045</v>
      </c>
      <c r="G40" s="91" t="s">
        <v>1448</v>
      </c>
    </row>
    <row r="41" spans="1:7" x14ac:dyDescent="0.2">
      <c r="A41" s="82" t="s">
        <v>1457</v>
      </c>
      <c r="B41" s="157" t="s">
        <v>2894</v>
      </c>
      <c r="C41" s="158" t="s">
        <v>2196</v>
      </c>
      <c r="D41" s="159">
        <v>108</v>
      </c>
      <c r="E41" s="91">
        <v>300000</v>
      </c>
      <c r="F41" s="91" t="s">
        <v>3045</v>
      </c>
      <c r="G41" s="82">
        <v>351100</v>
      </c>
    </row>
    <row r="42" spans="1:7" x14ac:dyDescent="0.2">
      <c r="A42" s="82" t="s">
        <v>1457</v>
      </c>
      <c r="B42" s="157" t="s">
        <v>2896</v>
      </c>
      <c r="C42" s="158" t="s">
        <v>2184</v>
      </c>
      <c r="D42" s="159">
        <v>840</v>
      </c>
      <c r="E42" s="91">
        <v>600000</v>
      </c>
      <c r="F42" s="91" t="s">
        <v>3045</v>
      </c>
      <c r="G42" s="91" t="s">
        <v>1448</v>
      </c>
    </row>
    <row r="43" spans="1:7" x14ac:dyDescent="0.2">
      <c r="A43" s="82" t="s">
        <v>1457</v>
      </c>
      <c r="B43" s="157" t="s">
        <v>2903</v>
      </c>
      <c r="C43" s="158" t="s">
        <v>2197</v>
      </c>
      <c r="D43" s="159">
        <v>454</v>
      </c>
      <c r="E43" s="91">
        <v>600000</v>
      </c>
      <c r="F43" s="91" t="s">
        <v>3045</v>
      </c>
      <c r="G43" s="91" t="s">
        <v>1448</v>
      </c>
    </row>
    <row r="44" spans="1:7" x14ac:dyDescent="0.2">
      <c r="A44" s="82" t="s">
        <v>1457</v>
      </c>
      <c r="B44" s="161" t="s">
        <v>2198</v>
      </c>
      <c r="C44" s="90" t="s">
        <v>2199</v>
      </c>
      <c r="D44" s="162">
        <v>79</v>
      </c>
      <c r="E44" s="82"/>
      <c r="F44" s="82"/>
      <c r="G44" s="91" t="s">
        <v>1447</v>
      </c>
    </row>
    <row r="45" spans="1:7" x14ac:dyDescent="0.2">
      <c r="A45" s="82" t="s">
        <v>1457</v>
      </c>
      <c r="B45" s="161" t="s">
        <v>2200</v>
      </c>
      <c r="C45" s="163" t="s">
        <v>2201</v>
      </c>
      <c r="D45" s="159">
        <v>77</v>
      </c>
      <c r="E45" s="82"/>
      <c r="F45" s="82"/>
      <c r="G45" s="91" t="s">
        <v>1447</v>
      </c>
    </row>
    <row r="46" spans="1:7" x14ac:dyDescent="0.2">
      <c r="A46" s="82" t="s">
        <v>1457</v>
      </c>
      <c r="B46" s="161" t="s">
        <v>2202</v>
      </c>
      <c r="C46" s="163" t="s">
        <v>2160</v>
      </c>
      <c r="D46" s="159">
        <v>67</v>
      </c>
      <c r="E46" s="91"/>
      <c r="F46" s="82"/>
      <c r="G46" s="91" t="s">
        <v>1447</v>
      </c>
    </row>
    <row r="47" spans="1:7" x14ac:dyDescent="0.2">
      <c r="A47" s="82" t="s">
        <v>1457</v>
      </c>
      <c r="B47" s="164" t="s">
        <v>2203</v>
      </c>
      <c r="C47" s="164" t="s">
        <v>2393</v>
      </c>
      <c r="D47" s="165">
        <v>78</v>
      </c>
      <c r="E47" s="45"/>
      <c r="F47" s="45"/>
      <c r="G47" s="45" t="s">
        <v>1447</v>
      </c>
    </row>
    <row r="48" spans="1:7" x14ac:dyDescent="0.2">
      <c r="A48" s="82"/>
      <c r="B48" s="82"/>
      <c r="C48" s="166" t="s">
        <v>2204</v>
      </c>
      <c r="D48" s="131">
        <f>SUM(D13:D47)</f>
        <v>7347</v>
      </c>
      <c r="E48" s="82"/>
      <c r="F48" s="82"/>
      <c r="G48" s="82"/>
    </row>
    <row r="49" spans="1:7" x14ac:dyDescent="0.2">
      <c r="A49" s="82"/>
      <c r="B49" s="82"/>
      <c r="C49" s="82"/>
      <c r="D49" s="13"/>
    </row>
    <row r="50" spans="1:7" x14ac:dyDescent="0.2">
      <c r="A50" s="45"/>
      <c r="B50" s="45"/>
      <c r="C50" s="45"/>
      <c r="D50" s="43"/>
      <c r="E50" s="45"/>
      <c r="F50" s="45"/>
      <c r="G50" s="45"/>
    </row>
    <row r="51" spans="1:7" x14ac:dyDescent="0.2">
      <c r="A51" s="156" t="s">
        <v>1457</v>
      </c>
      <c r="B51" s="160">
        <v>100</v>
      </c>
      <c r="C51" s="82" t="s">
        <v>2299</v>
      </c>
      <c r="D51" s="159">
        <v>81</v>
      </c>
      <c r="E51" s="82"/>
      <c r="F51" s="82"/>
      <c r="G51" s="82" t="s">
        <v>1450</v>
      </c>
    </row>
    <row r="52" spans="1:7" x14ac:dyDescent="0.2">
      <c r="A52" s="156" t="s">
        <v>1457</v>
      </c>
      <c r="B52" s="160">
        <v>101</v>
      </c>
      <c r="C52" s="82" t="s">
        <v>2384</v>
      </c>
      <c r="D52" s="159">
        <v>507</v>
      </c>
      <c r="E52" s="82"/>
      <c r="F52" s="82"/>
      <c r="G52" s="82" t="s">
        <v>1450</v>
      </c>
    </row>
    <row r="53" spans="1:7" x14ac:dyDescent="0.2">
      <c r="A53" s="156" t="s">
        <v>1457</v>
      </c>
      <c r="B53" s="160">
        <v>102</v>
      </c>
      <c r="C53" s="82" t="s">
        <v>2205</v>
      </c>
      <c r="D53" s="159">
        <v>241</v>
      </c>
      <c r="E53" s="82">
        <v>700000</v>
      </c>
      <c r="F53" s="91">
        <v>811000</v>
      </c>
      <c r="G53" s="91" t="s">
        <v>1446</v>
      </c>
    </row>
    <row r="54" spans="1:7" x14ac:dyDescent="0.2">
      <c r="A54" s="156" t="s">
        <v>1457</v>
      </c>
      <c r="B54" s="160">
        <v>103</v>
      </c>
      <c r="C54" s="91" t="s">
        <v>4093</v>
      </c>
      <c r="D54" s="159">
        <v>154</v>
      </c>
      <c r="E54" s="82">
        <v>700000</v>
      </c>
      <c r="F54" s="91">
        <v>811000</v>
      </c>
      <c r="G54" s="91" t="s">
        <v>1446</v>
      </c>
    </row>
    <row r="55" spans="1:7" x14ac:dyDescent="0.2">
      <c r="A55" s="156" t="s">
        <v>1457</v>
      </c>
      <c r="B55" s="160" t="s">
        <v>4460</v>
      </c>
      <c r="C55" s="91" t="s">
        <v>1740</v>
      </c>
      <c r="D55" s="159">
        <v>38</v>
      </c>
      <c r="E55" s="82">
        <v>300000</v>
      </c>
      <c r="F55" s="91" t="s">
        <v>3045</v>
      </c>
      <c r="G55" s="91">
        <v>352000</v>
      </c>
    </row>
    <row r="56" spans="1:7" x14ac:dyDescent="0.2">
      <c r="A56" s="156" t="s">
        <v>1457</v>
      </c>
      <c r="B56" s="160">
        <v>105</v>
      </c>
      <c r="C56" s="91" t="s">
        <v>4094</v>
      </c>
      <c r="D56" s="159">
        <v>115</v>
      </c>
      <c r="E56" s="82">
        <v>700000</v>
      </c>
      <c r="F56" s="91">
        <v>811000</v>
      </c>
      <c r="G56" s="91" t="s">
        <v>1446</v>
      </c>
    </row>
    <row r="57" spans="1:7" x14ac:dyDescent="0.2">
      <c r="A57" s="156" t="s">
        <v>1457</v>
      </c>
      <c r="B57" s="160">
        <v>106</v>
      </c>
      <c r="C57" s="91" t="s">
        <v>3353</v>
      </c>
      <c r="D57" s="159">
        <v>86</v>
      </c>
      <c r="E57" s="82">
        <v>700000</v>
      </c>
      <c r="F57" s="91">
        <v>811000</v>
      </c>
      <c r="G57" s="91" t="s">
        <v>1446</v>
      </c>
    </row>
    <row r="58" spans="1:7" x14ac:dyDescent="0.2">
      <c r="A58" s="156" t="s">
        <v>1457</v>
      </c>
      <c r="B58" s="160">
        <v>107</v>
      </c>
      <c r="C58" s="91" t="s">
        <v>2206</v>
      </c>
      <c r="D58" s="159">
        <v>183</v>
      </c>
      <c r="E58" s="82">
        <v>700000</v>
      </c>
      <c r="F58" s="91">
        <v>811000</v>
      </c>
      <c r="G58" s="91" t="s">
        <v>1446</v>
      </c>
    </row>
    <row r="59" spans="1:7" x14ac:dyDescent="0.2">
      <c r="A59" s="156" t="s">
        <v>1457</v>
      </c>
      <c r="B59" s="160">
        <v>108</v>
      </c>
      <c r="C59" s="91" t="s">
        <v>2338</v>
      </c>
      <c r="D59" s="159">
        <v>373</v>
      </c>
      <c r="E59" s="82">
        <v>700000</v>
      </c>
      <c r="F59" s="91">
        <v>811000</v>
      </c>
      <c r="G59" s="91" t="s">
        <v>1446</v>
      </c>
    </row>
    <row r="60" spans="1:7" x14ac:dyDescent="0.2">
      <c r="A60" s="156" t="s">
        <v>1457</v>
      </c>
      <c r="B60" s="160">
        <v>109</v>
      </c>
      <c r="C60" s="91" t="s">
        <v>2207</v>
      </c>
      <c r="D60" s="159">
        <v>117</v>
      </c>
      <c r="E60" s="82">
        <v>700000</v>
      </c>
      <c r="F60" s="91">
        <v>811000</v>
      </c>
      <c r="G60" s="91" t="s">
        <v>1446</v>
      </c>
    </row>
    <row r="61" spans="1:7" x14ac:dyDescent="0.2">
      <c r="A61" s="156" t="s">
        <v>1457</v>
      </c>
      <c r="B61" s="160" t="s">
        <v>3014</v>
      </c>
      <c r="C61" s="91" t="s">
        <v>3341</v>
      </c>
      <c r="D61" s="159">
        <v>86</v>
      </c>
      <c r="E61" s="82">
        <v>700000</v>
      </c>
      <c r="F61" s="91">
        <v>811000</v>
      </c>
      <c r="G61" s="91" t="s">
        <v>1446</v>
      </c>
    </row>
    <row r="62" spans="1:7" x14ac:dyDescent="0.2">
      <c r="A62" s="156" t="s">
        <v>1457</v>
      </c>
      <c r="B62" s="160" t="s">
        <v>3877</v>
      </c>
      <c r="C62" s="91" t="s">
        <v>2314</v>
      </c>
      <c r="D62" s="159">
        <v>46</v>
      </c>
      <c r="E62" s="82">
        <v>700000</v>
      </c>
      <c r="F62" s="91">
        <v>811000</v>
      </c>
      <c r="G62" s="91" t="s">
        <v>1446</v>
      </c>
    </row>
    <row r="63" spans="1:7" x14ac:dyDescent="0.2">
      <c r="A63" s="156" t="s">
        <v>1457</v>
      </c>
      <c r="B63" s="160" t="s">
        <v>1265</v>
      </c>
      <c r="C63" s="91" t="s">
        <v>2279</v>
      </c>
      <c r="D63" s="159">
        <v>17</v>
      </c>
      <c r="E63" s="82">
        <v>700000</v>
      </c>
      <c r="F63" s="91">
        <v>811000</v>
      </c>
      <c r="G63" s="91" t="s">
        <v>1446</v>
      </c>
    </row>
    <row r="64" spans="1:7" x14ac:dyDescent="0.2">
      <c r="A64" s="156" t="s">
        <v>1457</v>
      </c>
      <c r="B64" s="160" t="s">
        <v>2208</v>
      </c>
      <c r="C64" s="91" t="s">
        <v>1389</v>
      </c>
      <c r="D64" s="159">
        <v>20</v>
      </c>
      <c r="E64" s="82">
        <v>300000</v>
      </c>
      <c r="F64" s="91" t="s">
        <v>3045</v>
      </c>
      <c r="G64" s="91">
        <v>351100</v>
      </c>
    </row>
    <row r="65" spans="1:8" x14ac:dyDescent="0.2">
      <c r="A65" s="156" t="s">
        <v>1457</v>
      </c>
      <c r="B65" s="160">
        <v>111</v>
      </c>
      <c r="C65" s="91" t="s">
        <v>2829</v>
      </c>
      <c r="D65" s="159">
        <v>145</v>
      </c>
      <c r="E65" s="82">
        <v>700000</v>
      </c>
      <c r="F65" s="91">
        <v>811000</v>
      </c>
      <c r="G65" s="91" t="s">
        <v>1446</v>
      </c>
    </row>
    <row r="66" spans="1:8" x14ac:dyDescent="0.2">
      <c r="A66" s="156" t="s">
        <v>1457</v>
      </c>
      <c r="B66" s="160">
        <v>112</v>
      </c>
      <c r="C66" s="91" t="s">
        <v>2209</v>
      </c>
      <c r="D66" s="159">
        <v>251</v>
      </c>
      <c r="E66" s="82">
        <v>700000</v>
      </c>
      <c r="F66" s="91">
        <v>811000</v>
      </c>
      <c r="G66" s="91" t="s">
        <v>1446</v>
      </c>
    </row>
    <row r="67" spans="1:8" x14ac:dyDescent="0.2">
      <c r="A67" s="156" t="s">
        <v>1457</v>
      </c>
      <c r="B67" s="160">
        <v>113</v>
      </c>
      <c r="C67" s="91" t="s">
        <v>2829</v>
      </c>
      <c r="D67" s="159">
        <v>146</v>
      </c>
      <c r="E67" s="82">
        <v>700000</v>
      </c>
      <c r="F67" s="91">
        <v>811000</v>
      </c>
      <c r="G67" s="91" t="s">
        <v>1446</v>
      </c>
    </row>
    <row r="68" spans="1:8" x14ac:dyDescent="0.2">
      <c r="A68" s="156" t="s">
        <v>1457</v>
      </c>
      <c r="B68" s="167">
        <v>114</v>
      </c>
      <c r="C68" s="91" t="s">
        <v>2272</v>
      </c>
      <c r="D68" s="159">
        <v>165</v>
      </c>
      <c r="E68" s="82">
        <v>700000</v>
      </c>
      <c r="F68" s="91">
        <v>811000</v>
      </c>
      <c r="G68" s="91" t="s">
        <v>1446</v>
      </c>
    </row>
    <row r="69" spans="1:8" x14ac:dyDescent="0.2">
      <c r="A69" s="156" t="s">
        <v>1457</v>
      </c>
      <c r="B69" s="167">
        <v>115</v>
      </c>
      <c r="C69" s="91" t="s">
        <v>2829</v>
      </c>
      <c r="D69" s="159">
        <v>158</v>
      </c>
      <c r="E69" s="82">
        <v>700000</v>
      </c>
      <c r="F69" s="91">
        <v>811000</v>
      </c>
      <c r="G69" s="91" t="s">
        <v>1446</v>
      </c>
    </row>
    <row r="70" spans="1:8" x14ac:dyDescent="0.2">
      <c r="A70" s="156" t="s">
        <v>1457</v>
      </c>
      <c r="B70" s="167">
        <v>116</v>
      </c>
      <c r="C70" s="91" t="s">
        <v>2210</v>
      </c>
      <c r="D70" s="159">
        <v>218</v>
      </c>
      <c r="E70" s="82">
        <v>700000</v>
      </c>
      <c r="F70" s="91">
        <v>811000</v>
      </c>
      <c r="G70" s="91" t="s">
        <v>1446</v>
      </c>
    </row>
    <row r="71" spans="1:8" x14ac:dyDescent="0.2">
      <c r="A71" s="156" t="s">
        <v>1457</v>
      </c>
      <c r="B71" s="167">
        <v>117</v>
      </c>
      <c r="C71" s="91" t="s">
        <v>2212</v>
      </c>
      <c r="D71" s="159">
        <v>120</v>
      </c>
      <c r="E71" s="82">
        <v>700000</v>
      </c>
      <c r="F71" s="91">
        <v>811000</v>
      </c>
      <c r="G71" s="91" t="s">
        <v>1446</v>
      </c>
    </row>
    <row r="72" spans="1:8" x14ac:dyDescent="0.2">
      <c r="A72" s="156" t="s">
        <v>1457</v>
      </c>
      <c r="B72" s="167">
        <v>118</v>
      </c>
      <c r="C72" s="90" t="s">
        <v>2213</v>
      </c>
      <c r="D72" s="162">
        <v>198</v>
      </c>
      <c r="E72" s="82">
        <v>700000</v>
      </c>
      <c r="F72" s="91">
        <v>811000</v>
      </c>
      <c r="G72" s="91" t="s">
        <v>1446</v>
      </c>
    </row>
    <row r="73" spans="1:8" x14ac:dyDescent="0.2">
      <c r="A73" s="156" t="s">
        <v>1457</v>
      </c>
      <c r="B73" s="168">
        <v>119</v>
      </c>
      <c r="C73" s="169" t="s">
        <v>2212</v>
      </c>
      <c r="D73" s="170">
        <v>120</v>
      </c>
      <c r="E73" s="82">
        <v>700000</v>
      </c>
      <c r="F73" s="91">
        <v>811000</v>
      </c>
      <c r="G73" s="91" t="s">
        <v>1446</v>
      </c>
      <c r="H73" s="59"/>
    </row>
    <row r="74" spans="1:8" x14ac:dyDescent="0.2">
      <c r="A74" s="156" t="s">
        <v>1457</v>
      </c>
      <c r="B74" s="168">
        <v>120</v>
      </c>
      <c r="C74" s="169" t="s">
        <v>2214</v>
      </c>
      <c r="D74" s="170">
        <v>198</v>
      </c>
      <c r="E74" s="82">
        <v>700000</v>
      </c>
      <c r="F74" s="91">
        <v>811000</v>
      </c>
      <c r="G74" s="91" t="s">
        <v>1446</v>
      </c>
      <c r="H74" s="59"/>
    </row>
    <row r="75" spans="1:8" x14ac:dyDescent="0.2">
      <c r="A75" s="156" t="s">
        <v>1457</v>
      </c>
      <c r="B75" s="160">
        <v>121</v>
      </c>
      <c r="C75" s="169" t="s">
        <v>2829</v>
      </c>
      <c r="D75" s="159">
        <v>149</v>
      </c>
      <c r="E75" s="82">
        <v>700000</v>
      </c>
      <c r="F75" s="91">
        <v>811000</v>
      </c>
      <c r="G75" s="91" t="s">
        <v>1446</v>
      </c>
    </row>
    <row r="76" spans="1:8" x14ac:dyDescent="0.2">
      <c r="A76" s="156" t="s">
        <v>1457</v>
      </c>
      <c r="B76" s="160">
        <v>122</v>
      </c>
      <c r="C76" s="169" t="s">
        <v>2215</v>
      </c>
      <c r="D76" s="159">
        <v>139</v>
      </c>
      <c r="E76" s="82">
        <v>700000</v>
      </c>
      <c r="F76" s="91">
        <v>811000</v>
      </c>
      <c r="G76" s="91" t="s">
        <v>1446</v>
      </c>
    </row>
    <row r="77" spans="1:8" x14ac:dyDescent="0.2">
      <c r="A77" s="156" t="s">
        <v>1457</v>
      </c>
      <c r="B77" s="160">
        <v>123</v>
      </c>
      <c r="C77" s="169" t="s">
        <v>3738</v>
      </c>
      <c r="D77" s="159">
        <v>2148</v>
      </c>
      <c r="E77" s="82">
        <v>700000</v>
      </c>
      <c r="F77" s="91">
        <v>811000</v>
      </c>
      <c r="G77" s="91" t="s">
        <v>1446</v>
      </c>
    </row>
    <row r="78" spans="1:8" x14ac:dyDescent="0.2">
      <c r="A78" s="156" t="s">
        <v>1457</v>
      </c>
      <c r="B78" s="160">
        <v>124</v>
      </c>
      <c r="C78" s="169" t="s">
        <v>3738</v>
      </c>
      <c r="D78" s="159">
        <v>505</v>
      </c>
      <c r="E78" s="82">
        <v>700000</v>
      </c>
      <c r="F78" s="91">
        <v>811000</v>
      </c>
      <c r="G78" s="91" t="s">
        <v>1446</v>
      </c>
    </row>
    <row r="79" spans="1:8" x14ac:dyDescent="0.2">
      <c r="A79" s="156" t="s">
        <v>1457</v>
      </c>
      <c r="B79" s="160">
        <v>125</v>
      </c>
      <c r="C79" s="169" t="s">
        <v>2184</v>
      </c>
      <c r="D79" s="159">
        <v>162</v>
      </c>
      <c r="E79" s="82">
        <v>700000</v>
      </c>
      <c r="F79" s="91">
        <v>811000</v>
      </c>
      <c r="G79" s="91" t="s">
        <v>1446</v>
      </c>
    </row>
    <row r="80" spans="1:8" x14ac:dyDescent="0.2">
      <c r="A80" s="156" t="s">
        <v>1457</v>
      </c>
      <c r="B80" s="160">
        <v>126</v>
      </c>
      <c r="C80" s="169" t="s">
        <v>2212</v>
      </c>
      <c r="D80" s="159">
        <v>120</v>
      </c>
      <c r="E80" s="82">
        <v>700000</v>
      </c>
      <c r="F80" s="91">
        <v>811000</v>
      </c>
      <c r="G80" s="91" t="s">
        <v>1446</v>
      </c>
    </row>
    <row r="81" spans="1:7" x14ac:dyDescent="0.2">
      <c r="A81" s="156" t="s">
        <v>1457</v>
      </c>
      <c r="B81" s="160">
        <v>128</v>
      </c>
      <c r="C81" s="169" t="s">
        <v>2212</v>
      </c>
      <c r="D81" s="159">
        <v>127</v>
      </c>
      <c r="E81" s="82">
        <v>700000</v>
      </c>
      <c r="F81" s="91">
        <v>811000</v>
      </c>
      <c r="G81" s="91" t="s">
        <v>1446</v>
      </c>
    </row>
    <row r="82" spans="1:7" x14ac:dyDescent="0.2">
      <c r="A82" s="156" t="s">
        <v>1457</v>
      </c>
      <c r="B82" s="160">
        <v>138</v>
      </c>
      <c r="C82" s="169" t="s">
        <v>2212</v>
      </c>
      <c r="D82" s="159">
        <v>127</v>
      </c>
      <c r="E82" s="82">
        <v>700000</v>
      </c>
      <c r="F82" s="91">
        <v>811000</v>
      </c>
      <c r="G82" s="91" t="s">
        <v>1446</v>
      </c>
    </row>
    <row r="83" spans="1:7" x14ac:dyDescent="0.2">
      <c r="A83" s="156" t="s">
        <v>1457</v>
      </c>
      <c r="B83" s="160" t="s">
        <v>4437</v>
      </c>
      <c r="C83" s="169" t="s">
        <v>2199</v>
      </c>
      <c r="D83" s="159">
        <v>178</v>
      </c>
      <c r="E83" s="82"/>
      <c r="F83" s="91"/>
      <c r="G83" s="91" t="s">
        <v>1450</v>
      </c>
    </row>
    <row r="84" spans="1:7" x14ac:dyDescent="0.2">
      <c r="A84" s="156" t="s">
        <v>1457</v>
      </c>
      <c r="B84" s="160" t="s">
        <v>4438</v>
      </c>
      <c r="C84" s="169" t="s">
        <v>2201</v>
      </c>
      <c r="D84" s="159">
        <v>128</v>
      </c>
      <c r="E84" s="82"/>
      <c r="F84" s="91"/>
      <c r="G84" s="91" t="s">
        <v>1450</v>
      </c>
    </row>
    <row r="85" spans="1:7" x14ac:dyDescent="0.2">
      <c r="A85" s="156" t="s">
        <v>1457</v>
      </c>
      <c r="B85" s="172" t="s">
        <v>2216</v>
      </c>
      <c r="C85" s="173" t="s">
        <v>2393</v>
      </c>
      <c r="D85" s="165">
        <v>78</v>
      </c>
      <c r="E85" s="82"/>
      <c r="F85" s="91"/>
      <c r="G85" s="91" t="s">
        <v>1450</v>
      </c>
    </row>
    <row r="86" spans="1:7" x14ac:dyDescent="0.2">
      <c r="A86" s="169"/>
      <c r="B86" s="87"/>
      <c r="C86" s="166" t="s">
        <v>3226</v>
      </c>
      <c r="D86" s="131">
        <f>SUM(D51:D85)</f>
        <v>7644</v>
      </c>
      <c r="E86" s="82"/>
      <c r="F86" s="82"/>
      <c r="G86" s="82"/>
    </row>
    <row r="87" spans="1:7" x14ac:dyDescent="0.2">
      <c r="A87" s="169"/>
      <c r="B87" s="87"/>
      <c r="C87" s="82"/>
      <c r="D87" s="83"/>
      <c r="E87" s="82"/>
      <c r="F87" s="82"/>
      <c r="G87" s="82"/>
    </row>
    <row r="88" spans="1:7" x14ac:dyDescent="0.2">
      <c r="A88" s="45"/>
      <c r="B88" s="42"/>
      <c r="C88" s="45"/>
      <c r="D88" s="43"/>
      <c r="E88" s="45"/>
      <c r="F88" s="45"/>
      <c r="G88" s="45"/>
    </row>
    <row r="89" spans="1:7" x14ac:dyDescent="0.2">
      <c r="A89" s="156" t="s">
        <v>1457</v>
      </c>
      <c r="B89" s="87">
        <v>201</v>
      </c>
      <c r="C89" s="157" t="s">
        <v>725</v>
      </c>
      <c r="D89" s="83">
        <v>402</v>
      </c>
      <c r="E89" s="82">
        <v>700000</v>
      </c>
      <c r="F89" s="91">
        <v>811000</v>
      </c>
      <c r="G89" s="91" t="s">
        <v>1446</v>
      </c>
    </row>
    <row r="90" spans="1:7" x14ac:dyDescent="0.2">
      <c r="A90" s="156" t="s">
        <v>1457</v>
      </c>
      <c r="B90" s="87" t="s">
        <v>770</v>
      </c>
      <c r="C90" s="157" t="s">
        <v>1740</v>
      </c>
      <c r="D90" s="83">
        <v>17</v>
      </c>
      <c r="E90" s="82">
        <v>300000</v>
      </c>
      <c r="F90" s="91" t="s">
        <v>3045</v>
      </c>
      <c r="G90" s="91">
        <v>352000</v>
      </c>
    </row>
    <row r="91" spans="1:7" x14ac:dyDescent="0.2">
      <c r="A91" s="156" t="s">
        <v>1457</v>
      </c>
      <c r="B91" s="87">
        <v>203</v>
      </c>
      <c r="C91" s="157" t="s">
        <v>4093</v>
      </c>
      <c r="D91" s="83">
        <v>154</v>
      </c>
      <c r="E91" s="82">
        <v>700000</v>
      </c>
      <c r="F91" s="91">
        <v>811000</v>
      </c>
      <c r="G91" s="91" t="s">
        <v>1446</v>
      </c>
    </row>
    <row r="92" spans="1:7" x14ac:dyDescent="0.2">
      <c r="A92" s="156" t="s">
        <v>1457</v>
      </c>
      <c r="B92" s="87">
        <v>204</v>
      </c>
      <c r="C92" s="161" t="s">
        <v>2217</v>
      </c>
      <c r="D92" s="83">
        <v>103</v>
      </c>
      <c r="E92" s="82">
        <v>700000</v>
      </c>
      <c r="F92" s="91">
        <v>811000</v>
      </c>
      <c r="G92" s="91" t="s">
        <v>1446</v>
      </c>
    </row>
    <row r="93" spans="1:7" x14ac:dyDescent="0.2">
      <c r="A93" s="156" t="s">
        <v>1457</v>
      </c>
      <c r="B93" s="87" t="s">
        <v>942</v>
      </c>
      <c r="C93" s="161" t="s">
        <v>1389</v>
      </c>
      <c r="D93" s="83">
        <v>45</v>
      </c>
      <c r="E93" s="82">
        <v>300000</v>
      </c>
      <c r="F93" s="91" t="s">
        <v>3045</v>
      </c>
      <c r="G93" s="91">
        <v>351100</v>
      </c>
    </row>
    <row r="94" spans="1:7" x14ac:dyDescent="0.2">
      <c r="A94" s="156" t="s">
        <v>1457</v>
      </c>
      <c r="B94" s="87">
        <v>205</v>
      </c>
      <c r="C94" s="161" t="s">
        <v>4094</v>
      </c>
      <c r="D94" s="83">
        <v>115</v>
      </c>
      <c r="E94" s="82">
        <v>700000</v>
      </c>
      <c r="F94" s="91">
        <v>811000</v>
      </c>
      <c r="G94" s="91" t="s">
        <v>1446</v>
      </c>
    </row>
    <row r="95" spans="1:7" x14ac:dyDescent="0.2">
      <c r="A95" s="156" t="s">
        <v>1457</v>
      </c>
      <c r="B95" s="87">
        <v>206</v>
      </c>
      <c r="C95" s="161" t="s">
        <v>3665</v>
      </c>
      <c r="D95" s="83">
        <v>62</v>
      </c>
      <c r="E95" s="82">
        <v>700000</v>
      </c>
      <c r="F95" s="91">
        <v>811000</v>
      </c>
      <c r="G95" s="91" t="s">
        <v>1446</v>
      </c>
    </row>
    <row r="96" spans="1:7" x14ac:dyDescent="0.2">
      <c r="A96" s="156" t="s">
        <v>1457</v>
      </c>
      <c r="B96" s="87">
        <v>207</v>
      </c>
      <c r="C96" s="161" t="s">
        <v>2218</v>
      </c>
      <c r="D96" s="83">
        <v>1109</v>
      </c>
      <c r="E96" s="82">
        <v>700000</v>
      </c>
      <c r="F96" s="91">
        <v>811000</v>
      </c>
      <c r="G96" s="91" t="s">
        <v>1446</v>
      </c>
    </row>
    <row r="97" spans="1:7" x14ac:dyDescent="0.2">
      <c r="A97" s="156" t="s">
        <v>1457</v>
      </c>
      <c r="B97" s="87">
        <v>208</v>
      </c>
      <c r="C97" s="161" t="s">
        <v>2134</v>
      </c>
      <c r="D97" s="83">
        <v>237</v>
      </c>
      <c r="E97" s="82">
        <v>700000</v>
      </c>
      <c r="F97" s="91">
        <v>811000</v>
      </c>
      <c r="G97" s="91" t="s">
        <v>1446</v>
      </c>
    </row>
    <row r="98" spans="1:7" x14ac:dyDescent="0.2">
      <c r="A98" s="156" t="s">
        <v>1457</v>
      </c>
      <c r="B98" s="87">
        <v>209</v>
      </c>
      <c r="C98" s="161" t="s">
        <v>2212</v>
      </c>
      <c r="D98" s="83">
        <v>116</v>
      </c>
      <c r="E98" s="82">
        <v>700000</v>
      </c>
      <c r="F98" s="91">
        <v>811000</v>
      </c>
      <c r="G98" s="91" t="s">
        <v>1446</v>
      </c>
    </row>
    <row r="99" spans="1:7" x14ac:dyDescent="0.2">
      <c r="A99" s="156" t="s">
        <v>1457</v>
      </c>
      <c r="B99" s="87">
        <v>210</v>
      </c>
      <c r="C99" s="161" t="s">
        <v>2311</v>
      </c>
      <c r="D99" s="83">
        <v>181</v>
      </c>
      <c r="E99" s="82">
        <v>700000</v>
      </c>
      <c r="F99" s="91">
        <v>811000</v>
      </c>
      <c r="G99" s="91" t="s">
        <v>1446</v>
      </c>
    </row>
    <row r="100" spans="1:7" x14ac:dyDescent="0.2">
      <c r="A100" s="156" t="s">
        <v>1457</v>
      </c>
      <c r="B100" s="87">
        <v>211</v>
      </c>
      <c r="C100" s="161" t="s">
        <v>2212</v>
      </c>
      <c r="D100" s="83">
        <v>116</v>
      </c>
      <c r="E100" s="82">
        <v>700000</v>
      </c>
      <c r="F100" s="91">
        <v>811000</v>
      </c>
      <c r="G100" s="91" t="s">
        <v>1446</v>
      </c>
    </row>
    <row r="101" spans="1:7" x14ac:dyDescent="0.2">
      <c r="A101" s="156" t="s">
        <v>1457</v>
      </c>
      <c r="B101" s="87">
        <v>212</v>
      </c>
      <c r="C101" s="161" t="s">
        <v>2212</v>
      </c>
      <c r="D101" s="83">
        <v>130</v>
      </c>
      <c r="E101" s="82">
        <v>700000</v>
      </c>
      <c r="F101" s="91">
        <v>811000</v>
      </c>
      <c r="G101" s="91" t="s">
        <v>1446</v>
      </c>
    </row>
    <row r="102" spans="1:7" x14ac:dyDescent="0.2">
      <c r="A102" s="156" t="s">
        <v>1457</v>
      </c>
      <c r="B102" s="87">
        <v>213</v>
      </c>
      <c r="C102" s="161" t="s">
        <v>2829</v>
      </c>
      <c r="D102" s="83">
        <v>169</v>
      </c>
      <c r="E102" s="82">
        <v>700000</v>
      </c>
      <c r="F102" s="91">
        <v>811000</v>
      </c>
      <c r="G102" s="91" t="s">
        <v>1446</v>
      </c>
    </row>
    <row r="103" spans="1:7" x14ac:dyDescent="0.2">
      <c r="A103" s="156" t="s">
        <v>1457</v>
      </c>
      <c r="B103" s="87">
        <v>215</v>
      </c>
      <c r="C103" s="161" t="s">
        <v>2829</v>
      </c>
      <c r="D103" s="83">
        <v>168</v>
      </c>
      <c r="E103" s="82">
        <v>700000</v>
      </c>
      <c r="F103" s="91">
        <v>811000</v>
      </c>
      <c r="G103" s="91" t="s">
        <v>1446</v>
      </c>
    </row>
    <row r="104" spans="1:7" x14ac:dyDescent="0.2">
      <c r="A104" s="156" t="s">
        <v>1457</v>
      </c>
      <c r="B104" s="87">
        <v>216</v>
      </c>
      <c r="C104" s="161" t="s">
        <v>2219</v>
      </c>
      <c r="D104" s="83">
        <v>2138</v>
      </c>
      <c r="E104" s="82">
        <v>700000</v>
      </c>
      <c r="F104" s="91">
        <v>811000</v>
      </c>
      <c r="G104" s="91" t="s">
        <v>1446</v>
      </c>
    </row>
    <row r="105" spans="1:7" x14ac:dyDescent="0.2">
      <c r="A105" s="156" t="s">
        <v>1457</v>
      </c>
      <c r="B105" s="87">
        <v>217</v>
      </c>
      <c r="C105" s="161" t="s">
        <v>2279</v>
      </c>
      <c r="D105" s="83">
        <v>16</v>
      </c>
      <c r="E105" s="82">
        <v>700000</v>
      </c>
      <c r="F105" s="91">
        <v>811000</v>
      </c>
      <c r="G105" s="91" t="s">
        <v>1446</v>
      </c>
    </row>
    <row r="106" spans="1:7" x14ac:dyDescent="0.2">
      <c r="A106" s="156" t="s">
        <v>1457</v>
      </c>
      <c r="B106" s="87">
        <v>218</v>
      </c>
      <c r="C106" s="161" t="s">
        <v>2220</v>
      </c>
      <c r="D106" s="83">
        <v>1039</v>
      </c>
      <c r="E106" s="82">
        <v>700000</v>
      </c>
      <c r="F106" s="91">
        <v>811000</v>
      </c>
      <c r="G106" s="91" t="s">
        <v>1446</v>
      </c>
    </row>
    <row r="107" spans="1:7" x14ac:dyDescent="0.2">
      <c r="A107" s="156" t="s">
        <v>1457</v>
      </c>
      <c r="B107" s="87">
        <v>219</v>
      </c>
      <c r="C107" s="161" t="s">
        <v>3353</v>
      </c>
      <c r="D107" s="83">
        <v>532</v>
      </c>
      <c r="E107" s="82">
        <v>700000</v>
      </c>
      <c r="F107" s="91">
        <v>811000</v>
      </c>
      <c r="G107" s="91" t="s">
        <v>1446</v>
      </c>
    </row>
    <row r="108" spans="1:7" x14ac:dyDescent="0.2">
      <c r="A108" s="156" t="s">
        <v>1457</v>
      </c>
      <c r="B108" s="87">
        <v>220</v>
      </c>
      <c r="C108" s="161" t="s">
        <v>3353</v>
      </c>
      <c r="D108" s="83">
        <v>678</v>
      </c>
      <c r="E108" s="82">
        <v>700000</v>
      </c>
      <c r="F108" s="91">
        <v>811000</v>
      </c>
      <c r="G108" s="91" t="s">
        <v>1446</v>
      </c>
    </row>
    <row r="109" spans="1:7" x14ac:dyDescent="0.2">
      <c r="A109" s="156" t="s">
        <v>1457</v>
      </c>
      <c r="B109" s="87" t="s">
        <v>3114</v>
      </c>
      <c r="C109" s="161" t="s">
        <v>2199</v>
      </c>
      <c r="D109" s="83">
        <v>193</v>
      </c>
      <c r="E109" s="82"/>
      <c r="F109" s="91"/>
      <c r="G109" s="91" t="s">
        <v>1450</v>
      </c>
    </row>
    <row r="110" spans="1:7" x14ac:dyDescent="0.2">
      <c r="A110" s="156" t="s">
        <v>1457</v>
      </c>
      <c r="B110" s="87" t="s">
        <v>3113</v>
      </c>
      <c r="C110" s="161" t="s">
        <v>2201</v>
      </c>
      <c r="D110" s="83">
        <v>115</v>
      </c>
      <c r="E110" s="82"/>
      <c r="F110" s="91"/>
      <c r="G110" s="91" t="s">
        <v>1450</v>
      </c>
    </row>
    <row r="111" spans="1:7" x14ac:dyDescent="0.2">
      <c r="A111" s="156" t="s">
        <v>1457</v>
      </c>
      <c r="B111" s="42" t="s">
        <v>2221</v>
      </c>
      <c r="C111" s="164" t="s">
        <v>2393</v>
      </c>
      <c r="D111" s="43">
        <v>78</v>
      </c>
      <c r="E111" s="82"/>
      <c r="F111" s="91"/>
      <c r="G111" s="91" t="s">
        <v>1450</v>
      </c>
    </row>
    <row r="112" spans="1:7" x14ac:dyDescent="0.2">
      <c r="A112" s="91"/>
      <c r="B112" s="89"/>
      <c r="C112" s="166" t="s">
        <v>3227</v>
      </c>
      <c r="D112" s="131">
        <f>SUM(D89:D111)</f>
        <v>7913</v>
      </c>
      <c r="E112" s="82"/>
      <c r="F112" s="82"/>
      <c r="G112" s="82"/>
    </row>
    <row r="113" spans="1:7" x14ac:dyDescent="0.2">
      <c r="A113" s="82"/>
      <c r="B113" s="87"/>
      <c r="C113" s="82"/>
      <c r="D113" s="83"/>
      <c r="E113" s="82"/>
      <c r="F113" s="82"/>
      <c r="G113" s="82"/>
    </row>
    <row r="114" spans="1:7" x14ac:dyDescent="0.2">
      <c r="A114" s="45"/>
      <c r="B114" s="123"/>
      <c r="C114" s="45"/>
      <c r="D114" s="43"/>
      <c r="E114" s="45"/>
      <c r="F114" s="45"/>
      <c r="G114" s="45"/>
    </row>
    <row r="115" spans="1:7" x14ac:dyDescent="0.2">
      <c r="A115" s="156" t="s">
        <v>1458</v>
      </c>
      <c r="B115" s="87">
        <v>301</v>
      </c>
      <c r="C115" s="158" t="s">
        <v>725</v>
      </c>
      <c r="D115" s="159">
        <v>383</v>
      </c>
      <c r="E115" s="91">
        <v>600000</v>
      </c>
      <c r="F115" s="91" t="s">
        <v>3045</v>
      </c>
      <c r="G115" s="91" t="s">
        <v>1448</v>
      </c>
    </row>
    <row r="116" spans="1:7" x14ac:dyDescent="0.2">
      <c r="A116" s="156" t="s">
        <v>1458</v>
      </c>
      <c r="B116" s="89">
        <v>302</v>
      </c>
      <c r="C116" s="158" t="s">
        <v>2311</v>
      </c>
      <c r="D116" s="159">
        <v>52</v>
      </c>
      <c r="E116" s="91">
        <v>600000</v>
      </c>
      <c r="F116" s="91" t="s">
        <v>3045</v>
      </c>
      <c r="G116" s="91" t="s">
        <v>1448</v>
      </c>
    </row>
    <row r="117" spans="1:7" x14ac:dyDescent="0.2">
      <c r="A117" s="156" t="s">
        <v>1458</v>
      </c>
      <c r="B117" s="87">
        <v>303</v>
      </c>
      <c r="C117" s="158" t="s">
        <v>4093</v>
      </c>
      <c r="D117" s="159">
        <v>154</v>
      </c>
      <c r="E117" s="91">
        <v>600000</v>
      </c>
      <c r="F117" s="91" t="s">
        <v>3045</v>
      </c>
      <c r="G117" s="91" t="s">
        <v>1448</v>
      </c>
    </row>
    <row r="118" spans="1:7" x14ac:dyDescent="0.2">
      <c r="A118" s="156" t="s">
        <v>1458</v>
      </c>
      <c r="B118" s="89" t="s">
        <v>3911</v>
      </c>
      <c r="C118" s="163" t="s">
        <v>2222</v>
      </c>
      <c r="D118" s="159">
        <v>19</v>
      </c>
      <c r="E118" s="91">
        <v>300000</v>
      </c>
      <c r="F118" s="91" t="s">
        <v>3045</v>
      </c>
      <c r="G118" s="91">
        <v>352000</v>
      </c>
    </row>
    <row r="119" spans="1:7" x14ac:dyDescent="0.2">
      <c r="A119" s="156" t="s">
        <v>1458</v>
      </c>
      <c r="B119" s="89">
        <v>305</v>
      </c>
      <c r="C119" s="163" t="s">
        <v>4094</v>
      </c>
      <c r="D119" s="159">
        <v>115</v>
      </c>
      <c r="E119" s="91">
        <v>600000</v>
      </c>
      <c r="F119" s="91" t="s">
        <v>3045</v>
      </c>
      <c r="G119" s="91" t="s">
        <v>1448</v>
      </c>
    </row>
    <row r="120" spans="1:7" x14ac:dyDescent="0.2">
      <c r="A120" s="156" t="s">
        <v>1458</v>
      </c>
      <c r="B120" s="87">
        <v>306</v>
      </c>
      <c r="C120" s="163" t="s">
        <v>3665</v>
      </c>
      <c r="D120" s="159">
        <v>66</v>
      </c>
      <c r="E120" s="91">
        <v>600000</v>
      </c>
      <c r="F120" s="91" t="s">
        <v>3045</v>
      </c>
      <c r="G120" s="91" t="s">
        <v>1448</v>
      </c>
    </row>
    <row r="121" spans="1:7" x14ac:dyDescent="0.2">
      <c r="A121" s="156" t="s">
        <v>1458</v>
      </c>
      <c r="B121" s="87">
        <v>307</v>
      </c>
      <c r="C121" s="163" t="s">
        <v>2218</v>
      </c>
      <c r="D121" s="159">
        <v>530</v>
      </c>
      <c r="E121" s="91">
        <v>600000</v>
      </c>
      <c r="F121" s="91" t="s">
        <v>3045</v>
      </c>
      <c r="G121" s="91" t="s">
        <v>1448</v>
      </c>
    </row>
    <row r="122" spans="1:7" x14ac:dyDescent="0.2">
      <c r="A122" s="156" t="s">
        <v>1458</v>
      </c>
      <c r="B122" s="87" t="s">
        <v>2558</v>
      </c>
      <c r="C122" s="163" t="s">
        <v>2279</v>
      </c>
      <c r="D122" s="159">
        <v>13</v>
      </c>
      <c r="E122" s="91">
        <v>600000</v>
      </c>
      <c r="F122" s="91" t="s">
        <v>3045</v>
      </c>
      <c r="G122" s="91" t="s">
        <v>1448</v>
      </c>
    </row>
    <row r="123" spans="1:7" x14ac:dyDescent="0.2">
      <c r="A123" s="156" t="s">
        <v>1458</v>
      </c>
      <c r="B123" s="87" t="s">
        <v>2559</v>
      </c>
      <c r="C123" s="163" t="s">
        <v>2279</v>
      </c>
      <c r="D123" s="159">
        <v>15</v>
      </c>
      <c r="E123" s="91">
        <v>600000</v>
      </c>
      <c r="F123" s="91" t="s">
        <v>3045</v>
      </c>
      <c r="G123" s="91" t="s">
        <v>1448</v>
      </c>
    </row>
    <row r="124" spans="1:7" x14ac:dyDescent="0.2">
      <c r="A124" s="156" t="s">
        <v>1458</v>
      </c>
      <c r="B124" s="89" t="s">
        <v>3297</v>
      </c>
      <c r="C124" s="163" t="s">
        <v>1389</v>
      </c>
      <c r="D124" s="159">
        <v>43</v>
      </c>
      <c r="E124" s="91">
        <v>300000</v>
      </c>
      <c r="F124" s="91" t="s">
        <v>3045</v>
      </c>
      <c r="G124" s="91">
        <v>351100</v>
      </c>
    </row>
    <row r="125" spans="1:7" x14ac:dyDescent="0.2">
      <c r="A125" s="156" t="s">
        <v>1458</v>
      </c>
      <c r="B125" s="89">
        <v>309</v>
      </c>
      <c r="C125" s="163" t="s">
        <v>2223</v>
      </c>
      <c r="D125" s="159">
        <v>109</v>
      </c>
      <c r="E125" s="91">
        <v>600000</v>
      </c>
      <c r="F125" s="91" t="s">
        <v>3045</v>
      </c>
      <c r="G125" s="91" t="s">
        <v>1448</v>
      </c>
    </row>
    <row r="126" spans="1:7" x14ac:dyDescent="0.2">
      <c r="A126" s="156" t="s">
        <v>1458</v>
      </c>
      <c r="B126" s="89">
        <v>310</v>
      </c>
      <c r="C126" s="163" t="s">
        <v>2171</v>
      </c>
      <c r="D126" s="159">
        <v>65</v>
      </c>
      <c r="E126" s="91">
        <v>600000</v>
      </c>
      <c r="F126" s="91" t="s">
        <v>3045</v>
      </c>
      <c r="G126" s="91" t="s">
        <v>1448</v>
      </c>
    </row>
    <row r="127" spans="1:7" x14ac:dyDescent="0.2">
      <c r="A127" s="156" t="s">
        <v>1458</v>
      </c>
      <c r="B127" s="89">
        <v>311</v>
      </c>
      <c r="C127" s="163" t="s">
        <v>2829</v>
      </c>
      <c r="D127" s="159">
        <v>167</v>
      </c>
      <c r="E127" s="91">
        <v>600000</v>
      </c>
      <c r="F127" s="91" t="s">
        <v>3045</v>
      </c>
      <c r="G127" s="91" t="s">
        <v>1448</v>
      </c>
    </row>
    <row r="128" spans="1:7" x14ac:dyDescent="0.2">
      <c r="A128" s="156" t="s">
        <v>1458</v>
      </c>
      <c r="B128" s="89">
        <v>312</v>
      </c>
      <c r="C128" s="163" t="s">
        <v>2223</v>
      </c>
      <c r="D128" s="159">
        <v>198</v>
      </c>
      <c r="E128" s="91">
        <v>600000</v>
      </c>
      <c r="F128" s="91" t="s">
        <v>3045</v>
      </c>
      <c r="G128" s="91" t="s">
        <v>1448</v>
      </c>
    </row>
    <row r="129" spans="1:8" x14ac:dyDescent="0.2">
      <c r="A129" s="156" t="s">
        <v>1458</v>
      </c>
      <c r="B129" s="89" t="s">
        <v>2570</v>
      </c>
      <c r="C129" s="163" t="s">
        <v>2171</v>
      </c>
      <c r="D129" s="159">
        <v>64</v>
      </c>
      <c r="E129" s="91">
        <v>600000</v>
      </c>
      <c r="F129" s="91" t="s">
        <v>3045</v>
      </c>
      <c r="G129" s="91" t="s">
        <v>1448</v>
      </c>
    </row>
    <row r="130" spans="1:8" x14ac:dyDescent="0.2">
      <c r="A130" s="156" t="s">
        <v>1458</v>
      </c>
      <c r="B130" s="87">
        <v>313</v>
      </c>
      <c r="C130" s="163" t="s">
        <v>2224</v>
      </c>
      <c r="D130" s="159">
        <v>196</v>
      </c>
      <c r="E130" s="91">
        <v>600000</v>
      </c>
      <c r="F130" s="91" t="s">
        <v>3045</v>
      </c>
      <c r="G130" s="91" t="s">
        <v>1448</v>
      </c>
    </row>
    <row r="131" spans="1:8" x14ac:dyDescent="0.2">
      <c r="A131" s="156" t="s">
        <v>1458</v>
      </c>
      <c r="B131" s="87">
        <v>314</v>
      </c>
      <c r="C131" s="163" t="s">
        <v>2225</v>
      </c>
      <c r="D131" s="159">
        <v>52</v>
      </c>
      <c r="E131" s="91">
        <v>600000</v>
      </c>
      <c r="F131" s="91" t="s">
        <v>3045</v>
      </c>
      <c r="G131" s="91" t="s">
        <v>1448</v>
      </c>
    </row>
    <row r="132" spans="1:8" x14ac:dyDescent="0.2">
      <c r="A132" s="156" t="s">
        <v>1458</v>
      </c>
      <c r="B132" s="89">
        <v>315</v>
      </c>
      <c r="C132" s="163" t="s">
        <v>2829</v>
      </c>
      <c r="D132" s="159">
        <v>142</v>
      </c>
      <c r="E132" s="91">
        <v>600000</v>
      </c>
      <c r="F132" s="91" t="s">
        <v>3045</v>
      </c>
      <c r="G132" s="91" t="s">
        <v>1448</v>
      </c>
    </row>
    <row r="133" spans="1:8" x14ac:dyDescent="0.2">
      <c r="A133" s="156" t="s">
        <v>1458</v>
      </c>
      <c r="B133" s="87">
        <v>317</v>
      </c>
      <c r="C133" s="163" t="s">
        <v>2207</v>
      </c>
      <c r="D133" s="159">
        <v>120</v>
      </c>
      <c r="E133" s="91">
        <v>600000</v>
      </c>
      <c r="F133" s="91" t="s">
        <v>3045</v>
      </c>
      <c r="G133" s="91" t="s">
        <v>1448</v>
      </c>
    </row>
    <row r="134" spans="1:8" x14ac:dyDescent="0.2">
      <c r="A134" s="156" t="s">
        <v>1458</v>
      </c>
      <c r="B134" s="87">
        <v>318</v>
      </c>
      <c r="C134" s="163" t="s">
        <v>2829</v>
      </c>
      <c r="D134" s="159">
        <v>149</v>
      </c>
      <c r="E134" s="91">
        <v>600000</v>
      </c>
      <c r="F134" s="91" t="s">
        <v>3045</v>
      </c>
      <c r="G134" s="91" t="s">
        <v>1448</v>
      </c>
    </row>
    <row r="135" spans="1:8" x14ac:dyDescent="0.2">
      <c r="A135" s="156" t="s">
        <v>1458</v>
      </c>
      <c r="B135" s="87">
        <v>319</v>
      </c>
      <c r="C135" s="163" t="s">
        <v>2516</v>
      </c>
      <c r="D135" s="159">
        <v>228</v>
      </c>
      <c r="E135" s="91">
        <v>600000</v>
      </c>
      <c r="F135" s="91" t="s">
        <v>3045</v>
      </c>
      <c r="G135" s="91" t="s">
        <v>1448</v>
      </c>
    </row>
    <row r="136" spans="1:8" x14ac:dyDescent="0.2">
      <c r="A136" s="156" t="s">
        <v>1458</v>
      </c>
      <c r="B136" s="87">
        <v>320</v>
      </c>
      <c r="C136" s="163" t="s">
        <v>2516</v>
      </c>
      <c r="D136" s="159">
        <v>317</v>
      </c>
      <c r="E136" s="91">
        <v>600000</v>
      </c>
      <c r="F136" s="91" t="s">
        <v>3045</v>
      </c>
      <c r="G136" s="91" t="s">
        <v>1448</v>
      </c>
    </row>
    <row r="137" spans="1:8" x14ac:dyDescent="0.2">
      <c r="A137" s="156" t="s">
        <v>1458</v>
      </c>
      <c r="B137" s="87">
        <v>321</v>
      </c>
      <c r="C137" s="163" t="s">
        <v>2224</v>
      </c>
      <c r="D137" s="159">
        <v>202</v>
      </c>
      <c r="E137" s="91">
        <v>600000</v>
      </c>
      <c r="F137" s="91" t="s">
        <v>3045</v>
      </c>
      <c r="G137" s="91" t="s">
        <v>1448</v>
      </c>
    </row>
    <row r="138" spans="1:8" x14ac:dyDescent="0.2">
      <c r="A138" s="156" t="s">
        <v>1458</v>
      </c>
      <c r="B138" s="87">
        <v>322</v>
      </c>
      <c r="C138" s="163" t="s">
        <v>2224</v>
      </c>
      <c r="D138" s="159">
        <v>196</v>
      </c>
      <c r="E138" s="91">
        <v>600000</v>
      </c>
      <c r="F138" s="91" t="s">
        <v>3045</v>
      </c>
      <c r="G138" s="91" t="s">
        <v>1448</v>
      </c>
      <c r="H138" s="82"/>
    </row>
    <row r="139" spans="1:8" x14ac:dyDescent="0.2">
      <c r="A139" s="156" t="s">
        <v>1458</v>
      </c>
      <c r="B139" s="87">
        <v>324</v>
      </c>
      <c r="C139" s="174" t="s">
        <v>2226</v>
      </c>
      <c r="D139" s="162">
        <v>1512</v>
      </c>
      <c r="E139" s="91">
        <v>600000</v>
      </c>
      <c r="F139" s="91" t="s">
        <v>3045</v>
      </c>
      <c r="G139" s="91" t="s">
        <v>1448</v>
      </c>
    </row>
    <row r="140" spans="1:8" x14ac:dyDescent="0.2">
      <c r="A140" s="156" t="s">
        <v>1458</v>
      </c>
      <c r="B140" s="89" t="s">
        <v>3602</v>
      </c>
      <c r="C140" s="163" t="s">
        <v>2227</v>
      </c>
      <c r="D140" s="159">
        <v>109</v>
      </c>
      <c r="E140" s="91">
        <v>600000</v>
      </c>
      <c r="F140" s="91" t="s">
        <v>3045</v>
      </c>
      <c r="G140" s="91" t="s">
        <v>1448</v>
      </c>
    </row>
    <row r="141" spans="1:8" x14ac:dyDescent="0.2">
      <c r="A141" s="156" t="s">
        <v>1458</v>
      </c>
      <c r="B141" s="89">
        <v>328</v>
      </c>
      <c r="C141" s="163" t="s">
        <v>2220</v>
      </c>
      <c r="D141" s="159">
        <v>1997</v>
      </c>
      <c r="E141" s="91">
        <v>600000</v>
      </c>
      <c r="F141" s="91" t="s">
        <v>3045</v>
      </c>
      <c r="G141" s="91" t="s">
        <v>1448</v>
      </c>
    </row>
    <row r="142" spans="1:8" x14ac:dyDescent="0.2">
      <c r="A142" s="156" t="s">
        <v>1458</v>
      </c>
      <c r="B142" s="89" t="s">
        <v>1060</v>
      </c>
      <c r="C142" s="163" t="s">
        <v>2223</v>
      </c>
      <c r="D142" s="159">
        <v>165</v>
      </c>
      <c r="E142" s="91">
        <v>600000</v>
      </c>
      <c r="F142" s="91" t="s">
        <v>3045</v>
      </c>
      <c r="G142" s="91" t="s">
        <v>1448</v>
      </c>
    </row>
    <row r="143" spans="1:8" x14ac:dyDescent="0.2">
      <c r="A143" s="156" t="s">
        <v>1458</v>
      </c>
      <c r="B143" s="89" t="s">
        <v>3150</v>
      </c>
      <c r="C143" s="163" t="s">
        <v>2199</v>
      </c>
      <c r="D143" s="159">
        <v>194</v>
      </c>
      <c r="E143" s="82"/>
      <c r="F143" s="82"/>
      <c r="G143" s="91" t="s">
        <v>1450</v>
      </c>
    </row>
    <row r="144" spans="1:8" x14ac:dyDescent="0.2">
      <c r="A144" s="156" t="s">
        <v>1458</v>
      </c>
      <c r="B144" s="89" t="s">
        <v>3149</v>
      </c>
      <c r="C144" s="163" t="s">
        <v>2201</v>
      </c>
      <c r="D144" s="159">
        <v>106</v>
      </c>
      <c r="E144" s="82"/>
      <c r="F144" s="82"/>
      <c r="G144" s="91" t="s">
        <v>1450</v>
      </c>
    </row>
    <row r="145" spans="1:7" x14ac:dyDescent="0.2">
      <c r="A145" s="156" t="s">
        <v>1458</v>
      </c>
      <c r="B145" s="42" t="s">
        <v>2228</v>
      </c>
      <c r="C145" s="175" t="s">
        <v>2393</v>
      </c>
      <c r="D145" s="165">
        <v>78</v>
      </c>
      <c r="E145" s="45"/>
      <c r="F145" s="45"/>
      <c r="G145" s="45" t="s">
        <v>1450</v>
      </c>
    </row>
    <row r="146" spans="1:7" x14ac:dyDescent="0.2">
      <c r="A146" s="82"/>
      <c r="B146" s="87"/>
      <c r="C146" s="166" t="s">
        <v>3228</v>
      </c>
      <c r="D146" s="131">
        <f>SUM(D115:D145)</f>
        <v>7756</v>
      </c>
      <c r="E146" s="82"/>
      <c r="F146" s="82"/>
      <c r="G146" s="82"/>
    </row>
    <row r="147" spans="1:7" x14ac:dyDescent="0.2">
      <c r="A147" s="82"/>
      <c r="B147" s="87"/>
      <c r="C147" s="91"/>
      <c r="D147" s="83"/>
      <c r="E147" s="82"/>
      <c r="F147" s="82"/>
      <c r="G147" s="82"/>
    </row>
    <row r="148" spans="1:7" x14ac:dyDescent="0.2">
      <c r="A148" s="82"/>
      <c r="B148" s="87"/>
      <c r="C148" s="91"/>
      <c r="D148" s="83"/>
      <c r="E148" s="82"/>
      <c r="F148" s="82"/>
      <c r="G148" s="82"/>
    </row>
    <row r="149" spans="1:7" x14ac:dyDescent="0.2">
      <c r="A149" s="45"/>
      <c r="B149" s="42"/>
      <c r="C149" s="124"/>
      <c r="D149" s="43"/>
      <c r="E149" s="45"/>
      <c r="F149" s="45"/>
      <c r="G149" s="45"/>
    </row>
    <row r="150" spans="1:7" x14ac:dyDescent="0.2">
      <c r="A150" s="156" t="s">
        <v>1458</v>
      </c>
      <c r="B150" s="160">
        <v>401</v>
      </c>
      <c r="C150" s="157" t="s">
        <v>725</v>
      </c>
      <c r="D150" s="83">
        <v>385</v>
      </c>
      <c r="E150" s="91">
        <v>600000</v>
      </c>
      <c r="F150" s="91" t="s">
        <v>3045</v>
      </c>
      <c r="G150" s="91" t="s">
        <v>1448</v>
      </c>
    </row>
    <row r="151" spans="1:7" x14ac:dyDescent="0.2">
      <c r="A151" s="156" t="s">
        <v>1458</v>
      </c>
      <c r="B151" s="167">
        <v>402</v>
      </c>
      <c r="C151" s="161" t="s">
        <v>2311</v>
      </c>
      <c r="D151" s="83">
        <v>41</v>
      </c>
      <c r="E151" s="91">
        <v>600000</v>
      </c>
      <c r="F151" s="91" t="s">
        <v>3045</v>
      </c>
      <c r="G151" s="91" t="s">
        <v>1448</v>
      </c>
    </row>
    <row r="152" spans="1:7" x14ac:dyDescent="0.2">
      <c r="A152" s="156" t="s">
        <v>1458</v>
      </c>
      <c r="B152" s="167">
        <v>403</v>
      </c>
      <c r="C152" s="161" t="s">
        <v>4093</v>
      </c>
      <c r="D152" s="83">
        <v>155</v>
      </c>
      <c r="E152" s="91">
        <v>600000</v>
      </c>
      <c r="F152" s="91" t="s">
        <v>3045</v>
      </c>
      <c r="G152" s="91" t="s">
        <v>1448</v>
      </c>
    </row>
    <row r="153" spans="1:7" x14ac:dyDescent="0.2">
      <c r="A153" s="156" t="s">
        <v>1458</v>
      </c>
      <c r="B153" s="167" t="s">
        <v>1079</v>
      </c>
      <c r="C153" s="161" t="s">
        <v>2222</v>
      </c>
      <c r="D153" s="83">
        <v>19</v>
      </c>
      <c r="E153" s="91">
        <v>300000</v>
      </c>
      <c r="F153" s="91" t="s">
        <v>3045</v>
      </c>
      <c r="G153" s="91">
        <v>352000</v>
      </c>
    </row>
    <row r="154" spans="1:7" x14ac:dyDescent="0.2">
      <c r="A154" s="156" t="s">
        <v>1458</v>
      </c>
      <c r="B154" s="160">
        <v>405</v>
      </c>
      <c r="C154" s="161" t="s">
        <v>4094</v>
      </c>
      <c r="D154" s="83">
        <v>115</v>
      </c>
      <c r="E154" s="91">
        <v>600000</v>
      </c>
      <c r="F154" s="91" t="s">
        <v>3045</v>
      </c>
      <c r="G154" s="91" t="s">
        <v>1448</v>
      </c>
    </row>
    <row r="155" spans="1:7" x14ac:dyDescent="0.2">
      <c r="A155" s="156" t="s">
        <v>1458</v>
      </c>
      <c r="B155" s="160">
        <v>406</v>
      </c>
      <c r="C155" s="161" t="s">
        <v>3665</v>
      </c>
      <c r="D155" s="83">
        <v>66</v>
      </c>
      <c r="E155" s="91">
        <v>600000</v>
      </c>
      <c r="F155" s="91" t="s">
        <v>3045</v>
      </c>
      <c r="G155" s="91" t="s">
        <v>1448</v>
      </c>
    </row>
    <row r="156" spans="1:7" x14ac:dyDescent="0.2">
      <c r="A156" s="156" t="s">
        <v>1458</v>
      </c>
      <c r="B156" s="160">
        <v>407</v>
      </c>
      <c r="C156" s="161" t="s">
        <v>2229</v>
      </c>
      <c r="D156" s="83">
        <v>530</v>
      </c>
      <c r="E156" s="91">
        <v>600000</v>
      </c>
      <c r="F156" s="91" t="s">
        <v>3045</v>
      </c>
      <c r="G156" s="91" t="s">
        <v>1448</v>
      </c>
    </row>
    <row r="157" spans="1:7" x14ac:dyDescent="0.2">
      <c r="A157" s="156" t="s">
        <v>1458</v>
      </c>
      <c r="B157" s="160" t="s">
        <v>194</v>
      </c>
      <c r="C157" s="161" t="s">
        <v>3051</v>
      </c>
      <c r="D157" s="83">
        <v>102</v>
      </c>
      <c r="E157" s="91">
        <v>400000</v>
      </c>
      <c r="F157" s="91" t="s">
        <v>3045</v>
      </c>
      <c r="G157" s="91">
        <v>433000</v>
      </c>
    </row>
    <row r="158" spans="1:7" x14ac:dyDescent="0.2">
      <c r="A158" s="156" t="s">
        <v>1458</v>
      </c>
      <c r="B158" s="160" t="s">
        <v>193</v>
      </c>
      <c r="C158" s="161" t="s">
        <v>1983</v>
      </c>
      <c r="D158" s="83">
        <v>28</v>
      </c>
      <c r="E158" s="91">
        <v>300000</v>
      </c>
      <c r="F158" s="91" t="s">
        <v>3045</v>
      </c>
      <c r="G158" s="91">
        <v>351100</v>
      </c>
    </row>
    <row r="159" spans="1:7" x14ac:dyDescent="0.2">
      <c r="A159" s="156" t="s">
        <v>1458</v>
      </c>
      <c r="B159" s="160">
        <v>409</v>
      </c>
      <c r="C159" s="161" t="s">
        <v>2230</v>
      </c>
      <c r="D159" s="83">
        <v>51</v>
      </c>
      <c r="E159" s="91">
        <v>600000</v>
      </c>
      <c r="F159" s="91" t="s">
        <v>3045</v>
      </c>
      <c r="G159" s="91" t="s">
        <v>1448</v>
      </c>
    </row>
    <row r="160" spans="1:7" x14ac:dyDescent="0.2">
      <c r="A160" s="156" t="s">
        <v>1458</v>
      </c>
      <c r="B160" s="160" t="s">
        <v>2665</v>
      </c>
      <c r="C160" s="161" t="s">
        <v>2279</v>
      </c>
      <c r="D160" s="83">
        <v>10</v>
      </c>
      <c r="E160" s="91">
        <v>600000</v>
      </c>
      <c r="F160" s="91" t="s">
        <v>3045</v>
      </c>
      <c r="G160" s="91" t="s">
        <v>1448</v>
      </c>
    </row>
    <row r="161" spans="1:7" x14ac:dyDescent="0.2">
      <c r="A161" s="156" t="s">
        <v>1458</v>
      </c>
      <c r="B161" s="160">
        <v>410</v>
      </c>
      <c r="C161" s="161" t="s">
        <v>2140</v>
      </c>
      <c r="D161" s="83">
        <v>617</v>
      </c>
      <c r="E161" s="91">
        <v>600000</v>
      </c>
      <c r="F161" s="91" t="s">
        <v>3045</v>
      </c>
      <c r="G161" s="91" t="s">
        <v>1448</v>
      </c>
    </row>
    <row r="162" spans="1:7" x14ac:dyDescent="0.2">
      <c r="A162" s="156" t="s">
        <v>1458</v>
      </c>
      <c r="B162" s="160">
        <v>411</v>
      </c>
      <c r="C162" s="161" t="s">
        <v>2231</v>
      </c>
      <c r="D162" s="83">
        <v>752</v>
      </c>
      <c r="E162" s="91">
        <v>600000</v>
      </c>
      <c r="F162" s="91" t="s">
        <v>3045</v>
      </c>
      <c r="G162" s="91" t="s">
        <v>1448</v>
      </c>
    </row>
    <row r="163" spans="1:7" x14ac:dyDescent="0.2">
      <c r="A163" s="156" t="s">
        <v>1458</v>
      </c>
      <c r="B163" s="160">
        <v>412</v>
      </c>
      <c r="C163" s="161" t="s">
        <v>2311</v>
      </c>
      <c r="D163" s="83">
        <v>229</v>
      </c>
      <c r="E163" s="91">
        <v>600000</v>
      </c>
      <c r="F163" s="91" t="s">
        <v>3045</v>
      </c>
      <c r="G163" s="91" t="s">
        <v>1448</v>
      </c>
    </row>
    <row r="164" spans="1:7" x14ac:dyDescent="0.2">
      <c r="A164" s="156" t="s">
        <v>1458</v>
      </c>
      <c r="B164" s="160">
        <v>413</v>
      </c>
      <c r="C164" s="161" t="s">
        <v>2232</v>
      </c>
      <c r="D164" s="83">
        <v>225</v>
      </c>
      <c r="E164" s="91">
        <v>600000</v>
      </c>
      <c r="F164" s="91" t="s">
        <v>3045</v>
      </c>
      <c r="G164" s="91" t="s">
        <v>1448</v>
      </c>
    </row>
    <row r="165" spans="1:7" x14ac:dyDescent="0.2">
      <c r="A165" s="156" t="s">
        <v>1458</v>
      </c>
      <c r="B165" s="160">
        <v>414</v>
      </c>
      <c r="C165" s="161" t="s">
        <v>2233</v>
      </c>
      <c r="D165" s="83">
        <v>51</v>
      </c>
      <c r="E165" s="91">
        <v>600000</v>
      </c>
      <c r="F165" s="91" t="s">
        <v>3045</v>
      </c>
      <c r="G165" s="91" t="s">
        <v>1448</v>
      </c>
    </row>
    <row r="166" spans="1:7" x14ac:dyDescent="0.2">
      <c r="A166" s="156" t="s">
        <v>1458</v>
      </c>
      <c r="B166" s="160">
        <v>415</v>
      </c>
      <c r="C166" s="161" t="s">
        <v>2234</v>
      </c>
      <c r="D166" s="83">
        <v>512</v>
      </c>
      <c r="E166" s="91">
        <v>600000</v>
      </c>
      <c r="F166" s="91" t="s">
        <v>3045</v>
      </c>
      <c r="G166" s="91" t="s">
        <v>1448</v>
      </c>
    </row>
    <row r="167" spans="1:7" x14ac:dyDescent="0.2">
      <c r="A167" s="156" t="s">
        <v>1458</v>
      </c>
      <c r="B167" s="160">
        <v>416</v>
      </c>
      <c r="C167" s="161" t="s">
        <v>2206</v>
      </c>
      <c r="D167" s="83">
        <v>266</v>
      </c>
      <c r="E167" s="91">
        <v>600000</v>
      </c>
      <c r="F167" s="91" t="s">
        <v>3045</v>
      </c>
      <c r="G167" s="91" t="s">
        <v>1448</v>
      </c>
    </row>
    <row r="168" spans="1:7" x14ac:dyDescent="0.2">
      <c r="A168" s="156" t="s">
        <v>1458</v>
      </c>
      <c r="B168" s="160" t="s">
        <v>2681</v>
      </c>
      <c r="C168" s="161" t="s">
        <v>2279</v>
      </c>
      <c r="D168" s="83">
        <v>8</v>
      </c>
      <c r="E168" s="91">
        <v>600000</v>
      </c>
      <c r="F168" s="91" t="s">
        <v>3045</v>
      </c>
      <c r="G168" s="91" t="s">
        <v>1448</v>
      </c>
    </row>
    <row r="169" spans="1:7" x14ac:dyDescent="0.2">
      <c r="A169" s="156" t="s">
        <v>1458</v>
      </c>
      <c r="B169" s="160" t="s">
        <v>1412</v>
      </c>
      <c r="C169" s="161" t="s">
        <v>2171</v>
      </c>
      <c r="D169" s="83">
        <v>8</v>
      </c>
      <c r="E169" s="91">
        <v>600000</v>
      </c>
      <c r="F169" s="91" t="s">
        <v>3045</v>
      </c>
      <c r="G169" s="91" t="s">
        <v>1448</v>
      </c>
    </row>
    <row r="170" spans="1:7" x14ac:dyDescent="0.2">
      <c r="A170" s="156" t="s">
        <v>1458</v>
      </c>
      <c r="B170" s="160">
        <v>417</v>
      </c>
      <c r="C170" s="161" t="s">
        <v>2263</v>
      </c>
      <c r="D170" s="83">
        <v>193</v>
      </c>
      <c r="E170" s="91">
        <v>600000</v>
      </c>
      <c r="F170" s="91" t="s">
        <v>3045</v>
      </c>
      <c r="G170" s="91" t="s">
        <v>1448</v>
      </c>
    </row>
    <row r="171" spans="1:7" x14ac:dyDescent="0.2">
      <c r="A171" s="156" t="s">
        <v>1458</v>
      </c>
      <c r="B171" s="160">
        <v>418</v>
      </c>
      <c r="C171" s="161" t="s">
        <v>2264</v>
      </c>
      <c r="D171" s="83">
        <v>224</v>
      </c>
      <c r="E171" s="91">
        <v>600000</v>
      </c>
      <c r="F171" s="91" t="s">
        <v>3045</v>
      </c>
      <c r="G171" s="91" t="s">
        <v>1448</v>
      </c>
    </row>
    <row r="172" spans="1:7" x14ac:dyDescent="0.2">
      <c r="A172" s="156" t="s">
        <v>1458</v>
      </c>
      <c r="B172" s="160">
        <v>419</v>
      </c>
      <c r="C172" s="161" t="s">
        <v>2829</v>
      </c>
      <c r="D172" s="83">
        <v>112</v>
      </c>
      <c r="E172" s="91">
        <v>600000</v>
      </c>
      <c r="F172" s="91" t="s">
        <v>3045</v>
      </c>
      <c r="G172" s="91" t="s">
        <v>1448</v>
      </c>
    </row>
    <row r="173" spans="1:7" x14ac:dyDescent="0.2">
      <c r="A173" s="156" t="s">
        <v>1458</v>
      </c>
      <c r="B173" s="160">
        <v>420</v>
      </c>
      <c r="C173" s="161" t="s">
        <v>3106</v>
      </c>
      <c r="D173" s="83">
        <v>184</v>
      </c>
      <c r="E173" s="91">
        <v>600000</v>
      </c>
      <c r="F173" s="91" t="s">
        <v>3045</v>
      </c>
      <c r="G173" s="91" t="s">
        <v>1448</v>
      </c>
    </row>
    <row r="174" spans="1:7" x14ac:dyDescent="0.2">
      <c r="A174" s="156" t="s">
        <v>1458</v>
      </c>
      <c r="B174" s="160">
        <v>421</v>
      </c>
      <c r="C174" s="161" t="s">
        <v>2265</v>
      </c>
      <c r="D174" s="83">
        <v>172</v>
      </c>
      <c r="E174" s="91">
        <v>600000</v>
      </c>
      <c r="F174" s="91" t="s">
        <v>3045</v>
      </c>
      <c r="G174" s="91" t="s">
        <v>1448</v>
      </c>
    </row>
    <row r="175" spans="1:7" x14ac:dyDescent="0.2">
      <c r="A175" s="156" t="s">
        <v>1458</v>
      </c>
      <c r="B175" s="160">
        <v>422</v>
      </c>
      <c r="C175" s="161" t="s">
        <v>2266</v>
      </c>
      <c r="D175" s="83">
        <v>140</v>
      </c>
      <c r="E175" s="91">
        <v>600000</v>
      </c>
      <c r="F175" s="91" t="s">
        <v>3045</v>
      </c>
      <c r="G175" s="91" t="s">
        <v>1448</v>
      </c>
    </row>
    <row r="176" spans="1:7" x14ac:dyDescent="0.2">
      <c r="A176" s="156" t="s">
        <v>1458</v>
      </c>
      <c r="B176" s="160">
        <v>423</v>
      </c>
      <c r="C176" s="161" t="s">
        <v>2829</v>
      </c>
      <c r="D176" s="83">
        <v>168</v>
      </c>
      <c r="E176" s="91">
        <v>600000</v>
      </c>
      <c r="F176" s="91" t="s">
        <v>3045</v>
      </c>
      <c r="G176" s="91" t="s">
        <v>1448</v>
      </c>
    </row>
    <row r="177" spans="1:7" x14ac:dyDescent="0.2">
      <c r="A177" s="156" t="s">
        <v>1458</v>
      </c>
      <c r="B177" s="160">
        <v>424</v>
      </c>
      <c r="C177" s="161" t="s">
        <v>2267</v>
      </c>
      <c r="D177" s="83">
        <v>258</v>
      </c>
      <c r="E177" s="91">
        <v>600000</v>
      </c>
      <c r="F177" s="91" t="s">
        <v>3045</v>
      </c>
      <c r="G177" s="91" t="s">
        <v>1448</v>
      </c>
    </row>
    <row r="178" spans="1:7" x14ac:dyDescent="0.2">
      <c r="A178" s="156" t="s">
        <v>1458</v>
      </c>
      <c r="B178" s="160">
        <v>425</v>
      </c>
      <c r="C178" s="161" t="s">
        <v>2829</v>
      </c>
      <c r="D178" s="83">
        <v>171</v>
      </c>
      <c r="E178" s="91">
        <v>600000</v>
      </c>
      <c r="F178" s="91" t="s">
        <v>3045</v>
      </c>
      <c r="G178" s="91" t="s">
        <v>1448</v>
      </c>
    </row>
    <row r="179" spans="1:7" x14ac:dyDescent="0.2">
      <c r="A179" s="156" t="s">
        <v>1458</v>
      </c>
      <c r="B179" s="160">
        <v>426</v>
      </c>
      <c r="C179" s="161" t="s">
        <v>2268</v>
      </c>
      <c r="D179" s="83">
        <v>211</v>
      </c>
      <c r="E179" s="91">
        <v>600000</v>
      </c>
      <c r="F179" s="91" t="s">
        <v>3045</v>
      </c>
      <c r="G179" s="91" t="s">
        <v>1448</v>
      </c>
    </row>
    <row r="180" spans="1:7" x14ac:dyDescent="0.2">
      <c r="A180" s="156" t="s">
        <v>1458</v>
      </c>
      <c r="B180" s="160">
        <v>430</v>
      </c>
      <c r="C180" s="161" t="s">
        <v>2516</v>
      </c>
      <c r="D180" s="83">
        <v>204</v>
      </c>
      <c r="E180" s="91">
        <v>600000</v>
      </c>
      <c r="F180" s="91" t="s">
        <v>3045</v>
      </c>
      <c r="G180" s="91" t="s">
        <v>1448</v>
      </c>
    </row>
    <row r="181" spans="1:7" x14ac:dyDescent="0.2">
      <c r="A181" s="156" t="s">
        <v>1458</v>
      </c>
      <c r="B181" s="160">
        <v>432</v>
      </c>
      <c r="C181" s="161" t="s">
        <v>2269</v>
      </c>
      <c r="D181" s="83">
        <v>273</v>
      </c>
      <c r="E181" s="91">
        <v>600000</v>
      </c>
      <c r="F181" s="91" t="s">
        <v>3045</v>
      </c>
      <c r="G181" s="91" t="s">
        <v>1448</v>
      </c>
    </row>
    <row r="182" spans="1:7" x14ac:dyDescent="0.2">
      <c r="A182" s="156" t="s">
        <v>1458</v>
      </c>
      <c r="B182" s="160">
        <v>434</v>
      </c>
      <c r="C182" s="161" t="s">
        <v>3141</v>
      </c>
      <c r="D182" s="83">
        <v>321</v>
      </c>
      <c r="E182" s="91">
        <v>600000</v>
      </c>
      <c r="F182" s="91" t="s">
        <v>3045</v>
      </c>
      <c r="G182" s="91" t="s">
        <v>1448</v>
      </c>
    </row>
    <row r="183" spans="1:7" x14ac:dyDescent="0.2">
      <c r="A183" s="156" t="s">
        <v>1458</v>
      </c>
      <c r="B183" s="160">
        <v>436</v>
      </c>
      <c r="C183" s="161" t="s">
        <v>2265</v>
      </c>
      <c r="D183" s="83">
        <v>163</v>
      </c>
      <c r="E183" s="91">
        <v>600000</v>
      </c>
      <c r="F183" s="91" t="s">
        <v>3045</v>
      </c>
      <c r="G183" s="91" t="s">
        <v>1448</v>
      </c>
    </row>
    <row r="184" spans="1:7" x14ac:dyDescent="0.2">
      <c r="A184" s="156" t="s">
        <v>1458</v>
      </c>
      <c r="B184" s="160">
        <v>438</v>
      </c>
      <c r="C184" s="161" t="s">
        <v>2270</v>
      </c>
      <c r="D184" s="83">
        <v>114</v>
      </c>
      <c r="E184" s="91">
        <v>600000</v>
      </c>
      <c r="F184" s="91" t="s">
        <v>3045</v>
      </c>
      <c r="G184" s="91" t="s">
        <v>1448</v>
      </c>
    </row>
    <row r="185" spans="1:7" x14ac:dyDescent="0.2">
      <c r="A185" s="156" t="s">
        <v>1458</v>
      </c>
      <c r="B185" s="160">
        <v>440</v>
      </c>
      <c r="C185" s="161" t="s">
        <v>2829</v>
      </c>
      <c r="D185" s="83">
        <v>107</v>
      </c>
      <c r="E185" s="91">
        <v>600000</v>
      </c>
      <c r="F185" s="91" t="s">
        <v>3045</v>
      </c>
      <c r="G185" s="91" t="s">
        <v>1448</v>
      </c>
    </row>
    <row r="186" spans="1:7" x14ac:dyDescent="0.2">
      <c r="A186" s="156" t="s">
        <v>1458</v>
      </c>
      <c r="B186" s="160">
        <v>442</v>
      </c>
      <c r="C186" s="161" t="s">
        <v>2829</v>
      </c>
      <c r="D186" s="83">
        <v>176</v>
      </c>
      <c r="E186" s="91">
        <v>600000</v>
      </c>
      <c r="F186" s="91" t="s">
        <v>3045</v>
      </c>
      <c r="G186" s="91" t="s">
        <v>1448</v>
      </c>
    </row>
    <row r="187" spans="1:7" x14ac:dyDescent="0.2">
      <c r="A187" s="156" t="s">
        <v>1458</v>
      </c>
      <c r="B187" s="160" t="s">
        <v>4440</v>
      </c>
      <c r="C187" s="161" t="s">
        <v>2199</v>
      </c>
      <c r="D187" s="83">
        <v>194</v>
      </c>
      <c r="E187" s="82"/>
      <c r="F187" s="82"/>
      <c r="G187" s="91" t="s">
        <v>1450</v>
      </c>
    </row>
    <row r="188" spans="1:7" x14ac:dyDescent="0.2">
      <c r="A188" s="156" t="s">
        <v>1458</v>
      </c>
      <c r="B188" s="160" t="s">
        <v>250</v>
      </c>
      <c r="C188" s="161" t="s">
        <v>2201</v>
      </c>
      <c r="D188" s="83">
        <v>110</v>
      </c>
      <c r="E188" s="82"/>
      <c r="F188" s="82"/>
      <c r="G188" s="91" t="s">
        <v>1450</v>
      </c>
    </row>
    <row r="189" spans="1:7" x14ac:dyDescent="0.2">
      <c r="A189" s="156" t="s">
        <v>1458</v>
      </c>
      <c r="B189" s="172" t="s">
        <v>2221</v>
      </c>
      <c r="C189" s="164" t="s">
        <v>2393</v>
      </c>
      <c r="D189" s="43">
        <v>78</v>
      </c>
      <c r="E189" s="45"/>
      <c r="F189" s="45"/>
      <c r="G189" s="45" t="s">
        <v>1450</v>
      </c>
    </row>
    <row r="190" spans="1:7" x14ac:dyDescent="0.2">
      <c r="A190" s="82"/>
      <c r="B190" s="87"/>
      <c r="C190" s="166" t="s">
        <v>3229</v>
      </c>
      <c r="D190" s="131">
        <f>SUM(D150:D189)</f>
        <v>7743</v>
      </c>
      <c r="E190" s="82"/>
      <c r="F190" s="82"/>
      <c r="G190" s="82"/>
    </row>
    <row r="192" spans="1:7" x14ac:dyDescent="0.2">
      <c r="A192" s="45"/>
      <c r="B192" s="45"/>
      <c r="C192" s="45"/>
      <c r="D192" s="45"/>
      <c r="E192" s="45"/>
      <c r="F192" s="45"/>
      <c r="G192" s="45"/>
    </row>
    <row r="193" spans="2:7" x14ac:dyDescent="0.2">
      <c r="B193" s="194">
        <v>501</v>
      </c>
      <c r="C193" s="158" t="s">
        <v>1463</v>
      </c>
      <c r="D193" s="158">
        <v>7452</v>
      </c>
    </row>
    <row r="194" spans="2:7" x14ac:dyDescent="0.2">
      <c r="B194" s="194">
        <v>502</v>
      </c>
      <c r="C194" s="158" t="s">
        <v>4034</v>
      </c>
      <c r="D194" s="158">
        <v>267</v>
      </c>
      <c r="E194">
        <v>300000</v>
      </c>
      <c r="F194" t="s">
        <v>3045</v>
      </c>
      <c r="G194">
        <v>351100</v>
      </c>
    </row>
    <row r="195" spans="2:7" x14ac:dyDescent="0.2">
      <c r="B195" s="158" t="s">
        <v>3223</v>
      </c>
      <c r="C195" s="158" t="s">
        <v>1459</v>
      </c>
      <c r="D195" s="158">
        <v>170</v>
      </c>
    </row>
    <row r="196" spans="2:7" x14ac:dyDescent="0.2">
      <c r="B196" s="158" t="s">
        <v>1460</v>
      </c>
      <c r="C196" s="158" t="s">
        <v>1461</v>
      </c>
      <c r="D196" s="158">
        <v>128</v>
      </c>
    </row>
    <row r="197" spans="2:7" x14ac:dyDescent="0.2">
      <c r="B197" s="195" t="s">
        <v>1462</v>
      </c>
      <c r="C197" s="195" t="s">
        <v>1763</v>
      </c>
      <c r="D197" s="195">
        <v>44</v>
      </c>
      <c r="E197" s="45"/>
      <c r="F197" s="45"/>
      <c r="G197" s="45"/>
    </row>
    <row r="198" spans="2:7" x14ac:dyDescent="0.2">
      <c r="C198" s="196" t="s">
        <v>1467</v>
      </c>
      <c r="D198" s="196">
        <f>SUM(D193:D197)</f>
        <v>8061</v>
      </c>
    </row>
    <row r="201" spans="2:7" x14ac:dyDescent="0.2">
      <c r="C201" s="143" t="s">
        <v>2801</v>
      </c>
      <c r="D201" s="176">
        <f>D198+D190+D146+D112+D86+D48+D6</f>
        <v>47773</v>
      </c>
    </row>
  </sheetData>
  <phoneticPr fontId="8" type="noConversion"/>
  <printOptions gridLines="1"/>
  <pageMargins left="0.75" right="0.75" top="1" bottom="1" header="0.5" footer="0.5"/>
  <pageSetup orientation="portrait" r:id="rId1"/>
  <headerFooter alignWithMargins="0">
    <oddHeader>&amp;LAttachment E&amp;CCREIGHTON UNIVERSITY 
&amp;A SQ. FT.</oddHeader>
    <oddFooter>Page &amp;P&amp;R&amp;A</oddFooter>
  </headerFooter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3"/>
  <dimension ref="A1:F53"/>
  <sheetViews>
    <sheetView workbookViewId="0"/>
  </sheetViews>
  <sheetFormatPr defaultRowHeight="12.75" x14ac:dyDescent="0.2"/>
  <cols>
    <col min="1" max="1" width="12.7109375" style="13" customWidth="1"/>
    <col min="2" max="2" width="9.7109375" style="13" customWidth="1"/>
    <col min="3" max="3" width="21.7109375" style="13" customWidth="1"/>
    <col min="4" max="4" width="11.7109375" style="7" customWidth="1"/>
    <col min="5" max="5" width="9.7109375" style="13" customWidth="1"/>
  </cols>
  <sheetData>
    <row r="1" spans="1:5" x14ac:dyDescent="0.2">
      <c r="A1" s="44" t="s">
        <v>728</v>
      </c>
      <c r="B1" s="44" t="s">
        <v>634</v>
      </c>
      <c r="C1" s="44" t="s">
        <v>729</v>
      </c>
      <c r="D1" s="3" t="s">
        <v>2122</v>
      </c>
      <c r="E1" s="44" t="s">
        <v>2123</v>
      </c>
    </row>
    <row r="2" spans="1:5" ht="13.5" customHeight="1" x14ac:dyDescent="0.2">
      <c r="A2" s="141" t="s">
        <v>635</v>
      </c>
      <c r="B2" s="141">
        <v>100</v>
      </c>
      <c r="C2" s="141" t="s">
        <v>2311</v>
      </c>
      <c r="D2" s="16">
        <v>237</v>
      </c>
      <c r="E2" s="141">
        <v>11700</v>
      </c>
    </row>
    <row r="3" spans="1:5" ht="13.5" customHeight="1" x14ac:dyDescent="0.2">
      <c r="A3" s="141" t="s">
        <v>635</v>
      </c>
      <c r="B3" s="141" t="s">
        <v>3731</v>
      </c>
      <c r="C3" s="141" t="s">
        <v>2136</v>
      </c>
      <c r="D3" s="16">
        <v>89</v>
      </c>
      <c r="E3" s="141"/>
    </row>
    <row r="4" spans="1:5" ht="13.5" customHeight="1" x14ac:dyDescent="0.2">
      <c r="A4" s="141" t="s">
        <v>635</v>
      </c>
      <c r="B4" s="141" t="s">
        <v>4290</v>
      </c>
      <c r="C4" s="141" t="s">
        <v>851</v>
      </c>
      <c r="D4" s="16"/>
      <c r="E4" s="141"/>
    </row>
    <row r="5" spans="1:5" ht="13.5" customHeight="1" x14ac:dyDescent="0.2">
      <c r="A5" s="141" t="s">
        <v>635</v>
      </c>
      <c r="B5" s="141" t="s">
        <v>4291</v>
      </c>
      <c r="C5" s="141" t="s">
        <v>4309</v>
      </c>
      <c r="D5" s="16">
        <v>156</v>
      </c>
      <c r="E5" s="141"/>
    </row>
    <row r="6" spans="1:5" ht="13.5" customHeight="1" x14ac:dyDescent="0.2">
      <c r="A6" s="141" t="s">
        <v>635</v>
      </c>
      <c r="B6" s="141" t="s">
        <v>4292</v>
      </c>
      <c r="C6" s="141" t="s">
        <v>2311</v>
      </c>
      <c r="D6" s="16">
        <v>113</v>
      </c>
      <c r="E6" s="141"/>
    </row>
    <row r="7" spans="1:5" x14ac:dyDescent="0.2">
      <c r="A7" s="13" t="s">
        <v>635</v>
      </c>
      <c r="B7" s="13" t="s">
        <v>3406</v>
      </c>
      <c r="C7" s="13" t="s">
        <v>2171</v>
      </c>
      <c r="D7" s="7">
        <v>122</v>
      </c>
      <c r="E7" s="13">
        <v>117000</v>
      </c>
    </row>
    <row r="8" spans="1:5" x14ac:dyDescent="0.2">
      <c r="A8" s="13" t="s">
        <v>635</v>
      </c>
      <c r="B8" s="13">
        <v>101</v>
      </c>
      <c r="C8" s="13" t="s">
        <v>2311</v>
      </c>
      <c r="D8" s="7">
        <v>185</v>
      </c>
      <c r="E8" s="13">
        <v>117000</v>
      </c>
    </row>
    <row r="9" spans="1:5" x14ac:dyDescent="0.2">
      <c r="A9" s="13" t="s">
        <v>635</v>
      </c>
      <c r="B9" s="13" t="s">
        <v>3889</v>
      </c>
      <c r="C9" s="13" t="s">
        <v>2136</v>
      </c>
      <c r="D9" s="7">
        <v>100</v>
      </c>
    </row>
    <row r="10" spans="1:5" x14ac:dyDescent="0.2">
      <c r="A10" s="13" t="s">
        <v>635</v>
      </c>
      <c r="B10" s="13" t="s">
        <v>3875</v>
      </c>
      <c r="C10" s="13" t="s">
        <v>2136</v>
      </c>
      <c r="D10" s="7">
        <v>179</v>
      </c>
    </row>
    <row r="11" spans="1:5" s="140" customFormat="1" x14ac:dyDescent="0.2">
      <c r="A11" s="13" t="s">
        <v>635</v>
      </c>
      <c r="B11" s="141" t="s">
        <v>787</v>
      </c>
      <c r="C11" s="141" t="s">
        <v>3704</v>
      </c>
      <c r="D11" s="16">
        <v>80</v>
      </c>
      <c r="E11" s="16"/>
    </row>
    <row r="12" spans="1:5" x14ac:dyDescent="0.2">
      <c r="A12" s="13" t="s">
        <v>635</v>
      </c>
      <c r="B12" s="13" t="s">
        <v>869</v>
      </c>
      <c r="C12" s="13" t="s">
        <v>3018</v>
      </c>
      <c r="D12" s="7">
        <v>113</v>
      </c>
    </row>
    <row r="13" spans="1:5" x14ac:dyDescent="0.2">
      <c r="A13" s="13" t="s">
        <v>635</v>
      </c>
      <c r="B13" s="13" t="s">
        <v>870</v>
      </c>
      <c r="C13" s="13" t="s">
        <v>3704</v>
      </c>
      <c r="D13" s="7">
        <v>80</v>
      </c>
    </row>
    <row r="14" spans="1:5" x14ac:dyDescent="0.2">
      <c r="A14" s="13" t="s">
        <v>635</v>
      </c>
      <c r="B14" s="13" t="s">
        <v>871</v>
      </c>
      <c r="C14" s="13" t="s">
        <v>3743</v>
      </c>
      <c r="D14" s="7">
        <v>275</v>
      </c>
    </row>
    <row r="15" spans="1:5" x14ac:dyDescent="0.2">
      <c r="A15" s="13" t="s">
        <v>635</v>
      </c>
      <c r="B15" s="13">
        <v>102</v>
      </c>
      <c r="C15" s="13" t="s">
        <v>3738</v>
      </c>
      <c r="D15" s="7">
        <v>622</v>
      </c>
      <c r="E15" s="13">
        <v>117000</v>
      </c>
    </row>
    <row r="16" spans="1:5" x14ac:dyDescent="0.2">
      <c r="A16" s="13" t="s">
        <v>635</v>
      </c>
      <c r="B16" s="13" t="s">
        <v>3876</v>
      </c>
      <c r="C16" s="13" t="s">
        <v>2136</v>
      </c>
      <c r="D16" s="7">
        <v>100</v>
      </c>
      <c r="E16" s="13">
        <v>117000</v>
      </c>
    </row>
    <row r="17" spans="1:5" x14ac:dyDescent="0.2">
      <c r="A17" s="13" t="s">
        <v>635</v>
      </c>
      <c r="B17" s="13" t="s">
        <v>3890</v>
      </c>
      <c r="C17" s="13" t="s">
        <v>2136</v>
      </c>
      <c r="D17" s="7">
        <v>100</v>
      </c>
      <c r="E17" s="13">
        <v>117000</v>
      </c>
    </row>
    <row r="18" spans="1:5" x14ac:dyDescent="0.2">
      <c r="A18" s="13" t="s">
        <v>635</v>
      </c>
      <c r="B18" s="13" t="s">
        <v>3891</v>
      </c>
      <c r="C18" s="13" t="s">
        <v>2136</v>
      </c>
      <c r="D18" s="7">
        <v>117</v>
      </c>
      <c r="E18" s="13">
        <v>117000</v>
      </c>
    </row>
    <row r="19" spans="1:5" x14ac:dyDescent="0.2">
      <c r="A19" s="13" t="s">
        <v>635</v>
      </c>
      <c r="B19" s="13">
        <v>103</v>
      </c>
      <c r="C19" s="13" t="s">
        <v>2311</v>
      </c>
      <c r="D19" s="7">
        <v>234</v>
      </c>
      <c r="E19" s="13">
        <v>117000</v>
      </c>
    </row>
    <row r="20" spans="1:5" x14ac:dyDescent="0.2">
      <c r="A20" s="13" t="s">
        <v>635</v>
      </c>
      <c r="B20" s="13">
        <v>104</v>
      </c>
      <c r="C20" s="13" t="s">
        <v>2384</v>
      </c>
      <c r="D20" s="7">
        <v>548</v>
      </c>
      <c r="E20" s="13">
        <v>117000</v>
      </c>
    </row>
    <row r="21" spans="1:5" x14ac:dyDescent="0.2">
      <c r="A21" s="13" t="s">
        <v>635</v>
      </c>
      <c r="B21" s="13" t="s">
        <v>3826</v>
      </c>
      <c r="C21" s="13" t="s">
        <v>2279</v>
      </c>
      <c r="D21" s="7">
        <v>19</v>
      </c>
      <c r="E21" s="13">
        <v>117000</v>
      </c>
    </row>
    <row r="22" spans="1:5" x14ac:dyDescent="0.2">
      <c r="A22" s="13" t="s">
        <v>635</v>
      </c>
      <c r="B22" s="13" t="s">
        <v>4459</v>
      </c>
      <c r="C22" s="13" t="s">
        <v>2311</v>
      </c>
      <c r="D22" s="7">
        <v>275</v>
      </c>
      <c r="E22" s="13">
        <v>117000</v>
      </c>
    </row>
    <row r="23" spans="1:5" x14ac:dyDescent="0.2">
      <c r="A23" s="13" t="s">
        <v>635</v>
      </c>
      <c r="B23" s="13">
        <v>105</v>
      </c>
      <c r="C23" s="13" t="s">
        <v>2136</v>
      </c>
      <c r="D23" s="7">
        <v>152</v>
      </c>
      <c r="E23" s="13">
        <v>117000</v>
      </c>
    </row>
    <row r="24" spans="1:5" x14ac:dyDescent="0.2">
      <c r="A24" s="13" t="s">
        <v>635</v>
      </c>
      <c r="B24" s="13">
        <v>106</v>
      </c>
      <c r="C24" s="13" t="s">
        <v>2136</v>
      </c>
      <c r="D24" s="7">
        <v>129</v>
      </c>
      <c r="E24" s="13">
        <v>117000</v>
      </c>
    </row>
    <row r="25" spans="1:5" x14ac:dyDescent="0.2">
      <c r="A25" s="13" t="s">
        <v>635</v>
      </c>
      <c r="B25" s="13">
        <v>107</v>
      </c>
      <c r="C25" s="13" t="s">
        <v>633</v>
      </c>
      <c r="D25" s="7">
        <v>156</v>
      </c>
      <c r="E25" s="13">
        <v>117000</v>
      </c>
    </row>
    <row r="26" spans="1:5" x14ac:dyDescent="0.2">
      <c r="A26" s="13" t="s">
        <v>635</v>
      </c>
      <c r="B26" s="13">
        <v>108</v>
      </c>
      <c r="C26" s="13" t="s">
        <v>2136</v>
      </c>
      <c r="D26" s="7">
        <v>153</v>
      </c>
      <c r="E26" s="13">
        <v>117000</v>
      </c>
    </row>
    <row r="27" spans="1:5" x14ac:dyDescent="0.2">
      <c r="A27" s="13" t="s">
        <v>635</v>
      </c>
      <c r="B27" s="13">
        <v>109</v>
      </c>
      <c r="C27" s="13" t="s">
        <v>2136</v>
      </c>
      <c r="D27" s="7">
        <v>157</v>
      </c>
      <c r="E27" s="13">
        <v>117000</v>
      </c>
    </row>
    <row r="28" spans="1:5" x14ac:dyDescent="0.2">
      <c r="A28" s="13" t="s">
        <v>635</v>
      </c>
      <c r="B28" s="13">
        <v>110</v>
      </c>
      <c r="C28" s="13" t="s">
        <v>2136</v>
      </c>
      <c r="D28" s="7">
        <v>204</v>
      </c>
      <c r="E28" s="13">
        <v>117000</v>
      </c>
    </row>
    <row r="29" spans="1:5" x14ac:dyDescent="0.2">
      <c r="A29" s="13" t="s">
        <v>635</v>
      </c>
      <c r="B29" s="13">
        <v>111</v>
      </c>
      <c r="C29" s="13" t="s">
        <v>2134</v>
      </c>
      <c r="D29" s="7">
        <v>288</v>
      </c>
      <c r="E29" s="13">
        <v>117000</v>
      </c>
    </row>
    <row r="30" spans="1:5" x14ac:dyDescent="0.2">
      <c r="A30" s="13" t="s">
        <v>635</v>
      </c>
      <c r="B30" s="13">
        <v>112</v>
      </c>
      <c r="C30" s="13" t="s">
        <v>2136</v>
      </c>
      <c r="D30" s="7">
        <v>150</v>
      </c>
      <c r="E30" s="13">
        <v>117000</v>
      </c>
    </row>
    <row r="31" spans="1:5" x14ac:dyDescent="0.2">
      <c r="A31" s="13" t="s">
        <v>635</v>
      </c>
      <c r="B31" s="13" t="s">
        <v>3879</v>
      </c>
      <c r="C31" s="13" t="s">
        <v>744</v>
      </c>
      <c r="D31" s="7">
        <v>163</v>
      </c>
      <c r="E31" s="13">
        <v>117000</v>
      </c>
    </row>
    <row r="32" spans="1:5" x14ac:dyDescent="0.2">
      <c r="A32" s="13" t="s">
        <v>635</v>
      </c>
      <c r="B32" s="13">
        <v>113</v>
      </c>
      <c r="C32" s="13" t="s">
        <v>2311</v>
      </c>
      <c r="D32" s="7">
        <v>259</v>
      </c>
      <c r="E32" s="13">
        <v>117000</v>
      </c>
    </row>
    <row r="33" spans="1:5" x14ac:dyDescent="0.2">
      <c r="A33" s="13" t="s">
        <v>635</v>
      </c>
      <c r="B33" s="13">
        <v>114</v>
      </c>
      <c r="C33" s="13" t="s">
        <v>2593</v>
      </c>
      <c r="D33" s="7">
        <v>1096</v>
      </c>
      <c r="E33" s="13">
        <v>117000</v>
      </c>
    </row>
    <row r="34" spans="1:5" x14ac:dyDescent="0.2">
      <c r="A34" s="13" t="s">
        <v>635</v>
      </c>
      <c r="B34" s="13">
        <v>115</v>
      </c>
      <c r="C34" s="13" t="s">
        <v>2143</v>
      </c>
      <c r="D34" s="7">
        <v>381</v>
      </c>
      <c r="E34" s="13">
        <v>117000</v>
      </c>
    </row>
    <row r="35" spans="1:5" x14ac:dyDescent="0.2">
      <c r="A35" s="13" t="s">
        <v>635</v>
      </c>
      <c r="B35" s="13">
        <v>116</v>
      </c>
      <c r="C35" s="13" t="s">
        <v>3776</v>
      </c>
      <c r="D35" s="7">
        <v>227</v>
      </c>
      <c r="E35" s="13">
        <v>117000</v>
      </c>
    </row>
    <row r="36" spans="1:5" x14ac:dyDescent="0.2">
      <c r="A36" s="13" t="s">
        <v>635</v>
      </c>
      <c r="B36" s="13">
        <v>117</v>
      </c>
      <c r="C36" s="13" t="s">
        <v>3779</v>
      </c>
      <c r="D36" s="7">
        <v>204</v>
      </c>
      <c r="E36" s="13">
        <v>117000</v>
      </c>
    </row>
    <row r="37" spans="1:5" x14ac:dyDescent="0.2">
      <c r="A37" s="13" t="s">
        <v>635</v>
      </c>
      <c r="B37" s="13">
        <v>118</v>
      </c>
      <c r="C37" s="13" t="s">
        <v>2593</v>
      </c>
      <c r="D37" s="7">
        <v>707</v>
      </c>
      <c r="E37" s="13">
        <v>117000</v>
      </c>
    </row>
    <row r="38" spans="1:5" x14ac:dyDescent="0.2">
      <c r="A38" s="13" t="s">
        <v>635</v>
      </c>
      <c r="B38" s="13">
        <v>119</v>
      </c>
      <c r="C38" s="13" t="s">
        <v>2311</v>
      </c>
      <c r="D38" s="7">
        <v>316</v>
      </c>
      <c r="E38" s="13">
        <v>117000</v>
      </c>
    </row>
    <row r="39" spans="1:5" x14ac:dyDescent="0.2">
      <c r="A39" s="13" t="s">
        <v>635</v>
      </c>
      <c r="B39" s="13" t="s">
        <v>643</v>
      </c>
      <c r="C39" s="13" t="s">
        <v>2367</v>
      </c>
      <c r="D39" s="7">
        <v>37</v>
      </c>
      <c r="E39" s="13">
        <v>117000</v>
      </c>
    </row>
    <row r="40" spans="1:5" x14ac:dyDescent="0.2">
      <c r="A40" s="13" t="s">
        <v>635</v>
      </c>
      <c r="B40" s="13">
        <v>120</v>
      </c>
      <c r="C40" s="13" t="s">
        <v>2311</v>
      </c>
      <c r="D40" s="7">
        <v>293</v>
      </c>
      <c r="E40" s="13">
        <v>117000</v>
      </c>
    </row>
    <row r="41" spans="1:5" x14ac:dyDescent="0.2">
      <c r="A41" s="13" t="s">
        <v>635</v>
      </c>
      <c r="B41" s="13">
        <v>121</v>
      </c>
      <c r="C41" s="13" t="s">
        <v>2593</v>
      </c>
      <c r="D41" s="7">
        <v>1096</v>
      </c>
      <c r="E41" s="13">
        <v>117000</v>
      </c>
    </row>
    <row r="42" spans="1:5" x14ac:dyDescent="0.2">
      <c r="A42" s="13" t="s">
        <v>635</v>
      </c>
      <c r="B42" s="13">
        <v>122</v>
      </c>
      <c r="C42" s="13" t="s">
        <v>2593</v>
      </c>
      <c r="E42" s="13">
        <v>117000</v>
      </c>
    </row>
    <row r="43" spans="1:5" x14ac:dyDescent="0.2">
      <c r="A43" s="13" t="s">
        <v>635</v>
      </c>
      <c r="B43" s="13">
        <v>123</v>
      </c>
      <c r="C43" s="13" t="s">
        <v>2311</v>
      </c>
      <c r="D43" s="7">
        <v>434</v>
      </c>
      <c r="E43" s="13">
        <v>117000</v>
      </c>
    </row>
    <row r="44" spans="1:5" x14ac:dyDescent="0.2">
      <c r="A44" s="13" t="s">
        <v>635</v>
      </c>
      <c r="B44" s="13">
        <v>124</v>
      </c>
      <c r="C44" s="13" t="s">
        <v>2593</v>
      </c>
      <c r="D44" s="7">
        <v>632</v>
      </c>
      <c r="E44" s="13">
        <v>117000</v>
      </c>
    </row>
    <row r="45" spans="1:5" x14ac:dyDescent="0.2">
      <c r="A45" s="13" t="s">
        <v>635</v>
      </c>
      <c r="B45" s="13">
        <v>125</v>
      </c>
      <c r="C45" s="13" t="s">
        <v>2593</v>
      </c>
      <c r="D45" s="7">
        <v>508</v>
      </c>
      <c r="E45" s="13">
        <v>117000</v>
      </c>
    </row>
    <row r="46" spans="1:5" x14ac:dyDescent="0.2">
      <c r="A46" s="13" t="s">
        <v>635</v>
      </c>
      <c r="B46" s="13">
        <v>126</v>
      </c>
      <c r="C46" s="13" t="s">
        <v>4372</v>
      </c>
      <c r="D46" s="7">
        <v>659</v>
      </c>
      <c r="E46" s="13">
        <v>117000</v>
      </c>
    </row>
    <row r="47" spans="1:5" x14ac:dyDescent="0.2">
      <c r="A47" s="13" t="s">
        <v>635</v>
      </c>
      <c r="B47" s="13" t="s">
        <v>2321</v>
      </c>
      <c r="C47" s="13" t="s">
        <v>3704</v>
      </c>
      <c r="D47" s="7">
        <v>83</v>
      </c>
    </row>
    <row r="48" spans="1:5" x14ac:dyDescent="0.2">
      <c r="A48" s="13" t="s">
        <v>635</v>
      </c>
      <c r="B48" s="13" t="s">
        <v>919</v>
      </c>
      <c r="C48" s="13" t="s">
        <v>3704</v>
      </c>
      <c r="D48" s="7">
        <v>79</v>
      </c>
    </row>
    <row r="49" spans="1:6" x14ac:dyDescent="0.2">
      <c r="A49" s="13" t="s">
        <v>635</v>
      </c>
      <c r="B49" s="13" t="s">
        <v>920</v>
      </c>
      <c r="C49" s="13" t="s">
        <v>3704</v>
      </c>
      <c r="D49" s="7">
        <v>77</v>
      </c>
    </row>
    <row r="50" spans="1:6" x14ac:dyDescent="0.2">
      <c r="A50" s="83" t="s">
        <v>635</v>
      </c>
      <c r="B50" s="83">
        <v>127</v>
      </c>
      <c r="C50" s="83" t="s">
        <v>3738</v>
      </c>
      <c r="D50" s="21">
        <v>569</v>
      </c>
      <c r="E50" s="83">
        <v>117000</v>
      </c>
      <c r="F50" s="82"/>
    </row>
    <row r="51" spans="1:6" x14ac:dyDescent="0.2">
      <c r="A51" s="43" t="s">
        <v>635</v>
      </c>
      <c r="B51" s="43">
        <v>128</v>
      </c>
      <c r="C51" s="43" t="s">
        <v>2171</v>
      </c>
      <c r="D51" s="46">
        <v>85</v>
      </c>
      <c r="E51" s="43"/>
      <c r="F51" s="45"/>
    </row>
    <row r="52" spans="1:6" x14ac:dyDescent="0.2">
      <c r="C52" s="29" t="s">
        <v>2401</v>
      </c>
      <c r="D52" s="11">
        <f>SUM(D2:D51)</f>
        <v>13038</v>
      </c>
      <c r="E52" s="29"/>
    </row>
    <row r="53" spans="1:6" x14ac:dyDescent="0.2">
      <c r="C53" s="29" t="s">
        <v>2801</v>
      </c>
      <c r="D53" s="11">
        <f>SUM(D52)</f>
        <v>13038</v>
      </c>
      <c r="E53" s="29"/>
    </row>
  </sheetData>
  <phoneticPr fontId="0" type="noConversion"/>
  <pageMargins left="0.75" right="0.75" top="1" bottom="1" header="0.5" footer="0.5"/>
  <pageSetup paperSize="3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J154"/>
  <sheetViews>
    <sheetView topLeftCell="A110" workbookViewId="0"/>
  </sheetViews>
  <sheetFormatPr defaultRowHeight="12.75" x14ac:dyDescent="0.2"/>
  <cols>
    <col min="1" max="1" width="12.7109375" style="5" customWidth="1"/>
    <col min="2" max="2" width="9.7109375" style="6" customWidth="1"/>
    <col min="3" max="3" width="24.42578125" style="5" customWidth="1"/>
    <col min="4" max="4" width="11.7109375" style="6" customWidth="1"/>
    <col min="5" max="5" width="9.7109375" style="8" customWidth="1"/>
    <col min="6" max="6" width="30.7109375" style="5" customWidth="1"/>
    <col min="7" max="7" width="1.7109375" style="5" customWidth="1"/>
    <col min="8" max="8" width="16.7109375" style="5" customWidth="1"/>
    <col min="9" max="9" width="4.7109375" style="5" customWidth="1"/>
    <col min="10" max="10" width="8.7109375" style="5" customWidth="1"/>
  </cols>
  <sheetData>
    <row r="1" spans="1:8" x14ac:dyDescent="0.2">
      <c r="A1" s="10" t="s">
        <v>2119</v>
      </c>
      <c r="B1" s="14" t="s">
        <v>2120</v>
      </c>
      <c r="C1" s="10" t="s">
        <v>2121</v>
      </c>
      <c r="D1" s="14" t="s">
        <v>2122</v>
      </c>
      <c r="E1" s="12" t="s">
        <v>2123</v>
      </c>
      <c r="F1" s="10" t="s">
        <v>2126</v>
      </c>
    </row>
    <row r="2" spans="1:8" ht="13.15" customHeight="1" x14ac:dyDescent="0.2">
      <c r="A2" s="5" t="s">
        <v>3003</v>
      </c>
      <c r="B2" s="6" t="s">
        <v>2133</v>
      </c>
      <c r="C2" s="5" t="s">
        <v>2299</v>
      </c>
      <c r="D2" s="6">
        <v>58</v>
      </c>
      <c r="E2" s="8" t="s">
        <v>3004</v>
      </c>
    </row>
    <row r="3" spans="1:8" ht="13.15" customHeight="1" x14ac:dyDescent="0.2">
      <c r="A3" s="5" t="s">
        <v>3003</v>
      </c>
      <c r="B3" s="6" t="s">
        <v>2135</v>
      </c>
      <c r="C3" s="5" t="s">
        <v>3005</v>
      </c>
      <c r="D3" s="6">
        <v>185</v>
      </c>
      <c r="E3" s="8" t="s">
        <v>3004</v>
      </c>
    </row>
    <row r="4" spans="1:8" ht="13.15" customHeight="1" x14ac:dyDescent="0.2">
      <c r="A4" s="5" t="s">
        <v>3003</v>
      </c>
      <c r="B4" s="6" t="s">
        <v>2138</v>
      </c>
      <c r="C4" s="5" t="s">
        <v>3006</v>
      </c>
      <c r="D4" s="6">
        <v>624</v>
      </c>
      <c r="E4" s="8" t="s">
        <v>3004</v>
      </c>
    </row>
    <row r="5" spans="1:8" ht="13.15" customHeight="1" x14ac:dyDescent="0.2">
      <c r="A5" s="5" t="s">
        <v>3003</v>
      </c>
      <c r="B5" s="6" t="s">
        <v>2139</v>
      </c>
      <c r="C5" s="5" t="s">
        <v>3007</v>
      </c>
      <c r="D5" s="6">
        <v>119</v>
      </c>
      <c r="E5" s="8" t="s">
        <v>3004</v>
      </c>
    </row>
    <row r="6" spans="1:8" ht="13.15" customHeight="1" x14ac:dyDescent="0.2">
      <c r="A6" s="5" t="s">
        <v>3003</v>
      </c>
      <c r="B6" s="6" t="s">
        <v>2142</v>
      </c>
      <c r="C6" s="5" t="s">
        <v>3008</v>
      </c>
      <c r="D6" s="6">
        <v>46</v>
      </c>
      <c r="E6" s="8" t="s">
        <v>3004</v>
      </c>
    </row>
    <row r="7" spans="1:8" ht="13.15" customHeight="1" x14ac:dyDescent="0.2">
      <c r="A7" s="5" t="s">
        <v>3003</v>
      </c>
      <c r="B7" s="6" t="s">
        <v>2146</v>
      </c>
      <c r="C7" s="5" t="s">
        <v>3009</v>
      </c>
      <c r="D7" s="6">
        <v>111</v>
      </c>
      <c r="E7" s="8">
        <v>761000</v>
      </c>
    </row>
    <row r="8" spans="1:8" ht="13.15" customHeight="1" x14ac:dyDescent="0.2">
      <c r="A8" s="5" t="s">
        <v>3003</v>
      </c>
      <c r="B8" s="6" t="s">
        <v>2147</v>
      </c>
      <c r="C8" s="5" t="s">
        <v>3011</v>
      </c>
      <c r="D8" s="6">
        <v>168</v>
      </c>
      <c r="E8" s="8">
        <v>761000</v>
      </c>
    </row>
    <row r="9" spans="1:8" ht="13.15" customHeight="1" x14ac:dyDescent="0.2">
      <c r="A9" s="5" t="s">
        <v>3003</v>
      </c>
      <c r="B9" s="6" t="s">
        <v>2149</v>
      </c>
      <c r="C9" s="5" t="s">
        <v>3012</v>
      </c>
      <c r="D9" s="6">
        <v>545</v>
      </c>
      <c r="E9" s="8" t="s">
        <v>3004</v>
      </c>
    </row>
    <row r="10" spans="1:8" ht="13.15" customHeight="1" x14ac:dyDescent="0.2">
      <c r="A10" s="5" t="s">
        <v>3003</v>
      </c>
      <c r="B10" s="6" t="s">
        <v>2150</v>
      </c>
      <c r="C10" s="5" t="s">
        <v>3013</v>
      </c>
      <c r="D10" s="6">
        <v>1504</v>
      </c>
      <c r="E10" s="8" t="s">
        <v>3004</v>
      </c>
    </row>
    <row r="11" spans="1:8" ht="13.15" customHeight="1" x14ac:dyDescent="0.2">
      <c r="A11" s="5" t="s">
        <v>3003</v>
      </c>
      <c r="B11" s="6" t="s">
        <v>3014</v>
      </c>
      <c r="C11" s="5" t="s">
        <v>2136</v>
      </c>
      <c r="D11" s="6">
        <v>90</v>
      </c>
      <c r="E11" s="8" t="s">
        <v>3004</v>
      </c>
    </row>
    <row r="12" spans="1:8" ht="13.15" customHeight="1" x14ac:dyDescent="0.2">
      <c r="A12" s="5" t="s">
        <v>3003</v>
      </c>
      <c r="B12" s="6" t="s">
        <v>2152</v>
      </c>
      <c r="C12" s="5" t="s">
        <v>2311</v>
      </c>
      <c r="D12" s="6">
        <v>115</v>
      </c>
      <c r="E12" s="8">
        <v>761000</v>
      </c>
      <c r="H12" s="9"/>
    </row>
    <row r="13" spans="1:8" ht="13.15" customHeight="1" x14ac:dyDescent="0.2">
      <c r="A13" s="5" t="s">
        <v>3003</v>
      </c>
      <c r="B13" s="6" t="s">
        <v>2155</v>
      </c>
      <c r="C13" s="5" t="s">
        <v>3015</v>
      </c>
      <c r="D13" s="6">
        <v>1336</v>
      </c>
      <c r="E13" s="8" t="s">
        <v>3004</v>
      </c>
    </row>
    <row r="14" spans="1:8" ht="13.15" customHeight="1" x14ac:dyDescent="0.2">
      <c r="A14" s="5" t="s">
        <v>3003</v>
      </c>
      <c r="B14" s="6" t="s">
        <v>2159</v>
      </c>
      <c r="C14" s="5" t="s">
        <v>3016</v>
      </c>
      <c r="D14" s="6">
        <v>2897</v>
      </c>
      <c r="E14" s="8" t="s">
        <v>3004</v>
      </c>
    </row>
    <row r="15" spans="1:8" ht="13.15" customHeight="1" x14ac:dyDescent="0.2">
      <c r="A15" s="5" t="s">
        <v>3003</v>
      </c>
      <c r="B15" s="6" t="s">
        <v>2161</v>
      </c>
      <c r="C15" s="5" t="s">
        <v>2311</v>
      </c>
      <c r="D15" s="6">
        <v>451</v>
      </c>
      <c r="E15" s="8">
        <v>761000</v>
      </c>
      <c r="H15" s="9"/>
    </row>
    <row r="16" spans="1:8" ht="13.15" customHeight="1" x14ac:dyDescent="0.2">
      <c r="A16" s="5" t="s">
        <v>3003</v>
      </c>
      <c r="B16" s="6" t="s">
        <v>2173</v>
      </c>
      <c r="C16" s="5" t="s">
        <v>3017</v>
      </c>
      <c r="D16" s="6">
        <v>825</v>
      </c>
      <c r="E16" s="8" t="s">
        <v>3004</v>
      </c>
    </row>
    <row r="17" spans="1:5" ht="13.15" customHeight="1" x14ac:dyDescent="0.2">
      <c r="A17" s="5" t="s">
        <v>3003</v>
      </c>
      <c r="B17" s="6" t="s">
        <v>2271</v>
      </c>
      <c r="C17" s="5" t="s">
        <v>3018</v>
      </c>
      <c r="D17" s="6">
        <v>11165</v>
      </c>
      <c r="E17" s="8" t="s">
        <v>3004</v>
      </c>
    </row>
    <row r="18" spans="1:5" ht="13.15" customHeight="1" x14ac:dyDescent="0.2">
      <c r="A18" s="5" t="s">
        <v>3003</v>
      </c>
      <c r="B18" s="6" t="s">
        <v>2280</v>
      </c>
      <c r="C18" s="5" t="s">
        <v>3019</v>
      </c>
      <c r="D18" s="6">
        <v>339</v>
      </c>
      <c r="E18" s="8">
        <v>761000</v>
      </c>
    </row>
    <row r="19" spans="1:5" ht="13.15" customHeight="1" x14ac:dyDescent="0.2">
      <c r="A19" s="5" t="s">
        <v>3003</v>
      </c>
      <c r="B19" s="6" t="s">
        <v>2282</v>
      </c>
      <c r="C19" s="5" t="s">
        <v>3020</v>
      </c>
      <c r="D19" s="6">
        <v>909</v>
      </c>
      <c r="E19" s="8" t="s">
        <v>3004</v>
      </c>
    </row>
    <row r="20" spans="1:5" ht="13.15" customHeight="1" x14ac:dyDescent="0.2">
      <c r="A20" s="5" t="s">
        <v>3003</v>
      </c>
      <c r="B20" s="6" t="s">
        <v>2293</v>
      </c>
      <c r="C20" s="5" t="s">
        <v>3021</v>
      </c>
      <c r="D20" s="6">
        <v>280</v>
      </c>
      <c r="E20" s="8" t="s">
        <v>3004</v>
      </c>
    </row>
    <row r="21" spans="1:5" ht="13.15" customHeight="1" x14ac:dyDescent="0.2">
      <c r="A21" s="5" t="s">
        <v>3003</v>
      </c>
      <c r="B21" s="6" t="s">
        <v>2296</v>
      </c>
      <c r="C21" s="5" t="s">
        <v>2281</v>
      </c>
      <c r="D21" s="6">
        <v>281</v>
      </c>
      <c r="E21" s="8" t="s">
        <v>3004</v>
      </c>
    </row>
    <row r="22" spans="1:5" ht="13.15" customHeight="1" x14ac:dyDescent="0.2">
      <c r="A22" s="5" t="s">
        <v>3003</v>
      </c>
      <c r="B22" s="6" t="s">
        <v>2298</v>
      </c>
      <c r="C22" s="5" t="s">
        <v>3022</v>
      </c>
      <c r="D22" s="6">
        <v>175</v>
      </c>
      <c r="E22" s="8" t="s">
        <v>3004</v>
      </c>
    </row>
    <row r="23" spans="1:5" ht="13.15" customHeight="1" x14ac:dyDescent="0.2">
      <c r="A23" s="5" t="s">
        <v>3003</v>
      </c>
      <c r="B23" s="6" t="s">
        <v>2300</v>
      </c>
      <c r="C23" s="5" t="s">
        <v>3333</v>
      </c>
      <c r="D23" s="6">
        <v>109</v>
      </c>
      <c r="E23" s="8" t="s">
        <v>3004</v>
      </c>
    </row>
    <row r="24" spans="1:5" ht="13.15" customHeight="1" x14ac:dyDescent="0.2">
      <c r="A24" s="5" t="s">
        <v>3003</v>
      </c>
      <c r="B24" s="6" t="s">
        <v>2301</v>
      </c>
      <c r="C24" s="5" t="s">
        <v>3334</v>
      </c>
      <c r="D24" s="6">
        <v>235</v>
      </c>
      <c r="E24" s="8" t="s">
        <v>3004</v>
      </c>
    </row>
    <row r="25" spans="1:5" ht="13.15" customHeight="1" x14ac:dyDescent="0.2">
      <c r="A25" s="5" t="s">
        <v>3003</v>
      </c>
      <c r="B25" s="6" t="s">
        <v>2304</v>
      </c>
      <c r="C25" s="5" t="s">
        <v>3335</v>
      </c>
      <c r="D25" s="6">
        <v>143</v>
      </c>
      <c r="E25" s="8" t="s">
        <v>3004</v>
      </c>
    </row>
    <row r="26" spans="1:5" ht="13.15" customHeight="1" x14ac:dyDescent="0.2">
      <c r="A26" s="5" t="s">
        <v>3003</v>
      </c>
      <c r="B26" s="6" t="s">
        <v>2310</v>
      </c>
      <c r="C26" s="5" t="s">
        <v>2827</v>
      </c>
      <c r="D26" s="6">
        <v>1976</v>
      </c>
      <c r="E26" s="8" t="s">
        <v>3004</v>
      </c>
    </row>
    <row r="27" spans="1:5" ht="13.15" customHeight="1" x14ac:dyDescent="0.2">
      <c r="A27" s="5" t="s">
        <v>3003</v>
      </c>
      <c r="B27" s="6" t="s">
        <v>2312</v>
      </c>
      <c r="C27" s="5" t="s">
        <v>2136</v>
      </c>
      <c r="D27" s="6">
        <v>104</v>
      </c>
      <c r="E27" s="8" t="s">
        <v>3004</v>
      </c>
    </row>
    <row r="28" spans="1:5" ht="13.15" customHeight="1" x14ac:dyDescent="0.2">
      <c r="A28" s="5" t="s">
        <v>3003</v>
      </c>
      <c r="B28" s="6" t="s">
        <v>2313</v>
      </c>
      <c r="C28" s="5" t="s">
        <v>2156</v>
      </c>
      <c r="D28" s="6">
        <v>138</v>
      </c>
      <c r="E28" s="8">
        <v>761000</v>
      </c>
    </row>
    <row r="29" spans="1:5" ht="13.15" customHeight="1" x14ac:dyDescent="0.2">
      <c r="A29" s="5" t="s">
        <v>3003</v>
      </c>
      <c r="B29" s="6" t="s">
        <v>2320</v>
      </c>
      <c r="C29" s="5" t="s">
        <v>2299</v>
      </c>
      <c r="D29" s="6">
        <v>39</v>
      </c>
      <c r="E29" s="8">
        <v>761000</v>
      </c>
    </row>
    <row r="30" spans="1:5" ht="13.15" customHeight="1" x14ac:dyDescent="0.2">
      <c r="A30" s="5" t="s">
        <v>3003</v>
      </c>
      <c r="B30" s="6" t="s">
        <v>2323</v>
      </c>
      <c r="C30" s="5" t="s">
        <v>2364</v>
      </c>
      <c r="D30" s="6">
        <v>138</v>
      </c>
      <c r="E30" s="8">
        <v>761000</v>
      </c>
    </row>
    <row r="31" spans="1:5" ht="13.15" customHeight="1" x14ac:dyDescent="0.2">
      <c r="A31" s="5" t="s">
        <v>3003</v>
      </c>
      <c r="B31" s="6" t="s">
        <v>2328</v>
      </c>
      <c r="C31" s="5" t="s">
        <v>2299</v>
      </c>
      <c r="D31" s="6">
        <v>44</v>
      </c>
      <c r="E31" s="8">
        <v>761000</v>
      </c>
    </row>
    <row r="32" spans="1:5" ht="13.15" customHeight="1" x14ac:dyDescent="0.2">
      <c r="A32" s="5" t="s">
        <v>3003</v>
      </c>
      <c r="B32" s="6" t="s">
        <v>2330</v>
      </c>
      <c r="C32" s="5" t="s">
        <v>2311</v>
      </c>
      <c r="D32" s="6">
        <v>756</v>
      </c>
      <c r="E32" s="8">
        <v>761000</v>
      </c>
    </row>
    <row r="33" spans="1:8" ht="13.15" customHeight="1" x14ac:dyDescent="0.2">
      <c r="A33" s="5" t="s">
        <v>3003</v>
      </c>
      <c r="B33" s="6" t="s">
        <v>2334</v>
      </c>
      <c r="C33" s="5" t="s">
        <v>2367</v>
      </c>
      <c r="D33" s="6">
        <v>82</v>
      </c>
      <c r="E33" s="8" t="s">
        <v>2318</v>
      </c>
    </row>
    <row r="34" spans="1:8" ht="13.15" customHeight="1" x14ac:dyDescent="0.2">
      <c r="A34" s="5" t="s">
        <v>3003</v>
      </c>
      <c r="B34" s="6" t="s">
        <v>2337</v>
      </c>
      <c r="C34" s="5" t="s">
        <v>2311</v>
      </c>
      <c r="D34" s="6">
        <v>229</v>
      </c>
      <c r="E34" s="8">
        <v>761000</v>
      </c>
      <c r="H34" s="9"/>
    </row>
    <row r="35" spans="1:8" ht="13.15" customHeight="1" x14ac:dyDescent="0.2">
      <c r="A35" s="5" t="s">
        <v>3003</v>
      </c>
      <c r="B35" s="6" t="s">
        <v>2343</v>
      </c>
      <c r="C35" s="5" t="s">
        <v>2299</v>
      </c>
      <c r="D35" s="6">
        <v>99</v>
      </c>
      <c r="E35" s="8" t="s">
        <v>3004</v>
      </c>
    </row>
    <row r="36" spans="1:8" ht="13.15" customHeight="1" x14ac:dyDescent="0.2">
      <c r="A36" s="5" t="s">
        <v>3003</v>
      </c>
      <c r="B36" s="6" t="s">
        <v>2345</v>
      </c>
      <c r="C36" s="5" t="s">
        <v>3336</v>
      </c>
      <c r="D36" s="6">
        <v>219</v>
      </c>
      <c r="E36" s="8" t="s">
        <v>3004</v>
      </c>
    </row>
    <row r="37" spans="1:8" ht="13.15" customHeight="1" x14ac:dyDescent="0.2">
      <c r="A37" s="5" t="s">
        <v>3003</v>
      </c>
      <c r="B37" s="6" t="s">
        <v>3337</v>
      </c>
      <c r="C37" s="5" t="s">
        <v>2160</v>
      </c>
      <c r="D37" s="6">
        <v>150</v>
      </c>
      <c r="E37" s="8" t="s">
        <v>3004</v>
      </c>
    </row>
    <row r="38" spans="1:8" ht="13.15" customHeight="1" x14ac:dyDescent="0.2">
      <c r="A38" s="5" t="s">
        <v>3003</v>
      </c>
      <c r="B38" s="6" t="s">
        <v>3338</v>
      </c>
      <c r="C38" s="5" t="s">
        <v>2160</v>
      </c>
      <c r="D38" s="6">
        <v>151</v>
      </c>
      <c r="E38" s="8" t="s">
        <v>2158</v>
      </c>
    </row>
    <row r="39" spans="1:8" ht="13.15" customHeight="1" x14ac:dyDescent="0.2">
      <c r="A39" s="5" t="s">
        <v>3003</v>
      </c>
      <c r="B39" s="6" t="s">
        <v>2392</v>
      </c>
      <c r="C39" s="5" t="s">
        <v>2393</v>
      </c>
      <c r="D39" s="6">
        <v>60</v>
      </c>
      <c r="E39" s="8" t="s">
        <v>2158</v>
      </c>
    </row>
    <row r="40" spans="1:8" ht="13.15" customHeight="1" x14ac:dyDescent="0.2">
      <c r="C40" s="10" t="s">
        <v>2401</v>
      </c>
      <c r="D40" s="14">
        <f>SUM(D2:D39)</f>
        <v>26895</v>
      </c>
      <c r="E40" s="12"/>
    </row>
    <row r="41" spans="1:8" ht="13.15" customHeight="1" x14ac:dyDescent="0.2"/>
    <row r="42" spans="1:8" ht="13.15" customHeight="1" x14ac:dyDescent="0.2">
      <c r="A42" s="5" t="s">
        <v>3003</v>
      </c>
      <c r="B42" s="6" t="s">
        <v>2407</v>
      </c>
      <c r="C42" s="5" t="s">
        <v>2311</v>
      </c>
      <c r="D42" s="6">
        <v>441</v>
      </c>
      <c r="E42" s="8" t="s">
        <v>2158</v>
      </c>
    </row>
    <row r="43" spans="1:8" ht="13.15" customHeight="1" x14ac:dyDescent="0.2">
      <c r="A43" s="5" t="s">
        <v>3003</v>
      </c>
      <c r="B43" s="6" t="s">
        <v>2410</v>
      </c>
      <c r="C43" s="5" t="s">
        <v>3339</v>
      </c>
      <c r="D43" s="6">
        <v>0</v>
      </c>
      <c r="E43" s="8" t="s">
        <v>2158</v>
      </c>
    </row>
    <row r="44" spans="1:8" ht="13.15" customHeight="1" x14ac:dyDescent="0.2">
      <c r="A44" s="5" t="s">
        <v>3003</v>
      </c>
      <c r="B44" s="6" t="s">
        <v>2413</v>
      </c>
      <c r="C44" s="5" t="s">
        <v>2311</v>
      </c>
      <c r="D44" s="6">
        <v>446</v>
      </c>
      <c r="E44" s="8" t="s">
        <v>2158</v>
      </c>
    </row>
    <row r="45" spans="1:8" ht="13.15" customHeight="1" x14ac:dyDescent="0.2">
      <c r="A45" s="5" t="s">
        <v>3003</v>
      </c>
      <c r="B45" s="6" t="s">
        <v>2415</v>
      </c>
      <c r="C45" s="5" t="s">
        <v>2134</v>
      </c>
      <c r="D45" s="6">
        <v>249</v>
      </c>
      <c r="E45" s="8" t="s">
        <v>3340</v>
      </c>
    </row>
    <row r="46" spans="1:8" ht="13.15" customHeight="1" x14ac:dyDescent="0.2">
      <c r="A46" s="5" t="s">
        <v>3003</v>
      </c>
      <c r="B46" s="6" t="s">
        <v>2418</v>
      </c>
      <c r="C46" s="5" t="s">
        <v>3341</v>
      </c>
      <c r="D46" s="6">
        <v>76</v>
      </c>
      <c r="E46" s="8" t="s">
        <v>3340</v>
      </c>
    </row>
    <row r="47" spans="1:8" ht="13.15" customHeight="1" x14ac:dyDescent="0.2">
      <c r="A47" s="5" t="s">
        <v>3003</v>
      </c>
      <c r="B47" s="6" t="s">
        <v>2423</v>
      </c>
      <c r="C47" s="5" t="s">
        <v>3341</v>
      </c>
      <c r="D47" s="6">
        <v>77</v>
      </c>
      <c r="E47" s="8" t="s">
        <v>3342</v>
      </c>
    </row>
    <row r="48" spans="1:8" ht="13.15" customHeight="1" x14ac:dyDescent="0.2">
      <c r="A48" s="5" t="s">
        <v>3003</v>
      </c>
      <c r="B48" s="6" t="s">
        <v>2426</v>
      </c>
      <c r="C48" s="5" t="s">
        <v>3341</v>
      </c>
      <c r="D48" s="6">
        <v>77</v>
      </c>
      <c r="E48" s="8" t="s">
        <v>3340</v>
      </c>
    </row>
    <row r="49" spans="1:8" ht="13.15" customHeight="1" x14ac:dyDescent="0.2">
      <c r="A49" s="5" t="s">
        <v>3003</v>
      </c>
      <c r="B49" s="6" t="s">
        <v>2428</v>
      </c>
      <c r="C49" s="5" t="s">
        <v>2311</v>
      </c>
      <c r="D49" s="6">
        <v>167</v>
      </c>
      <c r="E49" s="8">
        <v>775000</v>
      </c>
    </row>
    <row r="50" spans="1:8" ht="13.15" customHeight="1" x14ac:dyDescent="0.2">
      <c r="A50" s="5" t="s">
        <v>3003</v>
      </c>
      <c r="B50" s="6" t="s">
        <v>2430</v>
      </c>
      <c r="C50" s="5" t="s">
        <v>3343</v>
      </c>
      <c r="D50" s="6">
        <v>527</v>
      </c>
      <c r="E50" s="8" t="s">
        <v>3340</v>
      </c>
    </row>
    <row r="51" spans="1:8" ht="13.15" customHeight="1" x14ac:dyDescent="0.2">
      <c r="A51" s="5" t="s">
        <v>3003</v>
      </c>
      <c r="B51" s="6" t="s">
        <v>2432</v>
      </c>
      <c r="C51" s="5" t="s">
        <v>3344</v>
      </c>
      <c r="D51" s="6">
        <v>66</v>
      </c>
      <c r="E51" s="8" t="s">
        <v>3340</v>
      </c>
    </row>
    <row r="52" spans="1:8" ht="13.15" customHeight="1" x14ac:dyDescent="0.2">
      <c r="A52" s="5" t="s">
        <v>3003</v>
      </c>
      <c r="B52" s="6" t="s">
        <v>2437</v>
      </c>
      <c r="C52" s="5" t="s">
        <v>3344</v>
      </c>
      <c r="D52" s="6">
        <v>72</v>
      </c>
      <c r="E52" s="8" t="s">
        <v>3340</v>
      </c>
    </row>
    <row r="53" spans="1:8" ht="13.15" customHeight="1" x14ac:dyDescent="0.2">
      <c r="A53" s="5" t="s">
        <v>3003</v>
      </c>
      <c r="B53" s="6" t="s">
        <v>2439</v>
      </c>
      <c r="C53" s="5" t="s">
        <v>3344</v>
      </c>
      <c r="D53" s="6">
        <v>66</v>
      </c>
      <c r="E53" s="8" t="s">
        <v>3340</v>
      </c>
    </row>
    <row r="54" spans="1:8" ht="13.15" customHeight="1" x14ac:dyDescent="0.2">
      <c r="A54" s="5" t="s">
        <v>3003</v>
      </c>
      <c r="B54" s="6" t="s">
        <v>2440</v>
      </c>
      <c r="C54" s="5" t="s">
        <v>3345</v>
      </c>
      <c r="D54" s="6">
        <v>98</v>
      </c>
      <c r="E54" s="8" t="s">
        <v>3340</v>
      </c>
    </row>
    <row r="55" spans="1:8" ht="13.15" customHeight="1" x14ac:dyDescent="0.2">
      <c r="A55" s="5" t="s">
        <v>3003</v>
      </c>
      <c r="B55" s="6" t="s">
        <v>2442</v>
      </c>
      <c r="C55" s="5" t="s">
        <v>3346</v>
      </c>
      <c r="D55" s="6">
        <v>50</v>
      </c>
      <c r="E55" s="8" t="s">
        <v>3340</v>
      </c>
    </row>
    <row r="56" spans="1:8" ht="13.15" customHeight="1" x14ac:dyDescent="0.2">
      <c r="A56" s="5" t="s">
        <v>3003</v>
      </c>
      <c r="B56" s="6" t="s">
        <v>2443</v>
      </c>
      <c r="C56" s="5" t="s">
        <v>3347</v>
      </c>
      <c r="D56" s="6">
        <v>140</v>
      </c>
      <c r="E56" s="8" t="s">
        <v>3340</v>
      </c>
    </row>
    <row r="57" spans="1:8" ht="13.15" customHeight="1" x14ac:dyDescent="0.2">
      <c r="A57" s="5" t="s">
        <v>3003</v>
      </c>
      <c r="B57" s="6" t="s">
        <v>2445</v>
      </c>
      <c r="C57" s="5" t="s">
        <v>2305</v>
      </c>
      <c r="D57" s="6">
        <v>96</v>
      </c>
      <c r="E57" s="8" t="s">
        <v>3340</v>
      </c>
    </row>
    <row r="58" spans="1:8" ht="13.15" customHeight="1" x14ac:dyDescent="0.2">
      <c r="A58" s="5" t="s">
        <v>3003</v>
      </c>
      <c r="B58" s="6" t="s">
        <v>2447</v>
      </c>
      <c r="C58" s="5" t="s">
        <v>2311</v>
      </c>
      <c r="D58" s="6">
        <v>197</v>
      </c>
      <c r="E58" s="8">
        <v>775000</v>
      </c>
    </row>
    <row r="59" spans="1:8" ht="13.15" customHeight="1" x14ac:dyDescent="0.2">
      <c r="A59" s="5" t="s">
        <v>3003</v>
      </c>
      <c r="B59" s="6" t="s">
        <v>3348</v>
      </c>
      <c r="C59" s="5" t="s">
        <v>2311</v>
      </c>
      <c r="D59" s="6">
        <v>150</v>
      </c>
      <c r="E59" s="8">
        <v>775000</v>
      </c>
    </row>
    <row r="60" spans="1:8" ht="13.15" customHeight="1" x14ac:dyDescent="0.2">
      <c r="A60" s="5" t="s">
        <v>3003</v>
      </c>
      <c r="B60" s="6" t="s">
        <v>2473</v>
      </c>
      <c r="C60" s="5" t="s">
        <v>3349</v>
      </c>
      <c r="D60" s="6">
        <v>719</v>
      </c>
      <c r="E60" s="8" t="s">
        <v>3340</v>
      </c>
    </row>
    <row r="61" spans="1:8" ht="13.15" customHeight="1" x14ac:dyDescent="0.2">
      <c r="A61" s="5" t="s">
        <v>3003</v>
      </c>
      <c r="B61" s="6" t="s">
        <v>2478</v>
      </c>
      <c r="C61" s="5" t="s">
        <v>3350</v>
      </c>
      <c r="D61" s="6">
        <v>153</v>
      </c>
      <c r="E61" s="8" t="s">
        <v>3340</v>
      </c>
    </row>
    <row r="62" spans="1:8" ht="13.15" customHeight="1" x14ac:dyDescent="0.2">
      <c r="A62" s="5" t="s">
        <v>3003</v>
      </c>
      <c r="B62" s="6" t="s">
        <v>2480</v>
      </c>
      <c r="C62" s="5" t="s">
        <v>3351</v>
      </c>
      <c r="D62" s="6">
        <v>165</v>
      </c>
      <c r="E62" s="8" t="s">
        <v>3340</v>
      </c>
    </row>
    <row r="63" spans="1:8" ht="13.15" customHeight="1" x14ac:dyDescent="0.2">
      <c r="A63" s="5" t="s">
        <v>3003</v>
      </c>
      <c r="B63" s="6" t="s">
        <v>2481</v>
      </c>
      <c r="C63" s="5" t="s">
        <v>3005</v>
      </c>
      <c r="D63" s="6">
        <v>644</v>
      </c>
      <c r="E63" s="8" t="s">
        <v>3004</v>
      </c>
      <c r="H63" s="9"/>
    </row>
    <row r="64" spans="1:8" ht="13.15" customHeight="1" x14ac:dyDescent="0.2">
      <c r="A64" s="5" t="s">
        <v>3003</v>
      </c>
      <c r="B64" s="6" t="s">
        <v>2482</v>
      </c>
      <c r="C64" s="5" t="s">
        <v>2311</v>
      </c>
      <c r="D64" s="6">
        <v>83</v>
      </c>
      <c r="E64" s="8">
        <v>775000</v>
      </c>
    </row>
    <row r="65" spans="1:5" ht="13.15" customHeight="1" x14ac:dyDescent="0.2">
      <c r="A65" s="5" t="s">
        <v>3003</v>
      </c>
      <c r="B65" s="6" t="s">
        <v>2483</v>
      </c>
      <c r="C65" s="5" t="s">
        <v>2311</v>
      </c>
      <c r="D65" s="6">
        <v>55</v>
      </c>
      <c r="E65" s="8">
        <v>775000</v>
      </c>
    </row>
    <row r="66" spans="1:5" ht="13.15" customHeight="1" x14ac:dyDescent="0.2">
      <c r="A66" s="5" t="s">
        <v>3003</v>
      </c>
      <c r="B66" s="6" t="s">
        <v>2485</v>
      </c>
      <c r="C66" s="5" t="s">
        <v>3352</v>
      </c>
      <c r="D66" s="6">
        <v>80</v>
      </c>
      <c r="E66" s="8" t="s">
        <v>3340</v>
      </c>
    </row>
    <row r="67" spans="1:5" ht="13.15" customHeight="1" x14ac:dyDescent="0.2">
      <c r="A67" s="5" t="s">
        <v>3003</v>
      </c>
      <c r="B67" s="6" t="s">
        <v>2487</v>
      </c>
      <c r="C67" s="5" t="s">
        <v>2904</v>
      </c>
      <c r="D67" s="6">
        <v>84</v>
      </c>
      <c r="E67" s="8" t="s">
        <v>3340</v>
      </c>
    </row>
    <row r="68" spans="1:5" ht="13.15" customHeight="1" x14ac:dyDescent="0.2">
      <c r="A68" s="5" t="s">
        <v>3003</v>
      </c>
      <c r="B68" s="6" t="s">
        <v>2491</v>
      </c>
      <c r="C68" s="5" t="s">
        <v>2904</v>
      </c>
      <c r="D68" s="6">
        <v>84</v>
      </c>
      <c r="E68" s="8" t="s">
        <v>3340</v>
      </c>
    </row>
    <row r="69" spans="1:5" ht="13.15" customHeight="1" x14ac:dyDescent="0.2">
      <c r="A69" s="5" t="s">
        <v>3003</v>
      </c>
      <c r="B69" s="6" t="s">
        <v>2494</v>
      </c>
      <c r="C69" s="5" t="s">
        <v>2904</v>
      </c>
      <c r="D69" s="6">
        <v>84</v>
      </c>
      <c r="E69" s="8" t="s">
        <v>3340</v>
      </c>
    </row>
    <row r="70" spans="1:5" ht="13.15" customHeight="1" x14ac:dyDescent="0.2">
      <c r="A70" s="5" t="s">
        <v>3003</v>
      </c>
      <c r="B70" s="6" t="s">
        <v>2496</v>
      </c>
      <c r="C70" s="5" t="s">
        <v>3353</v>
      </c>
      <c r="D70" s="6">
        <v>124</v>
      </c>
      <c r="E70" s="8" t="s">
        <v>3340</v>
      </c>
    </row>
    <row r="71" spans="1:5" ht="13.15" customHeight="1" x14ac:dyDescent="0.2">
      <c r="A71" s="5" t="s">
        <v>3003</v>
      </c>
      <c r="B71" s="6" t="s">
        <v>2498</v>
      </c>
      <c r="C71" s="5" t="s">
        <v>3353</v>
      </c>
      <c r="D71" s="6">
        <v>49</v>
      </c>
      <c r="E71" s="8" t="s">
        <v>3340</v>
      </c>
    </row>
    <row r="72" spans="1:5" ht="13.15" customHeight="1" x14ac:dyDescent="0.2">
      <c r="A72" s="5" t="s">
        <v>3003</v>
      </c>
      <c r="B72" s="6" t="s">
        <v>2501</v>
      </c>
      <c r="C72" s="5" t="s">
        <v>2311</v>
      </c>
      <c r="D72" s="6">
        <v>80</v>
      </c>
      <c r="E72" s="8">
        <v>775000</v>
      </c>
    </row>
    <row r="73" spans="1:5" ht="13.15" customHeight="1" x14ac:dyDescent="0.2">
      <c r="A73" s="5" t="s">
        <v>3003</v>
      </c>
      <c r="B73" s="6" t="s">
        <v>2505</v>
      </c>
      <c r="C73" s="5" t="s">
        <v>2338</v>
      </c>
      <c r="D73" s="6">
        <v>652</v>
      </c>
      <c r="E73" s="8" t="s">
        <v>3340</v>
      </c>
    </row>
    <row r="74" spans="1:5" ht="13.15" customHeight="1" x14ac:dyDescent="0.2">
      <c r="A74" s="5" t="s">
        <v>3003</v>
      </c>
      <c r="B74" s="6" t="s">
        <v>2506</v>
      </c>
      <c r="C74" s="5" t="s">
        <v>3354</v>
      </c>
      <c r="D74" s="6">
        <v>105</v>
      </c>
      <c r="E74" s="8" t="s">
        <v>3340</v>
      </c>
    </row>
    <row r="75" spans="1:5" ht="13.15" customHeight="1" x14ac:dyDescent="0.2">
      <c r="A75" s="5" t="s">
        <v>3003</v>
      </c>
      <c r="B75" s="6" t="s">
        <v>2507</v>
      </c>
      <c r="C75" s="5" t="s">
        <v>3353</v>
      </c>
      <c r="D75" s="6">
        <v>102</v>
      </c>
      <c r="E75" s="8" t="s">
        <v>3340</v>
      </c>
    </row>
    <row r="76" spans="1:5" ht="13.15" customHeight="1" x14ac:dyDescent="0.2">
      <c r="A76" s="5" t="s">
        <v>3003</v>
      </c>
      <c r="B76" s="6" t="s">
        <v>2511</v>
      </c>
      <c r="C76" s="5" t="s">
        <v>3355</v>
      </c>
      <c r="D76" s="6">
        <v>74</v>
      </c>
      <c r="E76" s="8" t="s">
        <v>3340</v>
      </c>
    </row>
    <row r="77" spans="1:5" ht="13.15" customHeight="1" x14ac:dyDescent="0.2">
      <c r="A77" s="5" t="s">
        <v>3003</v>
      </c>
      <c r="B77" s="6" t="s">
        <v>2515</v>
      </c>
      <c r="C77" s="5" t="s">
        <v>3339</v>
      </c>
      <c r="D77" s="6">
        <v>0</v>
      </c>
      <c r="E77" s="8" t="s">
        <v>2158</v>
      </c>
    </row>
    <row r="78" spans="1:5" ht="13.15" customHeight="1" x14ac:dyDescent="0.2">
      <c r="A78" s="5" t="s">
        <v>3003</v>
      </c>
      <c r="B78" s="6" t="s">
        <v>2517</v>
      </c>
      <c r="C78" s="5" t="s">
        <v>3016</v>
      </c>
      <c r="D78" s="6">
        <v>876</v>
      </c>
      <c r="E78" s="8" t="s">
        <v>3004</v>
      </c>
    </row>
    <row r="79" spans="1:5" ht="13.15" customHeight="1" x14ac:dyDescent="0.2">
      <c r="A79" s="5" t="s">
        <v>3003</v>
      </c>
      <c r="B79" s="6" t="s">
        <v>2518</v>
      </c>
      <c r="C79" s="5" t="s">
        <v>3016</v>
      </c>
      <c r="D79" s="6">
        <v>1338</v>
      </c>
      <c r="E79" s="8" t="s">
        <v>3004</v>
      </c>
    </row>
    <row r="80" spans="1:5" ht="13.15" customHeight="1" x14ac:dyDescent="0.2">
      <c r="A80" s="5" t="s">
        <v>3003</v>
      </c>
      <c r="B80" s="6" t="s">
        <v>64</v>
      </c>
      <c r="C80" s="5" t="s">
        <v>3368</v>
      </c>
      <c r="D80" s="6">
        <v>81</v>
      </c>
      <c r="E80" s="8" t="s">
        <v>3004</v>
      </c>
    </row>
    <row r="81" spans="1:5" ht="13.15" customHeight="1" x14ac:dyDescent="0.2">
      <c r="A81" s="5" t="s">
        <v>3003</v>
      </c>
      <c r="B81" s="6" t="s">
        <v>65</v>
      </c>
      <c r="C81" s="5" t="s">
        <v>3368</v>
      </c>
      <c r="D81" s="6">
        <v>81</v>
      </c>
      <c r="E81" s="8" t="s">
        <v>3004</v>
      </c>
    </row>
    <row r="82" spans="1:5" ht="13.15" customHeight="1" x14ac:dyDescent="0.2">
      <c r="A82" s="5" t="s">
        <v>3003</v>
      </c>
      <c r="B82" s="6" t="s">
        <v>66</v>
      </c>
      <c r="C82" s="5" t="s">
        <v>3368</v>
      </c>
      <c r="D82" s="6">
        <v>81</v>
      </c>
      <c r="E82" s="8" t="s">
        <v>3004</v>
      </c>
    </row>
    <row r="83" spans="1:5" ht="13.15" customHeight="1" x14ac:dyDescent="0.2">
      <c r="A83" s="5" t="s">
        <v>3003</v>
      </c>
      <c r="B83" s="6" t="s">
        <v>2519</v>
      </c>
      <c r="C83" s="5" t="s">
        <v>3016</v>
      </c>
      <c r="D83" s="6">
        <v>175</v>
      </c>
      <c r="E83" s="8" t="s">
        <v>3004</v>
      </c>
    </row>
    <row r="84" spans="1:5" ht="13.15" customHeight="1" x14ac:dyDescent="0.2">
      <c r="A84" s="5" t="s">
        <v>3003</v>
      </c>
      <c r="B84" s="6" t="s">
        <v>3536</v>
      </c>
      <c r="C84" s="5" t="s">
        <v>3368</v>
      </c>
      <c r="D84" s="6">
        <v>83</v>
      </c>
      <c r="E84" s="8" t="s">
        <v>3004</v>
      </c>
    </row>
    <row r="85" spans="1:5" ht="13.15" customHeight="1" x14ac:dyDescent="0.2">
      <c r="A85" s="5" t="s">
        <v>3003</v>
      </c>
      <c r="B85" s="6" t="s">
        <v>3537</v>
      </c>
      <c r="C85" s="5" t="s">
        <v>3368</v>
      </c>
      <c r="D85" s="6">
        <v>83</v>
      </c>
      <c r="E85" s="8" t="s">
        <v>3004</v>
      </c>
    </row>
    <row r="86" spans="1:5" ht="13.15" customHeight="1" x14ac:dyDescent="0.2">
      <c r="A86" s="5" t="s">
        <v>3003</v>
      </c>
      <c r="B86" s="6" t="s">
        <v>2520</v>
      </c>
      <c r="C86" s="5" t="s">
        <v>3368</v>
      </c>
      <c r="D86" s="6">
        <v>81</v>
      </c>
      <c r="E86" s="8" t="s">
        <v>3004</v>
      </c>
    </row>
    <row r="87" spans="1:5" ht="13.15" customHeight="1" x14ac:dyDescent="0.2">
      <c r="A87" s="5" t="s">
        <v>3003</v>
      </c>
      <c r="B87" s="6" t="s">
        <v>2522</v>
      </c>
      <c r="C87" s="5" t="s">
        <v>3368</v>
      </c>
      <c r="D87" s="6">
        <v>81</v>
      </c>
      <c r="E87" s="8" t="s">
        <v>3004</v>
      </c>
    </row>
    <row r="88" spans="1:5" ht="13.15" customHeight="1" x14ac:dyDescent="0.2">
      <c r="A88" s="5" t="s">
        <v>3003</v>
      </c>
      <c r="B88" s="6" t="s">
        <v>2523</v>
      </c>
      <c r="C88" s="5" t="s">
        <v>3368</v>
      </c>
      <c r="D88" s="6">
        <v>81</v>
      </c>
      <c r="E88" s="8" t="s">
        <v>3004</v>
      </c>
    </row>
    <row r="89" spans="1:5" ht="13.15" customHeight="1" x14ac:dyDescent="0.2">
      <c r="A89" s="5" t="s">
        <v>3003</v>
      </c>
      <c r="B89" s="6" t="s">
        <v>2524</v>
      </c>
      <c r="C89" s="5" t="s">
        <v>3368</v>
      </c>
      <c r="D89" s="6">
        <v>81</v>
      </c>
      <c r="E89" s="8" t="s">
        <v>3004</v>
      </c>
    </row>
    <row r="90" spans="1:5" ht="13.15" customHeight="1" x14ac:dyDescent="0.2">
      <c r="A90" s="5" t="s">
        <v>3003</v>
      </c>
      <c r="B90" s="6" t="s">
        <v>63</v>
      </c>
      <c r="C90" s="5" t="s">
        <v>3368</v>
      </c>
      <c r="D90" s="6">
        <v>79</v>
      </c>
      <c r="E90" s="8" t="s">
        <v>3004</v>
      </c>
    </row>
    <row r="91" spans="1:5" ht="13.15" customHeight="1" x14ac:dyDescent="0.2">
      <c r="A91" s="5" t="s">
        <v>3003</v>
      </c>
      <c r="B91" s="6" t="s">
        <v>2525</v>
      </c>
      <c r="C91" s="5" t="s">
        <v>3016</v>
      </c>
      <c r="D91" s="6">
        <v>1847</v>
      </c>
      <c r="E91" s="8" t="s">
        <v>3004</v>
      </c>
    </row>
    <row r="92" spans="1:5" ht="13.15" customHeight="1" x14ac:dyDescent="0.2">
      <c r="A92" s="5" t="s">
        <v>3003</v>
      </c>
      <c r="B92" s="6" t="s">
        <v>2526</v>
      </c>
      <c r="C92" s="5" t="s">
        <v>3356</v>
      </c>
      <c r="D92" s="6">
        <v>799</v>
      </c>
      <c r="E92" s="8" t="s">
        <v>3004</v>
      </c>
    </row>
    <row r="93" spans="1:5" ht="13.15" customHeight="1" x14ac:dyDescent="0.2">
      <c r="A93" s="5" t="s">
        <v>3003</v>
      </c>
      <c r="B93" s="6" t="s">
        <v>2527</v>
      </c>
      <c r="C93" s="5" t="s">
        <v>3357</v>
      </c>
      <c r="D93" s="6">
        <v>790</v>
      </c>
      <c r="E93" s="8" t="s">
        <v>3004</v>
      </c>
    </row>
    <row r="94" spans="1:5" ht="13.15" customHeight="1" x14ac:dyDescent="0.2">
      <c r="A94" s="5" t="s">
        <v>3003</v>
      </c>
      <c r="B94" s="6" t="s">
        <v>2528</v>
      </c>
      <c r="C94" s="5" t="s">
        <v>3355</v>
      </c>
      <c r="D94" s="6">
        <v>193</v>
      </c>
      <c r="E94" s="8" t="s">
        <v>3004</v>
      </c>
    </row>
    <row r="95" spans="1:5" ht="13.15" customHeight="1" x14ac:dyDescent="0.2">
      <c r="A95" s="5" t="s">
        <v>3003</v>
      </c>
      <c r="B95" s="6" t="s">
        <v>2529</v>
      </c>
      <c r="C95" s="5" t="s">
        <v>3359</v>
      </c>
      <c r="D95" s="6">
        <v>327</v>
      </c>
      <c r="E95" s="8" t="s">
        <v>3004</v>
      </c>
    </row>
    <row r="96" spans="1:5" ht="13.15" customHeight="1" x14ac:dyDescent="0.2">
      <c r="A96" s="5" t="s">
        <v>3003</v>
      </c>
      <c r="B96" s="6" t="s">
        <v>3360</v>
      </c>
      <c r="C96" s="5" t="s">
        <v>3019</v>
      </c>
      <c r="D96" s="6">
        <v>0</v>
      </c>
      <c r="E96" s="8" t="s">
        <v>2158</v>
      </c>
    </row>
    <row r="97" spans="1:5" ht="13.15" customHeight="1" x14ac:dyDescent="0.2">
      <c r="A97" s="5" t="s">
        <v>3003</v>
      </c>
      <c r="B97" s="6" t="s">
        <v>3361</v>
      </c>
      <c r="C97" s="5" t="s">
        <v>3362</v>
      </c>
      <c r="D97" s="6">
        <v>1045</v>
      </c>
      <c r="E97" s="8" t="s">
        <v>3004</v>
      </c>
    </row>
    <row r="98" spans="1:5" ht="13.15" customHeight="1" x14ac:dyDescent="0.2">
      <c r="A98" s="5" t="s">
        <v>3003</v>
      </c>
      <c r="B98" s="6" t="s">
        <v>3363</v>
      </c>
      <c r="C98" s="5" t="s">
        <v>3356</v>
      </c>
      <c r="D98" s="6">
        <v>408</v>
      </c>
      <c r="E98" s="8" t="s">
        <v>3004</v>
      </c>
    </row>
    <row r="99" spans="1:5" ht="13.15" customHeight="1" x14ac:dyDescent="0.2">
      <c r="A99" s="5" t="s">
        <v>3003</v>
      </c>
      <c r="B99" s="6" t="s">
        <v>3364</v>
      </c>
      <c r="C99" s="5" t="s">
        <v>3005</v>
      </c>
      <c r="D99" s="6">
        <v>260</v>
      </c>
      <c r="E99" s="8" t="s">
        <v>3004</v>
      </c>
    </row>
    <row r="100" spans="1:5" ht="13.15" customHeight="1" x14ac:dyDescent="0.2">
      <c r="A100" s="5" t="s">
        <v>3003</v>
      </c>
      <c r="B100" s="6" t="s">
        <v>3365</v>
      </c>
      <c r="C100" s="5" t="s">
        <v>3356</v>
      </c>
      <c r="D100" s="6">
        <v>1522</v>
      </c>
      <c r="E100" s="8" t="s">
        <v>3004</v>
      </c>
    </row>
    <row r="101" spans="1:5" ht="13.15" customHeight="1" x14ac:dyDescent="0.2">
      <c r="A101" s="5" t="s">
        <v>3003</v>
      </c>
      <c r="B101" s="6" t="s">
        <v>3366</v>
      </c>
      <c r="C101" s="5" t="s">
        <v>2136</v>
      </c>
      <c r="D101" s="6">
        <v>705</v>
      </c>
      <c r="E101" s="8" t="s">
        <v>3004</v>
      </c>
    </row>
    <row r="102" spans="1:5" ht="13.15" customHeight="1" x14ac:dyDescent="0.2">
      <c r="A102" s="5" t="s">
        <v>3003</v>
      </c>
      <c r="B102" s="6" t="s">
        <v>3367</v>
      </c>
      <c r="C102" s="5" t="s">
        <v>2136</v>
      </c>
      <c r="D102" s="6">
        <v>105</v>
      </c>
      <c r="E102" s="8" t="s">
        <v>3004</v>
      </c>
    </row>
    <row r="103" spans="1:5" ht="13.15" customHeight="1" x14ac:dyDescent="0.2">
      <c r="A103" s="5" t="s">
        <v>3003</v>
      </c>
      <c r="B103" s="6" t="s">
        <v>3369</v>
      </c>
      <c r="C103" s="5" t="s">
        <v>2136</v>
      </c>
      <c r="D103" s="6">
        <v>105</v>
      </c>
      <c r="E103" s="8" t="s">
        <v>3004</v>
      </c>
    </row>
    <row r="104" spans="1:5" ht="13.15" customHeight="1" x14ac:dyDescent="0.2">
      <c r="A104" s="5" t="s">
        <v>3003</v>
      </c>
      <c r="B104" s="6" t="s">
        <v>3370</v>
      </c>
      <c r="C104" s="5" t="s">
        <v>2136</v>
      </c>
      <c r="D104" s="6">
        <v>105</v>
      </c>
      <c r="E104" s="8" t="s">
        <v>3004</v>
      </c>
    </row>
    <row r="105" spans="1:5" ht="13.15" customHeight="1" x14ac:dyDescent="0.2">
      <c r="A105" s="5" t="s">
        <v>3003</v>
      </c>
      <c r="B105" s="6" t="s">
        <v>3371</v>
      </c>
      <c r="C105" s="5" t="s">
        <v>3372</v>
      </c>
      <c r="D105" s="6">
        <v>314</v>
      </c>
      <c r="E105" s="8" t="s">
        <v>3340</v>
      </c>
    </row>
    <row r="106" spans="1:5" ht="13.15" customHeight="1" x14ac:dyDescent="0.2">
      <c r="A106" s="5" t="s">
        <v>3003</v>
      </c>
      <c r="B106" s="6" t="s">
        <v>3373</v>
      </c>
      <c r="C106" s="5" t="s">
        <v>2299</v>
      </c>
      <c r="D106" s="6">
        <v>104</v>
      </c>
      <c r="E106" s="8">
        <v>775000</v>
      </c>
    </row>
    <row r="107" spans="1:5" ht="13.15" customHeight="1" x14ac:dyDescent="0.2">
      <c r="A107" s="5" t="s">
        <v>3003</v>
      </c>
      <c r="B107" s="6" t="s">
        <v>2756</v>
      </c>
      <c r="C107" s="5" t="s">
        <v>3374</v>
      </c>
      <c r="D107" s="6">
        <v>81</v>
      </c>
      <c r="E107" s="8" t="s">
        <v>3340</v>
      </c>
    </row>
    <row r="108" spans="1:5" ht="13.15" customHeight="1" x14ac:dyDescent="0.2">
      <c r="A108" s="5" t="s">
        <v>3003</v>
      </c>
      <c r="B108" s="6" t="s">
        <v>3375</v>
      </c>
      <c r="C108" s="5" t="s">
        <v>3376</v>
      </c>
      <c r="D108" s="6">
        <v>75</v>
      </c>
      <c r="E108" s="8" t="s">
        <v>3340</v>
      </c>
    </row>
    <row r="109" spans="1:5" ht="13.15" customHeight="1" x14ac:dyDescent="0.2">
      <c r="A109" s="5" t="s">
        <v>3003</v>
      </c>
      <c r="B109" s="6" t="s">
        <v>3377</v>
      </c>
      <c r="C109" s="5" t="s">
        <v>2136</v>
      </c>
      <c r="D109" s="6">
        <v>102</v>
      </c>
      <c r="E109" s="8" t="s">
        <v>3004</v>
      </c>
    </row>
    <row r="110" spans="1:5" ht="13.15" customHeight="1" x14ac:dyDescent="0.2">
      <c r="A110" s="5" t="s">
        <v>3003</v>
      </c>
      <c r="B110" s="6" t="s">
        <v>3378</v>
      </c>
      <c r="C110" s="5" t="s">
        <v>2136</v>
      </c>
      <c r="D110" s="6">
        <v>102</v>
      </c>
      <c r="E110" s="8" t="s">
        <v>3004</v>
      </c>
    </row>
    <row r="111" spans="1:5" ht="13.15" customHeight="1" x14ac:dyDescent="0.2">
      <c r="A111" s="5" t="s">
        <v>3003</v>
      </c>
      <c r="B111" s="6" t="s">
        <v>3379</v>
      </c>
      <c r="C111" s="5" t="s">
        <v>2136</v>
      </c>
      <c r="D111" s="6">
        <v>100</v>
      </c>
      <c r="E111" s="8" t="s">
        <v>3004</v>
      </c>
    </row>
    <row r="112" spans="1:5" ht="13.15" customHeight="1" x14ac:dyDescent="0.2">
      <c r="A112" s="5" t="s">
        <v>3003</v>
      </c>
      <c r="B112" s="6" t="s">
        <v>3380</v>
      </c>
      <c r="C112" s="5" t="s">
        <v>2311</v>
      </c>
      <c r="D112" s="6">
        <v>138</v>
      </c>
      <c r="E112" s="8" t="s">
        <v>2158</v>
      </c>
    </row>
    <row r="113" spans="1:5" ht="13.15" customHeight="1" x14ac:dyDescent="0.2">
      <c r="A113" s="5" t="s">
        <v>3003</v>
      </c>
      <c r="B113" s="6" t="s">
        <v>3381</v>
      </c>
      <c r="C113" s="5" t="s">
        <v>2136</v>
      </c>
      <c r="D113" s="6">
        <v>204</v>
      </c>
      <c r="E113" s="8" t="s">
        <v>3004</v>
      </c>
    </row>
    <row r="114" spans="1:5" ht="13.15" customHeight="1" x14ac:dyDescent="0.2">
      <c r="A114" s="5" t="s">
        <v>3003</v>
      </c>
      <c r="B114" s="6" t="s">
        <v>3382</v>
      </c>
      <c r="C114" s="5" t="s">
        <v>3383</v>
      </c>
      <c r="D114" s="6">
        <v>86</v>
      </c>
      <c r="E114" s="8" t="s">
        <v>3340</v>
      </c>
    </row>
    <row r="115" spans="1:5" ht="13.15" customHeight="1" x14ac:dyDescent="0.2">
      <c r="A115" s="5" t="s">
        <v>3003</v>
      </c>
      <c r="B115" s="6" t="s">
        <v>3384</v>
      </c>
      <c r="C115" s="5" t="s">
        <v>2171</v>
      </c>
      <c r="D115" s="6">
        <v>120</v>
      </c>
      <c r="E115" s="8" t="s">
        <v>3340</v>
      </c>
    </row>
    <row r="116" spans="1:5" ht="13.15" customHeight="1" x14ac:dyDescent="0.2">
      <c r="A116" s="5" t="s">
        <v>3003</v>
      </c>
      <c r="B116" s="6" t="s">
        <v>3385</v>
      </c>
      <c r="C116" s="5" t="s">
        <v>2311</v>
      </c>
      <c r="D116" s="6">
        <v>328</v>
      </c>
      <c r="E116" s="8" t="s">
        <v>2158</v>
      </c>
    </row>
    <row r="117" spans="1:5" ht="13.15" customHeight="1" x14ac:dyDescent="0.2">
      <c r="A117" s="5" t="s">
        <v>3003</v>
      </c>
      <c r="B117" s="6" t="s">
        <v>3386</v>
      </c>
      <c r="C117" s="5" t="s">
        <v>2299</v>
      </c>
      <c r="D117" s="6">
        <v>99</v>
      </c>
      <c r="E117" s="8" t="s">
        <v>2158</v>
      </c>
    </row>
    <row r="118" spans="1:5" ht="13.15" customHeight="1" x14ac:dyDescent="0.2">
      <c r="A118" s="5" t="s">
        <v>3003</v>
      </c>
      <c r="B118" s="6" t="s">
        <v>3387</v>
      </c>
      <c r="C118" s="5" t="s">
        <v>2364</v>
      </c>
      <c r="D118" s="6">
        <v>138</v>
      </c>
      <c r="E118" s="8" t="s">
        <v>2158</v>
      </c>
    </row>
    <row r="119" spans="1:5" ht="13.15" customHeight="1" x14ac:dyDescent="0.2">
      <c r="A119" s="5" t="s">
        <v>3003</v>
      </c>
      <c r="B119" s="6" t="s">
        <v>3388</v>
      </c>
      <c r="C119" s="5" t="s">
        <v>2156</v>
      </c>
      <c r="D119" s="6">
        <v>137</v>
      </c>
      <c r="E119" s="8" t="s">
        <v>2158</v>
      </c>
    </row>
    <row r="120" spans="1:5" ht="13.15" customHeight="1" x14ac:dyDescent="0.2">
      <c r="A120" s="5" t="s">
        <v>3003</v>
      </c>
      <c r="B120" s="6" t="s">
        <v>3389</v>
      </c>
      <c r="C120" s="5" t="s">
        <v>2299</v>
      </c>
      <c r="D120" s="6">
        <v>42</v>
      </c>
      <c r="E120" s="8" t="s">
        <v>2158</v>
      </c>
    </row>
    <row r="121" spans="1:5" ht="13.15" customHeight="1" x14ac:dyDescent="0.2">
      <c r="A121" s="5" t="s">
        <v>3003</v>
      </c>
      <c r="B121" s="6" t="s">
        <v>3390</v>
      </c>
      <c r="C121" s="5" t="s">
        <v>2299</v>
      </c>
      <c r="D121" s="6">
        <v>42</v>
      </c>
      <c r="E121" s="8" t="s">
        <v>2158</v>
      </c>
    </row>
    <row r="122" spans="1:5" ht="13.15" customHeight="1" x14ac:dyDescent="0.2">
      <c r="A122" s="5" t="s">
        <v>3003</v>
      </c>
      <c r="B122" s="6" t="s">
        <v>3391</v>
      </c>
      <c r="C122" s="5" t="s">
        <v>2367</v>
      </c>
      <c r="D122" s="6">
        <v>63</v>
      </c>
      <c r="E122" s="8">
        <v>352000</v>
      </c>
    </row>
    <row r="123" spans="1:5" ht="13.15" customHeight="1" x14ac:dyDescent="0.2">
      <c r="A123" s="5" t="s">
        <v>3003</v>
      </c>
      <c r="B123" s="6" t="s">
        <v>3392</v>
      </c>
      <c r="C123" s="5" t="s">
        <v>2311</v>
      </c>
      <c r="D123" s="6">
        <v>271</v>
      </c>
      <c r="E123" s="8" t="s">
        <v>2158</v>
      </c>
    </row>
    <row r="124" spans="1:5" ht="13.15" customHeight="1" x14ac:dyDescent="0.2">
      <c r="A124" s="5" t="s">
        <v>3003</v>
      </c>
      <c r="B124" s="6" t="s">
        <v>3393</v>
      </c>
      <c r="C124" s="5" t="s">
        <v>3395</v>
      </c>
      <c r="D124" s="6">
        <v>244</v>
      </c>
      <c r="E124" s="8" t="s">
        <v>2158</v>
      </c>
    </row>
    <row r="125" spans="1:5" ht="13.15" customHeight="1" x14ac:dyDescent="0.2">
      <c r="A125" s="5" t="s">
        <v>3003</v>
      </c>
      <c r="B125" s="6" t="s">
        <v>2530</v>
      </c>
      <c r="C125" s="5" t="s">
        <v>2393</v>
      </c>
      <c r="D125" s="6">
        <v>60</v>
      </c>
      <c r="E125" s="8" t="s">
        <v>2158</v>
      </c>
    </row>
    <row r="126" spans="1:5" ht="13.15" customHeight="1" x14ac:dyDescent="0.2">
      <c r="A126" s="5" t="s">
        <v>3003</v>
      </c>
      <c r="B126" s="6" t="s">
        <v>3396</v>
      </c>
      <c r="C126" s="5" t="s">
        <v>2160</v>
      </c>
      <c r="D126" s="6">
        <v>150</v>
      </c>
      <c r="E126" s="8" t="s">
        <v>2158</v>
      </c>
    </row>
    <row r="127" spans="1:5" ht="13.15" customHeight="1" x14ac:dyDescent="0.2">
      <c r="A127" s="5" t="s">
        <v>3003</v>
      </c>
      <c r="B127" s="6" t="s">
        <v>3397</v>
      </c>
      <c r="C127" s="5" t="s">
        <v>2160</v>
      </c>
      <c r="D127" s="6">
        <v>151</v>
      </c>
      <c r="E127" s="8" t="s">
        <v>2158</v>
      </c>
    </row>
    <row r="128" spans="1:5" ht="13.15" customHeight="1" x14ac:dyDescent="0.2">
      <c r="C128" s="10" t="s">
        <v>2401</v>
      </c>
      <c r="D128" s="14">
        <f>SUM(D42:D127)</f>
        <v>20895</v>
      </c>
      <c r="E128" s="12"/>
    </row>
    <row r="129" spans="1:5" ht="13.15" customHeight="1" x14ac:dyDescent="0.2"/>
    <row r="130" spans="1:5" ht="13.15" customHeight="1" x14ac:dyDescent="0.2"/>
    <row r="131" spans="1:5" ht="13.15" customHeight="1" x14ac:dyDescent="0.2">
      <c r="A131" s="5" t="s">
        <v>3003</v>
      </c>
      <c r="B131" s="6" t="s">
        <v>2957</v>
      </c>
      <c r="C131" s="5" t="s">
        <v>3398</v>
      </c>
      <c r="D131" s="6">
        <v>672</v>
      </c>
      <c r="E131" s="8">
        <v>351100</v>
      </c>
    </row>
    <row r="132" spans="1:5" ht="13.15" customHeight="1" x14ac:dyDescent="0.2">
      <c r="A132" s="5" t="s">
        <v>3003</v>
      </c>
      <c r="B132" s="6" t="s">
        <v>2958</v>
      </c>
      <c r="C132" s="5" t="s">
        <v>3399</v>
      </c>
      <c r="D132" s="6">
        <v>12026</v>
      </c>
      <c r="E132" s="8" t="s">
        <v>2158</v>
      </c>
    </row>
    <row r="133" spans="1:5" ht="13.15" customHeight="1" x14ac:dyDescent="0.2">
      <c r="A133" s="5" t="s">
        <v>3003</v>
      </c>
      <c r="B133" s="6" t="s">
        <v>2959</v>
      </c>
      <c r="C133" s="5" t="s">
        <v>2299</v>
      </c>
      <c r="D133" s="6">
        <v>100</v>
      </c>
      <c r="E133" s="8" t="s">
        <v>2158</v>
      </c>
    </row>
    <row r="134" spans="1:5" ht="13.15" customHeight="1" x14ac:dyDescent="0.2">
      <c r="A134" s="5" t="s">
        <v>3003</v>
      </c>
      <c r="B134" s="6" t="s">
        <v>2961</v>
      </c>
      <c r="C134" s="5" t="s">
        <v>3400</v>
      </c>
      <c r="D134" s="6">
        <v>114</v>
      </c>
      <c r="E134" s="8" t="s">
        <v>2318</v>
      </c>
    </row>
    <row r="135" spans="1:5" ht="13.15" customHeight="1" x14ac:dyDescent="0.2">
      <c r="A135" s="5" t="s">
        <v>3003</v>
      </c>
      <c r="B135" s="6" t="s">
        <v>2962</v>
      </c>
      <c r="C135" s="5" t="s">
        <v>2928</v>
      </c>
      <c r="D135" s="6">
        <v>97</v>
      </c>
      <c r="E135" s="8" t="s">
        <v>2318</v>
      </c>
    </row>
    <row r="136" spans="1:5" ht="13.15" customHeight="1" x14ac:dyDescent="0.2">
      <c r="A136" s="5" t="s">
        <v>3003</v>
      </c>
      <c r="B136" s="6" t="s">
        <v>2963</v>
      </c>
      <c r="C136" s="5" t="s">
        <v>3401</v>
      </c>
      <c r="D136" s="6">
        <v>620</v>
      </c>
      <c r="E136" s="8" t="s">
        <v>2318</v>
      </c>
    </row>
    <row r="137" spans="1:5" ht="13.15" customHeight="1" x14ac:dyDescent="0.2">
      <c r="A137" s="5" t="s">
        <v>3003</v>
      </c>
      <c r="B137" s="6" t="s">
        <v>2964</v>
      </c>
      <c r="C137" s="5" t="s">
        <v>2311</v>
      </c>
      <c r="D137" s="6">
        <v>117</v>
      </c>
      <c r="E137" s="8" t="s">
        <v>2158</v>
      </c>
    </row>
    <row r="138" spans="1:5" ht="13.15" customHeight="1" x14ac:dyDescent="0.2">
      <c r="A138" s="5" t="s">
        <v>3003</v>
      </c>
      <c r="B138" s="6" t="s">
        <v>2965</v>
      </c>
      <c r="C138" s="5" t="s">
        <v>2311</v>
      </c>
      <c r="D138" s="6">
        <v>704</v>
      </c>
      <c r="E138" s="8" t="s">
        <v>2158</v>
      </c>
    </row>
    <row r="139" spans="1:5" ht="13.15" customHeight="1" x14ac:dyDescent="0.2">
      <c r="A139" s="5" t="s">
        <v>3003</v>
      </c>
      <c r="B139" s="6" t="s">
        <v>2966</v>
      </c>
      <c r="C139" s="5" t="s">
        <v>814</v>
      </c>
      <c r="D139" s="6">
        <v>2633</v>
      </c>
      <c r="E139" s="8">
        <v>710000</v>
      </c>
    </row>
    <row r="140" spans="1:5" ht="13.15" customHeight="1" x14ac:dyDescent="0.2">
      <c r="A140" s="5" t="s">
        <v>3003</v>
      </c>
      <c r="B140" s="6" t="s">
        <v>2968</v>
      </c>
      <c r="C140" s="5" t="s">
        <v>815</v>
      </c>
      <c r="D140" s="6">
        <v>1317</v>
      </c>
      <c r="E140" s="8">
        <v>710000</v>
      </c>
    </row>
    <row r="141" spans="1:5" ht="13.15" customHeight="1" x14ac:dyDescent="0.2">
      <c r="A141" s="5" t="s">
        <v>3003</v>
      </c>
      <c r="B141" s="6" t="s">
        <v>2969</v>
      </c>
      <c r="C141" s="5" t="s">
        <v>817</v>
      </c>
      <c r="D141" s="6">
        <v>1556</v>
      </c>
      <c r="E141" s="8">
        <v>710000</v>
      </c>
    </row>
    <row r="142" spans="1:5" ht="13.15" customHeight="1" x14ac:dyDescent="0.2">
      <c r="A142" s="5" t="s">
        <v>3003</v>
      </c>
      <c r="B142" s="6" t="s">
        <v>2970</v>
      </c>
      <c r="C142" s="5" t="s">
        <v>2311</v>
      </c>
      <c r="D142" s="6">
        <v>155</v>
      </c>
      <c r="E142" s="8" t="s">
        <v>2158</v>
      </c>
    </row>
    <row r="143" spans="1:5" ht="13.15" customHeight="1" x14ac:dyDescent="0.2">
      <c r="A143" s="5" t="s">
        <v>3003</v>
      </c>
      <c r="B143" s="6" t="s">
        <v>2971</v>
      </c>
      <c r="C143" s="5" t="s">
        <v>816</v>
      </c>
      <c r="D143" s="6">
        <v>267</v>
      </c>
      <c r="E143" s="8">
        <v>710000</v>
      </c>
    </row>
    <row r="144" spans="1:5" ht="13.15" customHeight="1" x14ac:dyDescent="0.2">
      <c r="A144" s="5" t="s">
        <v>3003</v>
      </c>
      <c r="B144" s="6" t="s">
        <v>996</v>
      </c>
      <c r="C144" s="5" t="s">
        <v>2171</v>
      </c>
      <c r="D144" s="6">
        <v>252</v>
      </c>
      <c r="E144" s="8">
        <v>710000</v>
      </c>
    </row>
    <row r="145" spans="1:6" ht="13.15" customHeight="1" x14ac:dyDescent="0.2">
      <c r="A145" s="5" t="s">
        <v>3003</v>
      </c>
      <c r="B145" s="6" t="s">
        <v>2972</v>
      </c>
      <c r="C145" s="5" t="s">
        <v>2156</v>
      </c>
      <c r="D145" s="6">
        <v>215</v>
      </c>
      <c r="E145" s="8" t="s">
        <v>2158</v>
      </c>
    </row>
    <row r="146" spans="1:6" ht="13.15" customHeight="1" x14ac:dyDescent="0.2">
      <c r="A146" s="5" t="s">
        <v>3003</v>
      </c>
      <c r="B146" s="6" t="s">
        <v>2973</v>
      </c>
      <c r="C146" s="5" t="s">
        <v>2364</v>
      </c>
      <c r="D146" s="6">
        <v>215</v>
      </c>
      <c r="E146" s="8" t="s">
        <v>2158</v>
      </c>
    </row>
    <row r="147" spans="1:6" ht="13.15" customHeight="1" x14ac:dyDescent="0.2">
      <c r="A147" s="5" t="s">
        <v>3003</v>
      </c>
      <c r="B147" s="6" t="s">
        <v>2974</v>
      </c>
      <c r="C147" s="5" t="s">
        <v>2367</v>
      </c>
      <c r="D147" s="6">
        <v>40</v>
      </c>
      <c r="E147" s="8">
        <v>35200</v>
      </c>
    </row>
    <row r="148" spans="1:6" ht="13.15" customHeight="1" x14ac:dyDescent="0.2">
      <c r="A148" s="5" t="s">
        <v>3003</v>
      </c>
      <c r="B148" s="6" t="s">
        <v>2975</v>
      </c>
      <c r="C148" s="5" t="s">
        <v>3398</v>
      </c>
      <c r="D148" s="6">
        <v>630</v>
      </c>
      <c r="E148" s="8">
        <v>351100</v>
      </c>
    </row>
    <row r="149" spans="1:6" ht="13.15" customHeight="1" x14ac:dyDescent="0.2">
      <c r="A149" s="5" t="s">
        <v>3003</v>
      </c>
      <c r="B149" s="6" t="s">
        <v>3002</v>
      </c>
      <c r="C149" s="5" t="s">
        <v>2393</v>
      </c>
      <c r="D149" s="6">
        <v>60</v>
      </c>
      <c r="E149" s="8" t="s">
        <v>2158</v>
      </c>
    </row>
    <row r="150" spans="1:6" ht="13.15" customHeight="1" x14ac:dyDescent="0.2">
      <c r="A150" s="5" t="s">
        <v>3003</v>
      </c>
      <c r="B150" s="6" t="s">
        <v>3402</v>
      </c>
      <c r="C150" s="5" t="s">
        <v>2160</v>
      </c>
      <c r="D150" s="6">
        <v>150</v>
      </c>
      <c r="E150" s="8" t="s">
        <v>2158</v>
      </c>
    </row>
    <row r="151" spans="1:6" ht="13.15" customHeight="1" x14ac:dyDescent="0.2">
      <c r="A151" s="5" t="s">
        <v>3003</v>
      </c>
      <c r="B151" s="6" t="s">
        <v>3403</v>
      </c>
      <c r="C151" s="5" t="s">
        <v>2160</v>
      </c>
      <c r="D151" s="6">
        <v>153</v>
      </c>
      <c r="E151" s="8" t="s">
        <v>2158</v>
      </c>
    </row>
    <row r="152" spans="1:6" ht="13.15" customHeight="1" thickBot="1" x14ac:dyDescent="0.25">
      <c r="A152" s="30"/>
      <c r="B152" s="31"/>
      <c r="C152" s="33" t="s">
        <v>2401</v>
      </c>
      <c r="D152" s="34">
        <f>SUM(D131:D151)</f>
        <v>22093</v>
      </c>
      <c r="E152" s="35"/>
      <c r="F152" s="30"/>
    </row>
    <row r="153" spans="1:6" x14ac:dyDescent="0.2">
      <c r="C153" s="10" t="s">
        <v>4191</v>
      </c>
      <c r="D153" s="11">
        <f>SUM(D152,D128,D40)</f>
        <v>69883</v>
      </c>
      <c r="E153" s="15"/>
    </row>
    <row r="154" spans="1:6" x14ac:dyDescent="0.2">
      <c r="C154" s="10" t="s">
        <v>2801</v>
      </c>
      <c r="D154" s="11">
        <f>SUM(D153:E153)</f>
        <v>69883</v>
      </c>
    </row>
  </sheetData>
  <phoneticPr fontId="0" type="noConversion"/>
  <printOptions gridLines="1"/>
  <pageMargins left="1.25" right="0.5" top="1.01" bottom="0.94" header="0.5" footer="0.5"/>
  <pageSetup fitToHeight="5" orientation="portrait" r:id="rId1"/>
  <headerFooter alignWithMargins="0">
    <oddHeader xml:space="preserve">&amp;CCREIGHTON UNIVERSITY
BIO INFORMATION CENTER S.F.
</oddHeader>
    <oddFooter>Page &amp;P&amp;R&amp;A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J385"/>
  <sheetViews>
    <sheetView topLeftCell="B351" zoomScaleNormal="100" workbookViewId="0"/>
  </sheetViews>
  <sheetFormatPr defaultRowHeight="12.75" x14ac:dyDescent="0.2"/>
  <cols>
    <col min="1" max="1" width="12.7109375" style="5" customWidth="1"/>
    <col min="2" max="2" width="9.7109375" style="6" customWidth="1"/>
    <col min="3" max="3" width="23.28515625" style="5" bestFit="1" customWidth="1"/>
    <col min="4" max="4" width="11.7109375" style="7" customWidth="1"/>
    <col min="5" max="5" width="9.7109375" style="8" customWidth="1"/>
    <col min="6" max="6" width="30.7109375" style="5" customWidth="1"/>
    <col min="7" max="7" width="1.7109375" style="5" customWidth="1"/>
    <col min="8" max="8" width="16.7109375" style="5" customWidth="1"/>
    <col min="9" max="9" width="4.7109375" style="5" customWidth="1"/>
    <col min="10" max="10" width="8.7109375" style="5" customWidth="1"/>
  </cols>
  <sheetData>
    <row r="1" spans="1:6" x14ac:dyDescent="0.2">
      <c r="A1" s="10" t="s">
        <v>2119</v>
      </c>
      <c r="B1" s="14" t="s">
        <v>2120</v>
      </c>
      <c r="C1" s="10" t="s">
        <v>2121</v>
      </c>
      <c r="D1" s="11" t="s">
        <v>2122</v>
      </c>
      <c r="E1" s="12" t="s">
        <v>2123</v>
      </c>
      <c r="F1" s="5" t="s">
        <v>2126</v>
      </c>
    </row>
    <row r="2" spans="1:6" ht="13.15" customHeight="1" x14ac:dyDescent="0.2">
      <c r="A2" s="5" t="s">
        <v>3404</v>
      </c>
      <c r="B2" s="6" t="s">
        <v>2133</v>
      </c>
      <c r="C2" s="5" t="s">
        <v>2299</v>
      </c>
      <c r="D2" s="7">
        <v>81</v>
      </c>
      <c r="E2" s="8" t="s">
        <v>2158</v>
      </c>
    </row>
    <row r="3" spans="1:6" ht="13.15" customHeight="1" x14ac:dyDescent="0.2">
      <c r="A3" s="5" t="s">
        <v>3404</v>
      </c>
      <c r="B3" s="6" t="s">
        <v>2135</v>
      </c>
      <c r="C3" s="5" t="s">
        <v>2619</v>
      </c>
      <c r="D3" s="7">
        <v>660</v>
      </c>
      <c r="E3" s="8" t="s">
        <v>2158</v>
      </c>
    </row>
    <row r="4" spans="1:6" ht="13.15" customHeight="1" x14ac:dyDescent="0.2">
      <c r="A4" s="5" t="s">
        <v>3404</v>
      </c>
      <c r="B4" s="6" t="s">
        <v>2138</v>
      </c>
      <c r="C4" s="5" t="s">
        <v>2338</v>
      </c>
      <c r="D4" s="7">
        <v>289</v>
      </c>
      <c r="E4" s="8" t="s">
        <v>3405</v>
      </c>
    </row>
    <row r="5" spans="1:6" ht="13.15" customHeight="1" x14ac:dyDescent="0.2">
      <c r="A5" s="5" t="s">
        <v>3404</v>
      </c>
      <c r="B5" s="6" t="s">
        <v>3406</v>
      </c>
      <c r="C5" s="5" t="s">
        <v>2136</v>
      </c>
      <c r="D5" s="7">
        <v>92</v>
      </c>
      <c r="E5" s="8" t="s">
        <v>3405</v>
      </c>
    </row>
    <row r="6" spans="1:6" ht="13.15" customHeight="1" x14ac:dyDescent="0.2">
      <c r="A6" s="5" t="s">
        <v>3404</v>
      </c>
      <c r="B6" s="6" t="s">
        <v>3407</v>
      </c>
      <c r="C6" s="5" t="s">
        <v>2136</v>
      </c>
      <c r="D6" s="7">
        <v>93</v>
      </c>
      <c r="E6" s="8" t="s">
        <v>3405</v>
      </c>
    </row>
    <row r="7" spans="1:6" ht="13.15" customHeight="1" x14ac:dyDescent="0.2">
      <c r="A7" s="5" t="s">
        <v>3404</v>
      </c>
      <c r="B7" s="6" t="s">
        <v>3408</v>
      </c>
      <c r="C7" s="5" t="s">
        <v>2136</v>
      </c>
      <c r="D7" s="7">
        <v>92</v>
      </c>
      <c r="E7" s="8" t="s">
        <v>3405</v>
      </c>
    </row>
    <row r="8" spans="1:6" ht="13.15" customHeight="1" x14ac:dyDescent="0.2">
      <c r="A8" s="5" t="s">
        <v>3404</v>
      </c>
      <c r="B8" s="6" t="s">
        <v>3409</v>
      </c>
      <c r="C8" s="5" t="s">
        <v>2136</v>
      </c>
      <c r="D8" s="7">
        <v>135</v>
      </c>
      <c r="E8" s="8" t="s">
        <v>3405</v>
      </c>
    </row>
    <row r="9" spans="1:6" ht="13.15" customHeight="1" x14ac:dyDescent="0.2">
      <c r="A9" s="5" t="s">
        <v>3404</v>
      </c>
      <c r="B9" s="6" t="s">
        <v>3410</v>
      </c>
      <c r="C9" s="5" t="s">
        <v>2136</v>
      </c>
      <c r="D9" s="7">
        <v>121</v>
      </c>
      <c r="E9" s="8" t="s">
        <v>3405</v>
      </c>
    </row>
    <row r="10" spans="1:6" ht="13.15" customHeight="1" x14ac:dyDescent="0.2">
      <c r="A10" s="5" t="s">
        <v>3404</v>
      </c>
      <c r="B10" s="6" t="s">
        <v>3411</v>
      </c>
      <c r="C10" s="5" t="s">
        <v>2136</v>
      </c>
      <c r="D10" s="7">
        <v>90</v>
      </c>
      <c r="E10" s="8" t="s">
        <v>3405</v>
      </c>
    </row>
    <row r="11" spans="1:6" ht="13.15" customHeight="1" x14ac:dyDescent="0.2">
      <c r="A11" s="5" t="s">
        <v>3404</v>
      </c>
      <c r="B11" s="6" t="s">
        <v>3412</v>
      </c>
      <c r="C11" s="5" t="s">
        <v>2136</v>
      </c>
      <c r="D11" s="7">
        <v>110</v>
      </c>
      <c r="E11" s="8" t="s">
        <v>3405</v>
      </c>
    </row>
    <row r="12" spans="1:6" ht="13.15" customHeight="1" x14ac:dyDescent="0.2">
      <c r="A12" s="5" t="s">
        <v>3404</v>
      </c>
      <c r="B12" s="6" t="s">
        <v>2139</v>
      </c>
      <c r="C12" s="5" t="s">
        <v>2364</v>
      </c>
      <c r="D12" s="7">
        <v>169</v>
      </c>
      <c r="E12" s="8" t="s">
        <v>2158</v>
      </c>
    </row>
    <row r="13" spans="1:6" ht="13.15" customHeight="1" x14ac:dyDescent="0.2">
      <c r="A13" s="5" t="s">
        <v>3404</v>
      </c>
      <c r="B13" s="6" t="s">
        <v>2142</v>
      </c>
      <c r="C13" s="5" t="s">
        <v>2156</v>
      </c>
      <c r="D13" s="7">
        <v>170</v>
      </c>
      <c r="E13" s="8" t="s">
        <v>2158</v>
      </c>
    </row>
    <row r="14" spans="1:6" ht="13.15" customHeight="1" x14ac:dyDescent="0.2">
      <c r="A14" s="5" t="s">
        <v>3404</v>
      </c>
      <c r="B14" s="6" t="s">
        <v>2146</v>
      </c>
      <c r="C14" s="5" t="s">
        <v>2311</v>
      </c>
      <c r="D14" s="7">
        <v>156</v>
      </c>
      <c r="E14" s="8" t="s">
        <v>2158</v>
      </c>
    </row>
    <row r="15" spans="1:6" ht="13.15" customHeight="1" x14ac:dyDescent="0.2">
      <c r="A15" s="5" t="s">
        <v>3404</v>
      </c>
      <c r="B15" s="6" t="s">
        <v>2147</v>
      </c>
      <c r="C15" s="5" t="s">
        <v>2311</v>
      </c>
      <c r="D15" s="7">
        <v>1791</v>
      </c>
      <c r="E15" s="8" t="s">
        <v>2158</v>
      </c>
    </row>
    <row r="16" spans="1:6" ht="13.15" customHeight="1" x14ac:dyDescent="0.2">
      <c r="A16" s="5" t="s">
        <v>3404</v>
      </c>
      <c r="B16" s="6" t="s">
        <v>3413</v>
      </c>
      <c r="C16" s="5" t="s">
        <v>2311</v>
      </c>
      <c r="D16" s="7">
        <v>465</v>
      </c>
      <c r="E16" s="8" t="s">
        <v>2158</v>
      </c>
    </row>
    <row r="17" spans="1:5" ht="13.15" customHeight="1" x14ac:dyDescent="0.2">
      <c r="A17" s="5" t="s">
        <v>3404</v>
      </c>
      <c r="B17" s="6" t="s">
        <v>3414</v>
      </c>
      <c r="C17" s="5" t="s">
        <v>2171</v>
      </c>
      <c r="D17" s="7">
        <v>184</v>
      </c>
      <c r="E17" s="8" t="s">
        <v>3405</v>
      </c>
    </row>
    <row r="18" spans="1:5" ht="13.15" customHeight="1" x14ac:dyDescent="0.2">
      <c r="A18" s="5" t="s">
        <v>3404</v>
      </c>
      <c r="B18" s="6" t="s">
        <v>2149</v>
      </c>
      <c r="C18" s="5" t="s">
        <v>3415</v>
      </c>
      <c r="D18" s="7">
        <v>3089</v>
      </c>
      <c r="E18" s="8" t="s">
        <v>3405</v>
      </c>
    </row>
    <row r="19" spans="1:5" ht="13.15" customHeight="1" x14ac:dyDescent="0.2">
      <c r="A19" s="5" t="s">
        <v>3404</v>
      </c>
      <c r="B19" s="6" t="s">
        <v>2150</v>
      </c>
      <c r="C19" s="5" t="s">
        <v>3398</v>
      </c>
      <c r="D19" s="7">
        <v>2125</v>
      </c>
      <c r="E19" s="8">
        <v>351000</v>
      </c>
    </row>
    <row r="20" spans="1:5" ht="13.15" customHeight="1" x14ac:dyDescent="0.2">
      <c r="A20" s="5" t="s">
        <v>3404</v>
      </c>
      <c r="B20" s="6" t="s">
        <v>2152</v>
      </c>
      <c r="C20" s="5" t="s">
        <v>2311</v>
      </c>
      <c r="D20" s="7">
        <v>1195</v>
      </c>
      <c r="E20" s="8" t="s">
        <v>2158</v>
      </c>
    </row>
    <row r="21" spans="1:5" ht="13.15" customHeight="1" x14ac:dyDescent="0.2">
      <c r="A21" s="5" t="s">
        <v>3404</v>
      </c>
      <c r="B21" s="6" t="s">
        <v>2155</v>
      </c>
      <c r="C21" s="5" t="s">
        <v>2136</v>
      </c>
      <c r="D21" s="7">
        <v>166</v>
      </c>
      <c r="E21" s="8" t="s">
        <v>3405</v>
      </c>
    </row>
    <row r="22" spans="1:5" ht="13.15" customHeight="1" x14ac:dyDescent="0.2">
      <c r="A22" s="5" t="s">
        <v>3404</v>
      </c>
      <c r="B22" s="6" t="s">
        <v>3416</v>
      </c>
      <c r="C22" s="5" t="s">
        <v>2136</v>
      </c>
      <c r="D22" s="7">
        <v>172</v>
      </c>
      <c r="E22" s="8">
        <v>721000</v>
      </c>
    </row>
    <row r="23" spans="1:5" ht="13.15" customHeight="1" x14ac:dyDescent="0.2">
      <c r="A23" s="5" t="s">
        <v>3404</v>
      </c>
      <c r="B23" s="6" t="s">
        <v>3417</v>
      </c>
      <c r="C23" s="5" t="s">
        <v>2136</v>
      </c>
      <c r="D23" s="7">
        <v>185</v>
      </c>
      <c r="E23" s="8">
        <v>721000</v>
      </c>
    </row>
    <row r="24" spans="1:5" ht="13.15" customHeight="1" x14ac:dyDescent="0.2">
      <c r="A24" s="5" t="s">
        <v>3404</v>
      </c>
      <c r="B24" s="6" t="s">
        <v>2159</v>
      </c>
      <c r="C24" s="5" t="s">
        <v>3418</v>
      </c>
      <c r="D24" s="7">
        <v>2117</v>
      </c>
      <c r="E24" s="8" t="s">
        <v>3405</v>
      </c>
    </row>
    <row r="25" spans="1:5" ht="13.15" customHeight="1" x14ac:dyDescent="0.2">
      <c r="A25" s="5" t="s">
        <v>3404</v>
      </c>
      <c r="B25" s="6" t="s">
        <v>3419</v>
      </c>
      <c r="C25" s="5" t="s">
        <v>3420</v>
      </c>
      <c r="D25" s="7">
        <v>1008</v>
      </c>
      <c r="E25" s="8" t="s">
        <v>3405</v>
      </c>
    </row>
    <row r="26" spans="1:5" ht="13.15" customHeight="1" x14ac:dyDescent="0.2">
      <c r="A26" s="5" t="s">
        <v>3404</v>
      </c>
      <c r="B26" s="6" t="s">
        <v>2161</v>
      </c>
      <c r="C26" s="5" t="s">
        <v>3421</v>
      </c>
      <c r="D26" s="7">
        <v>285</v>
      </c>
      <c r="E26" s="8" t="s">
        <v>3405</v>
      </c>
    </row>
    <row r="27" spans="1:5" ht="13.15" customHeight="1" x14ac:dyDescent="0.2">
      <c r="A27" s="60" t="s">
        <v>3404</v>
      </c>
      <c r="B27" s="61" t="s">
        <v>2162</v>
      </c>
      <c r="C27" s="60" t="s">
        <v>2171</v>
      </c>
      <c r="D27" s="62">
        <v>73</v>
      </c>
      <c r="E27" s="63">
        <v>726000</v>
      </c>
    </row>
    <row r="28" spans="1:5" ht="13.15" customHeight="1" x14ac:dyDescent="0.2">
      <c r="A28" s="60" t="s">
        <v>3404</v>
      </c>
      <c r="B28" s="61" t="s">
        <v>2163</v>
      </c>
      <c r="C28" s="60" t="s">
        <v>2136</v>
      </c>
      <c r="D28" s="62">
        <v>101</v>
      </c>
      <c r="E28" s="63">
        <v>726000</v>
      </c>
    </row>
    <row r="29" spans="1:5" ht="13.15" customHeight="1" x14ac:dyDescent="0.2">
      <c r="A29" s="60" t="s">
        <v>3404</v>
      </c>
      <c r="B29" s="61" t="s">
        <v>2164</v>
      </c>
      <c r="C29" s="60" t="s">
        <v>2136</v>
      </c>
      <c r="D29" s="62">
        <v>114</v>
      </c>
      <c r="E29" s="63">
        <v>726000</v>
      </c>
    </row>
    <row r="30" spans="1:5" ht="13.15" customHeight="1" x14ac:dyDescent="0.2">
      <c r="A30" s="60" t="s">
        <v>3404</v>
      </c>
      <c r="B30" s="61" t="s">
        <v>2165</v>
      </c>
      <c r="C30" s="60" t="s">
        <v>2136</v>
      </c>
      <c r="D30" s="62">
        <v>112</v>
      </c>
      <c r="E30" s="63">
        <v>726000</v>
      </c>
    </row>
    <row r="31" spans="1:5" ht="13.15" customHeight="1" x14ac:dyDescent="0.2">
      <c r="A31" s="60" t="s">
        <v>3404</v>
      </c>
      <c r="B31" s="61" t="s">
        <v>2166</v>
      </c>
      <c r="C31" s="60" t="s">
        <v>2136</v>
      </c>
      <c r="D31" s="62">
        <v>112</v>
      </c>
      <c r="E31" s="63">
        <v>726000</v>
      </c>
    </row>
    <row r="32" spans="1:5" ht="13.15" customHeight="1" x14ac:dyDescent="0.2">
      <c r="A32" s="60" t="s">
        <v>3404</v>
      </c>
      <c r="B32" s="61" t="s">
        <v>2167</v>
      </c>
      <c r="C32" s="60" t="s">
        <v>3422</v>
      </c>
      <c r="D32" s="62">
        <v>1546</v>
      </c>
      <c r="E32" s="63">
        <v>726000</v>
      </c>
    </row>
    <row r="33" spans="1:5" ht="13.15" customHeight="1" x14ac:dyDescent="0.2">
      <c r="A33" s="5" t="s">
        <v>3404</v>
      </c>
      <c r="B33" s="6" t="s">
        <v>2173</v>
      </c>
      <c r="C33" s="5" t="s">
        <v>2272</v>
      </c>
      <c r="D33" s="7">
        <v>90</v>
      </c>
      <c r="E33" s="8" t="s">
        <v>2158</v>
      </c>
    </row>
    <row r="34" spans="1:5" ht="13.15" customHeight="1" x14ac:dyDescent="0.2">
      <c r="A34" s="5" t="s">
        <v>3404</v>
      </c>
      <c r="B34" s="6" t="s">
        <v>2174</v>
      </c>
      <c r="C34" s="5" t="s">
        <v>2136</v>
      </c>
      <c r="D34" s="7">
        <v>147</v>
      </c>
      <c r="E34" s="8" t="s">
        <v>3405</v>
      </c>
    </row>
    <row r="35" spans="1:5" ht="13.15" customHeight="1" x14ac:dyDescent="0.2">
      <c r="A35" s="5" t="s">
        <v>3404</v>
      </c>
      <c r="B35" s="6" t="s">
        <v>3423</v>
      </c>
      <c r="C35" s="5" t="s">
        <v>2136</v>
      </c>
      <c r="D35" s="7">
        <v>147</v>
      </c>
      <c r="E35" s="8" t="s">
        <v>3405</v>
      </c>
    </row>
    <row r="36" spans="1:5" ht="13.15" customHeight="1" x14ac:dyDescent="0.2">
      <c r="A36" s="5" t="s">
        <v>3404</v>
      </c>
      <c r="B36" s="6" t="s">
        <v>3424</v>
      </c>
      <c r="C36" s="5" t="s">
        <v>2136</v>
      </c>
      <c r="D36" s="7">
        <v>158</v>
      </c>
      <c r="E36" s="8" t="s">
        <v>3405</v>
      </c>
    </row>
    <row r="37" spans="1:5" ht="13.15" customHeight="1" x14ac:dyDescent="0.2">
      <c r="A37" s="5" t="s">
        <v>3404</v>
      </c>
      <c r="B37" s="6" t="s">
        <v>3425</v>
      </c>
      <c r="C37" s="5" t="s">
        <v>2136</v>
      </c>
      <c r="D37" s="7">
        <v>158</v>
      </c>
      <c r="E37" s="8" t="s">
        <v>3405</v>
      </c>
    </row>
    <row r="38" spans="1:5" ht="13.15" customHeight="1" x14ac:dyDescent="0.2">
      <c r="A38" s="5" t="s">
        <v>3404</v>
      </c>
      <c r="B38" s="6" t="s">
        <v>4683</v>
      </c>
      <c r="C38" s="5" t="s">
        <v>2136</v>
      </c>
      <c r="D38" s="7">
        <v>120</v>
      </c>
      <c r="E38" s="8" t="s">
        <v>3405</v>
      </c>
    </row>
    <row r="39" spans="1:5" ht="13.15" customHeight="1" x14ac:dyDescent="0.2">
      <c r="A39" s="5" t="s">
        <v>3404</v>
      </c>
      <c r="B39" s="6" t="s">
        <v>4684</v>
      </c>
      <c r="C39" s="5" t="s">
        <v>2136</v>
      </c>
      <c r="D39" s="7">
        <v>120</v>
      </c>
      <c r="E39" s="8" t="s">
        <v>3405</v>
      </c>
    </row>
    <row r="40" spans="1:5" ht="13.15" customHeight="1" x14ac:dyDescent="0.2">
      <c r="A40" s="5" t="s">
        <v>3404</v>
      </c>
      <c r="B40" s="6" t="s">
        <v>2271</v>
      </c>
      <c r="C40" s="5" t="s">
        <v>2272</v>
      </c>
      <c r="D40" s="7">
        <v>90</v>
      </c>
      <c r="E40" s="8" t="s">
        <v>2158</v>
      </c>
    </row>
    <row r="41" spans="1:5" ht="13.15" customHeight="1" x14ac:dyDescent="0.2">
      <c r="A41" s="5" t="s">
        <v>3404</v>
      </c>
      <c r="B41" s="6" t="s">
        <v>2273</v>
      </c>
      <c r="C41" s="5" t="s">
        <v>2136</v>
      </c>
      <c r="D41" s="7">
        <v>146</v>
      </c>
      <c r="E41" s="8" t="s">
        <v>3405</v>
      </c>
    </row>
    <row r="42" spans="1:5" ht="13.15" customHeight="1" x14ac:dyDescent="0.2">
      <c r="A42" s="5" t="s">
        <v>3404</v>
      </c>
      <c r="B42" s="6" t="s">
        <v>2274</v>
      </c>
      <c r="C42" s="5" t="s">
        <v>2136</v>
      </c>
      <c r="D42" s="7">
        <v>146</v>
      </c>
      <c r="E42" s="8" t="s">
        <v>3405</v>
      </c>
    </row>
    <row r="43" spans="1:5" ht="13.15" customHeight="1" x14ac:dyDescent="0.2">
      <c r="A43" s="5" t="s">
        <v>3404</v>
      </c>
      <c r="B43" s="6" t="s">
        <v>2276</v>
      </c>
      <c r="C43" s="5" t="s">
        <v>2136</v>
      </c>
      <c r="D43" s="7">
        <v>158</v>
      </c>
      <c r="E43" s="8" t="s">
        <v>3405</v>
      </c>
    </row>
    <row r="44" spans="1:5" ht="13.15" customHeight="1" x14ac:dyDescent="0.2">
      <c r="A44" s="5" t="s">
        <v>3404</v>
      </c>
      <c r="B44" s="6" t="s">
        <v>2278</v>
      </c>
      <c r="C44" s="5" t="s">
        <v>2136</v>
      </c>
      <c r="D44" s="7">
        <v>152</v>
      </c>
      <c r="E44" s="8" t="s">
        <v>3405</v>
      </c>
    </row>
    <row r="45" spans="1:5" ht="13.15" customHeight="1" x14ac:dyDescent="0.2">
      <c r="B45" s="6" t="s">
        <v>1267</v>
      </c>
      <c r="C45" s="5" t="s">
        <v>2136</v>
      </c>
      <c r="D45" s="7">
        <v>105</v>
      </c>
      <c r="E45" s="8" t="s">
        <v>3405</v>
      </c>
    </row>
    <row r="46" spans="1:5" ht="13.15" customHeight="1" x14ac:dyDescent="0.2">
      <c r="B46" s="6" t="s">
        <v>1268</v>
      </c>
      <c r="C46" s="5" t="s">
        <v>2136</v>
      </c>
      <c r="D46" s="7">
        <v>128</v>
      </c>
      <c r="E46" s="8" t="s">
        <v>3405</v>
      </c>
    </row>
    <row r="47" spans="1:5" ht="13.15" customHeight="1" x14ac:dyDescent="0.2">
      <c r="A47" s="5" t="s">
        <v>3404</v>
      </c>
      <c r="B47" s="6" t="s">
        <v>2280</v>
      </c>
      <c r="C47" s="5" t="s">
        <v>3434</v>
      </c>
      <c r="D47" s="7">
        <v>2654</v>
      </c>
      <c r="E47" s="8" t="s">
        <v>3405</v>
      </c>
    </row>
    <row r="48" spans="1:5" ht="13.15" customHeight="1" x14ac:dyDescent="0.2">
      <c r="A48" s="5" t="s">
        <v>3404</v>
      </c>
      <c r="B48" s="6" t="s">
        <v>2282</v>
      </c>
      <c r="C48" s="5" t="s">
        <v>3435</v>
      </c>
      <c r="D48" s="7">
        <v>476</v>
      </c>
      <c r="E48" s="8">
        <v>351100</v>
      </c>
    </row>
    <row r="49" spans="1:5" ht="13.15" customHeight="1" x14ac:dyDescent="0.2">
      <c r="A49" s="5" t="s">
        <v>3404</v>
      </c>
      <c r="B49" s="6" t="s">
        <v>2293</v>
      </c>
      <c r="C49" s="5" t="s">
        <v>2299</v>
      </c>
      <c r="D49" s="7">
        <v>243</v>
      </c>
      <c r="E49" s="8" t="s">
        <v>2158</v>
      </c>
    </row>
    <row r="50" spans="1:5" ht="13.15" customHeight="1" x14ac:dyDescent="0.2">
      <c r="A50" s="5" t="s">
        <v>3404</v>
      </c>
      <c r="B50" s="6" t="s">
        <v>2296</v>
      </c>
      <c r="C50" s="5" t="s">
        <v>3436</v>
      </c>
      <c r="D50" s="7">
        <v>377</v>
      </c>
      <c r="E50" s="8">
        <v>730000</v>
      </c>
    </row>
    <row r="51" spans="1:5" ht="13.15" customHeight="1" x14ac:dyDescent="0.2">
      <c r="A51" s="5" t="s">
        <v>3404</v>
      </c>
      <c r="B51" s="6" t="s">
        <v>2298</v>
      </c>
      <c r="C51" s="5" t="s">
        <v>3437</v>
      </c>
      <c r="D51" s="7">
        <v>188</v>
      </c>
      <c r="E51" s="8">
        <v>730000</v>
      </c>
    </row>
    <row r="52" spans="1:5" ht="13.15" customHeight="1" x14ac:dyDescent="0.2">
      <c r="A52" s="5" t="s">
        <v>3404</v>
      </c>
      <c r="B52" s="6" t="s">
        <v>2300</v>
      </c>
      <c r="C52" s="5" t="s">
        <v>2275</v>
      </c>
      <c r="D52" s="7">
        <v>156</v>
      </c>
      <c r="E52" s="8">
        <v>730000</v>
      </c>
    </row>
    <row r="53" spans="1:5" ht="13.15" customHeight="1" x14ac:dyDescent="0.2">
      <c r="A53" s="5" t="s">
        <v>3404</v>
      </c>
      <c r="B53" s="6" t="s">
        <v>2301</v>
      </c>
      <c r="C53" s="5" t="s">
        <v>3438</v>
      </c>
      <c r="D53" s="7">
        <v>100</v>
      </c>
      <c r="E53" s="8">
        <v>730000</v>
      </c>
    </row>
    <row r="54" spans="1:5" ht="13.15" customHeight="1" x14ac:dyDescent="0.2">
      <c r="A54" s="5" t="s">
        <v>3404</v>
      </c>
      <c r="B54" s="6" t="s">
        <v>2304</v>
      </c>
      <c r="C54" s="5" t="s">
        <v>3439</v>
      </c>
      <c r="D54" s="7">
        <v>1141</v>
      </c>
      <c r="E54" s="8" t="s">
        <v>3440</v>
      </c>
    </row>
    <row r="55" spans="1:5" ht="13.15" customHeight="1" x14ac:dyDescent="0.2">
      <c r="A55" s="5" t="s">
        <v>3404</v>
      </c>
      <c r="B55" s="6" t="s">
        <v>2310</v>
      </c>
      <c r="C55" s="5" t="s">
        <v>2156</v>
      </c>
      <c r="D55" s="7">
        <v>452</v>
      </c>
      <c r="E55" s="8" t="s">
        <v>2158</v>
      </c>
    </row>
    <row r="56" spans="1:5" ht="13.15" customHeight="1" x14ac:dyDescent="0.2">
      <c r="A56" s="5" t="s">
        <v>3404</v>
      </c>
      <c r="B56" s="6" t="s">
        <v>2312</v>
      </c>
      <c r="C56" s="5" t="s">
        <v>3447</v>
      </c>
      <c r="D56" s="7">
        <v>552</v>
      </c>
      <c r="E56" s="8" t="s">
        <v>2158</v>
      </c>
    </row>
    <row r="57" spans="1:5" ht="13.15" customHeight="1" x14ac:dyDescent="0.2">
      <c r="A57" s="5" t="s">
        <v>3404</v>
      </c>
      <c r="B57" s="6" t="s">
        <v>3448</v>
      </c>
      <c r="C57" s="5" t="s">
        <v>3449</v>
      </c>
      <c r="D57" s="7">
        <v>187</v>
      </c>
      <c r="E57" s="8" t="s">
        <v>2158</v>
      </c>
    </row>
    <row r="58" spans="1:5" ht="13.15" customHeight="1" x14ac:dyDescent="0.2">
      <c r="A58" s="5" t="s">
        <v>3404</v>
      </c>
      <c r="B58" s="6" t="s">
        <v>2313</v>
      </c>
      <c r="C58" s="5" t="s">
        <v>2311</v>
      </c>
      <c r="D58" s="7">
        <v>2093</v>
      </c>
      <c r="E58" s="8" t="s">
        <v>2158</v>
      </c>
    </row>
    <row r="59" spans="1:5" ht="13.15" customHeight="1" x14ac:dyDescent="0.2">
      <c r="A59" s="5" t="s">
        <v>3404</v>
      </c>
      <c r="B59" s="6" t="s">
        <v>2320</v>
      </c>
      <c r="C59" s="5" t="s">
        <v>2311</v>
      </c>
      <c r="D59" s="7">
        <v>833</v>
      </c>
      <c r="E59" s="8" t="s">
        <v>2158</v>
      </c>
    </row>
    <row r="60" spans="1:5" ht="13.15" customHeight="1" x14ac:dyDescent="0.2">
      <c r="A60" s="5" t="s">
        <v>3404</v>
      </c>
      <c r="B60" s="6" t="s">
        <v>2323</v>
      </c>
      <c r="C60" s="5" t="s">
        <v>3450</v>
      </c>
      <c r="D60" s="7">
        <v>739</v>
      </c>
      <c r="E60" s="8" t="s">
        <v>3440</v>
      </c>
    </row>
    <row r="61" spans="1:5" ht="13.15" customHeight="1" x14ac:dyDescent="0.2">
      <c r="A61" s="5" t="s">
        <v>3404</v>
      </c>
      <c r="B61" s="6" t="s">
        <v>2328</v>
      </c>
      <c r="C61" s="5" t="s">
        <v>2299</v>
      </c>
      <c r="D61" s="7">
        <v>73</v>
      </c>
      <c r="E61" s="8" t="s">
        <v>2158</v>
      </c>
    </row>
    <row r="62" spans="1:5" ht="13.15" customHeight="1" x14ac:dyDescent="0.2">
      <c r="A62" s="5" t="s">
        <v>3404</v>
      </c>
      <c r="B62" s="6" t="s">
        <v>2330</v>
      </c>
      <c r="C62" s="5" t="s">
        <v>2145</v>
      </c>
      <c r="D62" s="7">
        <v>471</v>
      </c>
      <c r="E62" s="8" t="s">
        <v>2158</v>
      </c>
    </row>
    <row r="63" spans="1:5" ht="13.15" customHeight="1" x14ac:dyDescent="0.2">
      <c r="A63" s="5" t="s">
        <v>3404</v>
      </c>
      <c r="B63" s="6" t="s">
        <v>2331</v>
      </c>
      <c r="C63" s="5" t="s">
        <v>3451</v>
      </c>
      <c r="D63" s="7">
        <v>934</v>
      </c>
      <c r="E63" s="8" t="s">
        <v>2158</v>
      </c>
    </row>
    <row r="64" spans="1:5" ht="13.15" customHeight="1" x14ac:dyDescent="0.2">
      <c r="A64" s="5" t="s">
        <v>3404</v>
      </c>
      <c r="B64" s="6" t="s">
        <v>2332</v>
      </c>
      <c r="C64" s="5" t="s">
        <v>3452</v>
      </c>
      <c r="D64" s="7">
        <v>83</v>
      </c>
      <c r="E64" s="8" t="s">
        <v>2158</v>
      </c>
    </row>
    <row r="65" spans="1:5" ht="13.15" customHeight="1" x14ac:dyDescent="0.2">
      <c r="A65" s="5" t="s">
        <v>3404</v>
      </c>
      <c r="B65" s="6" t="s">
        <v>2334</v>
      </c>
      <c r="C65" s="5" t="s">
        <v>4686</v>
      </c>
      <c r="D65" s="7">
        <v>488</v>
      </c>
      <c r="E65" s="8" t="s">
        <v>3440</v>
      </c>
    </row>
    <row r="66" spans="1:5" ht="13.15" customHeight="1" x14ac:dyDescent="0.2">
      <c r="A66" s="5" t="s">
        <v>3404</v>
      </c>
      <c r="B66" s="6" t="s">
        <v>2337</v>
      </c>
      <c r="C66" s="5" t="s">
        <v>3453</v>
      </c>
      <c r="D66" s="7">
        <v>644</v>
      </c>
      <c r="E66" s="8" t="s">
        <v>3440</v>
      </c>
    </row>
    <row r="67" spans="1:5" ht="13.15" customHeight="1" x14ac:dyDescent="0.2">
      <c r="A67" s="5" t="s">
        <v>3404</v>
      </c>
      <c r="B67" s="6" t="s">
        <v>2343</v>
      </c>
      <c r="C67" s="5" t="s">
        <v>2953</v>
      </c>
      <c r="D67" s="7">
        <v>2938</v>
      </c>
      <c r="E67" s="8" t="s">
        <v>3440</v>
      </c>
    </row>
    <row r="68" spans="1:5" ht="13.15" customHeight="1" x14ac:dyDescent="0.2">
      <c r="A68" s="5" t="s">
        <v>3404</v>
      </c>
      <c r="B68" s="6" t="s">
        <v>2345</v>
      </c>
      <c r="C68" s="5" t="s">
        <v>2143</v>
      </c>
      <c r="D68" s="7">
        <v>281</v>
      </c>
      <c r="E68" s="8" t="s">
        <v>3440</v>
      </c>
    </row>
    <row r="69" spans="1:5" ht="13.15" customHeight="1" x14ac:dyDescent="0.2">
      <c r="A69" s="5" t="s">
        <v>3404</v>
      </c>
      <c r="B69" s="6" t="s">
        <v>2349</v>
      </c>
      <c r="C69" s="5" t="s">
        <v>2299</v>
      </c>
      <c r="D69" s="7">
        <v>126</v>
      </c>
      <c r="E69" s="8" t="s">
        <v>2158</v>
      </c>
    </row>
    <row r="70" spans="1:5" ht="13.15" customHeight="1" x14ac:dyDescent="0.2">
      <c r="A70" s="5" t="s">
        <v>3404</v>
      </c>
      <c r="B70" s="6" t="s">
        <v>2354</v>
      </c>
      <c r="C70" s="5" t="s">
        <v>2156</v>
      </c>
      <c r="D70" s="7">
        <v>128</v>
      </c>
      <c r="E70" s="8" t="s">
        <v>2158</v>
      </c>
    </row>
    <row r="71" spans="1:5" ht="13.15" customHeight="1" x14ac:dyDescent="0.2">
      <c r="A71" s="5" t="s">
        <v>3404</v>
      </c>
      <c r="B71" s="6" t="s">
        <v>2361</v>
      </c>
      <c r="C71" s="5" t="s">
        <v>2364</v>
      </c>
      <c r="D71" s="7">
        <v>136</v>
      </c>
      <c r="E71" s="8" t="s">
        <v>2158</v>
      </c>
    </row>
    <row r="72" spans="1:5" ht="13.15" customHeight="1" x14ac:dyDescent="0.2">
      <c r="A72" s="5" t="s">
        <v>3404</v>
      </c>
      <c r="B72" s="6" t="s">
        <v>2363</v>
      </c>
      <c r="C72" s="5" t="s">
        <v>3454</v>
      </c>
      <c r="D72" s="7">
        <v>1663</v>
      </c>
      <c r="E72" s="8" t="s">
        <v>3440</v>
      </c>
    </row>
    <row r="73" spans="1:5" ht="13.15" customHeight="1" x14ac:dyDescent="0.2">
      <c r="A73" s="5" t="s">
        <v>3404</v>
      </c>
      <c r="B73" s="6" t="s">
        <v>2366</v>
      </c>
      <c r="C73" s="5" t="s">
        <v>2311</v>
      </c>
      <c r="D73" s="7">
        <v>1188</v>
      </c>
      <c r="E73" s="8" t="s">
        <v>2158</v>
      </c>
    </row>
    <row r="74" spans="1:5" ht="13.15" customHeight="1" x14ac:dyDescent="0.2">
      <c r="A74" s="5" t="s">
        <v>3404</v>
      </c>
      <c r="B74" s="6" t="s">
        <v>2368</v>
      </c>
      <c r="C74" s="5" t="s">
        <v>2700</v>
      </c>
      <c r="D74" s="7">
        <v>921</v>
      </c>
      <c r="E74" s="8" t="s">
        <v>3455</v>
      </c>
    </row>
    <row r="75" spans="1:5" ht="13.15" customHeight="1" x14ac:dyDescent="0.2">
      <c r="A75" s="5" t="s">
        <v>3404</v>
      </c>
      <c r="B75" s="6" t="s">
        <v>2369</v>
      </c>
      <c r="C75" s="5" t="s">
        <v>2136</v>
      </c>
      <c r="D75" s="7">
        <v>157</v>
      </c>
      <c r="E75" s="8" t="s">
        <v>3455</v>
      </c>
    </row>
    <row r="76" spans="1:5" ht="13.15" customHeight="1" x14ac:dyDescent="0.2">
      <c r="A76" s="5" t="s">
        <v>3404</v>
      </c>
      <c r="B76" s="6" t="s">
        <v>3456</v>
      </c>
      <c r="C76" s="5" t="s">
        <v>2136</v>
      </c>
      <c r="D76" s="7">
        <v>96</v>
      </c>
      <c r="E76" s="8">
        <v>847101</v>
      </c>
    </row>
    <row r="77" spans="1:5" ht="13.15" customHeight="1" x14ac:dyDescent="0.2">
      <c r="A77" s="5" t="s">
        <v>3404</v>
      </c>
      <c r="B77" s="6" t="s">
        <v>2370</v>
      </c>
      <c r="C77" s="5" t="s">
        <v>2136</v>
      </c>
      <c r="D77" s="7">
        <v>84</v>
      </c>
      <c r="E77" s="8">
        <v>847600</v>
      </c>
    </row>
    <row r="78" spans="1:5" ht="13.15" customHeight="1" x14ac:dyDescent="0.2">
      <c r="A78" s="5" t="s">
        <v>3404</v>
      </c>
      <c r="B78" s="6" t="s">
        <v>2371</v>
      </c>
      <c r="C78" s="5" t="s">
        <v>2136</v>
      </c>
      <c r="D78" s="7">
        <v>124</v>
      </c>
      <c r="E78" s="8">
        <v>711000</v>
      </c>
    </row>
    <row r="79" spans="1:5" ht="13.15" customHeight="1" x14ac:dyDescent="0.2">
      <c r="A79" s="5" t="s">
        <v>3404</v>
      </c>
      <c r="B79" s="6" t="s">
        <v>2372</v>
      </c>
      <c r="C79" s="5" t="s">
        <v>2136</v>
      </c>
      <c r="D79" s="7">
        <v>188</v>
      </c>
      <c r="E79" s="8">
        <v>711000</v>
      </c>
    </row>
    <row r="80" spans="1:5" ht="13.15" customHeight="1" x14ac:dyDescent="0.2">
      <c r="A80" s="5" t="s">
        <v>3404</v>
      </c>
      <c r="B80" s="6" t="s">
        <v>2375</v>
      </c>
      <c r="C80" s="5" t="s">
        <v>3457</v>
      </c>
      <c r="D80" s="7">
        <v>598</v>
      </c>
      <c r="E80" s="8">
        <v>811000</v>
      </c>
    </row>
    <row r="81" spans="1:5" ht="13.15" customHeight="1" x14ac:dyDescent="0.2">
      <c r="A81" s="5" t="s">
        <v>3404</v>
      </c>
      <c r="B81" s="6" t="s">
        <v>3458</v>
      </c>
      <c r="C81" s="5" t="s">
        <v>2136</v>
      </c>
      <c r="D81" s="7">
        <v>156</v>
      </c>
      <c r="E81" s="8">
        <v>811000</v>
      </c>
    </row>
    <row r="82" spans="1:5" ht="13.15" customHeight="1" x14ac:dyDescent="0.2">
      <c r="A82" s="5" t="s">
        <v>3404</v>
      </c>
      <c r="B82" s="6" t="s">
        <v>3459</v>
      </c>
      <c r="C82" s="5" t="s">
        <v>2136</v>
      </c>
      <c r="D82" s="7">
        <v>72</v>
      </c>
      <c r="E82" s="8">
        <v>811000</v>
      </c>
    </row>
    <row r="83" spans="1:5" ht="13.15" customHeight="1" x14ac:dyDescent="0.2">
      <c r="A83" s="5" t="s">
        <v>3404</v>
      </c>
      <c r="B83" s="6" t="s">
        <v>3460</v>
      </c>
      <c r="C83" s="5" t="s">
        <v>2136</v>
      </c>
      <c r="D83" s="7">
        <v>182</v>
      </c>
      <c r="E83" s="8">
        <v>811000</v>
      </c>
    </row>
    <row r="84" spans="1:5" ht="13.15" customHeight="1" x14ac:dyDescent="0.2">
      <c r="A84" s="5" t="s">
        <v>3404</v>
      </c>
      <c r="B84" s="6" t="s">
        <v>3461</v>
      </c>
      <c r="C84" s="5" t="s">
        <v>2136</v>
      </c>
      <c r="D84" s="7">
        <v>74</v>
      </c>
      <c r="E84" s="8">
        <v>711000</v>
      </c>
    </row>
    <row r="85" spans="1:5" ht="13.15" customHeight="1" x14ac:dyDescent="0.2">
      <c r="A85" s="5" t="s">
        <v>3404</v>
      </c>
      <c r="B85" s="6" t="s">
        <v>3998</v>
      </c>
      <c r="C85" s="5" t="s">
        <v>2136</v>
      </c>
      <c r="D85" s="7">
        <v>103</v>
      </c>
      <c r="E85" s="8">
        <v>811000</v>
      </c>
    </row>
    <row r="86" spans="1:5" ht="13.15" customHeight="1" x14ac:dyDescent="0.2">
      <c r="A86" s="5" t="s">
        <v>3404</v>
      </c>
      <c r="B86" s="6" t="s">
        <v>3999</v>
      </c>
      <c r="C86" s="5" t="s">
        <v>2136</v>
      </c>
      <c r="D86" s="7">
        <v>103</v>
      </c>
      <c r="E86" s="8">
        <v>811000</v>
      </c>
    </row>
    <row r="87" spans="1:5" ht="13.15" customHeight="1" x14ac:dyDescent="0.2">
      <c r="A87" s="5" t="s">
        <v>3404</v>
      </c>
      <c r="B87" s="6" t="s">
        <v>4000</v>
      </c>
      <c r="C87" s="5" t="s">
        <v>2136</v>
      </c>
      <c r="D87" s="7">
        <v>100</v>
      </c>
      <c r="E87" s="8">
        <v>811000</v>
      </c>
    </row>
    <row r="88" spans="1:5" ht="13.15" customHeight="1" x14ac:dyDescent="0.2">
      <c r="A88" s="5" t="s">
        <v>3404</v>
      </c>
      <c r="B88" s="6" t="s">
        <v>4001</v>
      </c>
      <c r="C88" s="5" t="s">
        <v>2136</v>
      </c>
      <c r="D88" s="7">
        <v>94</v>
      </c>
      <c r="E88" s="8">
        <v>811000</v>
      </c>
    </row>
    <row r="89" spans="1:5" ht="13.15" customHeight="1" x14ac:dyDescent="0.2">
      <c r="A89" s="5" t="s">
        <v>3404</v>
      </c>
      <c r="B89" s="6" t="s">
        <v>2376</v>
      </c>
      <c r="C89" s="5" t="s">
        <v>2136</v>
      </c>
      <c r="D89" s="7">
        <v>177</v>
      </c>
      <c r="E89" s="8">
        <v>711000</v>
      </c>
    </row>
    <row r="90" spans="1:5" ht="13.15" customHeight="1" x14ac:dyDescent="0.2">
      <c r="A90" s="5" t="s">
        <v>3404</v>
      </c>
      <c r="B90" s="6" t="s">
        <v>3462</v>
      </c>
      <c r="C90" s="5" t="s">
        <v>2136</v>
      </c>
      <c r="D90" s="7">
        <v>103</v>
      </c>
      <c r="E90" s="8">
        <v>711000</v>
      </c>
    </row>
    <row r="91" spans="1:5" ht="13.15" customHeight="1" x14ac:dyDescent="0.2">
      <c r="A91" s="5" t="s">
        <v>3404</v>
      </c>
      <c r="B91" s="6" t="s">
        <v>3463</v>
      </c>
      <c r="C91" s="5" t="s">
        <v>2136</v>
      </c>
      <c r="D91" s="7">
        <v>100</v>
      </c>
      <c r="E91" s="8">
        <v>711000</v>
      </c>
    </row>
    <row r="92" spans="1:5" ht="13.15" customHeight="1" x14ac:dyDescent="0.2">
      <c r="A92" s="5" t="s">
        <v>3404</v>
      </c>
      <c r="B92" s="6" t="s">
        <v>2377</v>
      </c>
      <c r="C92" s="5" t="s">
        <v>2136</v>
      </c>
      <c r="D92" s="7">
        <v>102</v>
      </c>
      <c r="E92" s="8">
        <v>730000</v>
      </c>
    </row>
    <row r="93" spans="1:5" ht="13.15" customHeight="1" x14ac:dyDescent="0.2">
      <c r="A93" s="5" t="s">
        <v>3404</v>
      </c>
      <c r="B93" s="6" t="s">
        <v>2378</v>
      </c>
      <c r="C93" s="5" t="s">
        <v>2136</v>
      </c>
      <c r="D93" s="7">
        <v>156</v>
      </c>
      <c r="E93" s="8">
        <v>847103</v>
      </c>
    </row>
    <row r="94" spans="1:5" ht="13.15" customHeight="1" x14ac:dyDescent="0.2">
      <c r="A94" s="5" t="s">
        <v>3404</v>
      </c>
      <c r="B94" s="6" t="s">
        <v>2379</v>
      </c>
      <c r="C94" s="5" t="s">
        <v>2311</v>
      </c>
      <c r="D94" s="7">
        <v>568</v>
      </c>
      <c r="E94" s="8" t="s">
        <v>3455</v>
      </c>
    </row>
    <row r="95" spans="1:5" ht="13.15" customHeight="1" x14ac:dyDescent="0.2">
      <c r="A95" s="5" t="s">
        <v>3404</v>
      </c>
      <c r="B95" s="6" t="s">
        <v>3464</v>
      </c>
      <c r="C95" s="5" t="s">
        <v>3465</v>
      </c>
      <c r="D95" s="7">
        <v>32</v>
      </c>
      <c r="E95" s="8">
        <v>730000</v>
      </c>
    </row>
    <row r="96" spans="1:5" ht="13.15" customHeight="1" x14ac:dyDescent="0.2">
      <c r="A96" s="5" t="s">
        <v>3404</v>
      </c>
      <c r="B96" s="6" t="s">
        <v>3466</v>
      </c>
      <c r="C96" s="5" t="s">
        <v>2171</v>
      </c>
      <c r="D96" s="7">
        <v>25</v>
      </c>
      <c r="E96" s="8" t="s">
        <v>2158</v>
      </c>
    </row>
    <row r="97" spans="1:5" ht="13.15" customHeight="1" x14ac:dyDescent="0.2">
      <c r="A97" s="5" t="s">
        <v>3404</v>
      </c>
      <c r="B97" s="6" t="s">
        <v>3467</v>
      </c>
      <c r="C97" s="5" t="s">
        <v>2145</v>
      </c>
      <c r="D97" s="7">
        <v>27</v>
      </c>
      <c r="E97" s="8" t="s">
        <v>2158</v>
      </c>
    </row>
    <row r="98" spans="1:5" ht="13.15" customHeight="1" x14ac:dyDescent="0.2">
      <c r="A98" s="5" t="s">
        <v>3404</v>
      </c>
      <c r="B98" s="6" t="s">
        <v>3468</v>
      </c>
      <c r="C98" s="5" t="s">
        <v>2316</v>
      </c>
      <c r="D98" s="7">
        <v>30</v>
      </c>
      <c r="E98" s="8" t="s">
        <v>2158</v>
      </c>
    </row>
    <row r="99" spans="1:5" ht="13.15" customHeight="1" x14ac:dyDescent="0.2">
      <c r="B99" s="6" t="s">
        <v>4685</v>
      </c>
      <c r="C99" s="5" t="s">
        <v>2299</v>
      </c>
      <c r="D99" s="7">
        <v>28</v>
      </c>
      <c r="E99" s="8" t="s">
        <v>3455</v>
      </c>
    </row>
    <row r="100" spans="1:5" ht="13.15" customHeight="1" x14ac:dyDescent="0.2">
      <c r="A100" s="5" t="s">
        <v>3404</v>
      </c>
      <c r="B100" s="6" t="s">
        <v>2380</v>
      </c>
      <c r="C100" s="5" t="s">
        <v>3469</v>
      </c>
      <c r="D100" s="7">
        <v>344</v>
      </c>
      <c r="E100" s="8" t="s">
        <v>3455</v>
      </c>
    </row>
    <row r="101" spans="1:5" ht="13.15" customHeight="1" x14ac:dyDescent="0.2">
      <c r="A101" s="5" t="s">
        <v>3404</v>
      </c>
      <c r="B101" s="6" t="s">
        <v>3470</v>
      </c>
      <c r="C101" s="5" t="s">
        <v>2136</v>
      </c>
      <c r="D101" s="7">
        <v>144</v>
      </c>
      <c r="E101" s="8" t="s">
        <v>3455</v>
      </c>
    </row>
    <row r="102" spans="1:5" ht="13.15" customHeight="1" x14ac:dyDescent="0.2">
      <c r="A102" s="5" t="s">
        <v>3404</v>
      </c>
      <c r="B102" s="6" t="s">
        <v>3471</v>
      </c>
      <c r="C102" s="5" t="s">
        <v>2136</v>
      </c>
      <c r="D102" s="7">
        <v>133</v>
      </c>
      <c r="E102" s="8" t="s">
        <v>3455</v>
      </c>
    </row>
    <row r="103" spans="1:5" ht="13.15" customHeight="1" x14ac:dyDescent="0.2">
      <c r="A103" s="5" t="s">
        <v>3404</v>
      </c>
      <c r="B103" s="6" t="s">
        <v>2381</v>
      </c>
      <c r="C103" s="5" t="s">
        <v>3454</v>
      </c>
      <c r="D103" s="7">
        <v>2561</v>
      </c>
      <c r="E103" s="8" t="s">
        <v>3440</v>
      </c>
    </row>
    <row r="104" spans="1:5" ht="13.15" customHeight="1" x14ac:dyDescent="0.2">
      <c r="A104" s="5" t="s">
        <v>3404</v>
      </c>
      <c r="B104" s="6" t="s">
        <v>2383</v>
      </c>
      <c r="C104" s="5" t="s">
        <v>2299</v>
      </c>
      <c r="D104" s="7">
        <v>114</v>
      </c>
      <c r="E104" s="8" t="s">
        <v>2158</v>
      </c>
    </row>
    <row r="105" spans="1:5" ht="13.15" customHeight="1" x14ac:dyDescent="0.2">
      <c r="A105" s="5" t="s">
        <v>3404</v>
      </c>
      <c r="B105" s="6" t="s">
        <v>3472</v>
      </c>
      <c r="C105" s="5" t="s">
        <v>2171</v>
      </c>
      <c r="D105" s="7">
        <v>159</v>
      </c>
      <c r="E105" s="8" t="s">
        <v>3440</v>
      </c>
    </row>
    <row r="106" spans="1:5" ht="13.15" customHeight="1" x14ac:dyDescent="0.2">
      <c r="A106" s="5" t="s">
        <v>3404</v>
      </c>
      <c r="B106" s="6" t="s">
        <v>3473</v>
      </c>
      <c r="C106" s="5" t="s">
        <v>2171</v>
      </c>
      <c r="D106" s="7">
        <v>60</v>
      </c>
      <c r="E106" s="8" t="s">
        <v>3440</v>
      </c>
    </row>
    <row r="107" spans="1:5" ht="13.15" customHeight="1" x14ac:dyDescent="0.2">
      <c r="A107" s="5" t="s">
        <v>3404</v>
      </c>
      <c r="B107" s="6" t="s">
        <v>2385</v>
      </c>
      <c r="C107" s="5" t="s">
        <v>2136</v>
      </c>
      <c r="D107" s="7">
        <v>324</v>
      </c>
      <c r="E107" s="8" t="s">
        <v>3405</v>
      </c>
    </row>
    <row r="108" spans="1:5" ht="13.15" customHeight="1" x14ac:dyDescent="0.2">
      <c r="A108" s="5" t="s">
        <v>3404</v>
      </c>
      <c r="B108" s="6" t="s">
        <v>3474</v>
      </c>
      <c r="C108" s="5" t="s">
        <v>3475</v>
      </c>
      <c r="D108" s="7">
        <v>35</v>
      </c>
      <c r="E108" s="8" t="s">
        <v>3405</v>
      </c>
    </row>
    <row r="109" spans="1:5" ht="13.15" customHeight="1" x14ac:dyDescent="0.2">
      <c r="A109" s="5" t="s">
        <v>3404</v>
      </c>
      <c r="B109" s="6" t="s">
        <v>3476</v>
      </c>
      <c r="C109" s="5" t="s">
        <v>2277</v>
      </c>
      <c r="D109" s="7">
        <v>24</v>
      </c>
      <c r="E109" s="8" t="s">
        <v>3405</v>
      </c>
    </row>
    <row r="110" spans="1:5" ht="13.15" customHeight="1" x14ac:dyDescent="0.2">
      <c r="A110" s="5" t="s">
        <v>3404</v>
      </c>
      <c r="B110" s="6" t="s">
        <v>2389</v>
      </c>
      <c r="C110" s="5" t="s">
        <v>2516</v>
      </c>
      <c r="D110" s="7">
        <v>359</v>
      </c>
      <c r="E110" s="8" t="s">
        <v>3405</v>
      </c>
    </row>
    <row r="111" spans="1:5" ht="13.15" customHeight="1" x14ac:dyDescent="0.2">
      <c r="A111" s="5" t="s">
        <v>3404</v>
      </c>
      <c r="B111" s="6" t="s">
        <v>2390</v>
      </c>
      <c r="C111" s="5" t="s">
        <v>3477</v>
      </c>
      <c r="D111" s="7">
        <v>392</v>
      </c>
      <c r="E111" s="8" t="s">
        <v>3405</v>
      </c>
    </row>
    <row r="112" spans="1:5" ht="13.15" customHeight="1" x14ac:dyDescent="0.2">
      <c r="A112" s="5" t="s">
        <v>3404</v>
      </c>
      <c r="B112" s="6" t="s">
        <v>2391</v>
      </c>
      <c r="C112" s="5" t="s">
        <v>3478</v>
      </c>
      <c r="D112" s="7">
        <v>409</v>
      </c>
      <c r="E112" s="8" t="s">
        <v>3405</v>
      </c>
    </row>
    <row r="113" spans="1:5" ht="13.15" customHeight="1" x14ac:dyDescent="0.2">
      <c r="A113" s="5" t="s">
        <v>3404</v>
      </c>
      <c r="B113" s="6" t="s">
        <v>3479</v>
      </c>
      <c r="C113" s="5" t="s">
        <v>3480</v>
      </c>
      <c r="D113" s="7">
        <v>107</v>
      </c>
      <c r="E113" s="8" t="s">
        <v>3405</v>
      </c>
    </row>
    <row r="114" spans="1:5" ht="13.15" customHeight="1" x14ac:dyDescent="0.2">
      <c r="A114" s="5" t="s">
        <v>3404</v>
      </c>
      <c r="B114" s="6" t="s">
        <v>3481</v>
      </c>
      <c r="C114" s="5" t="s">
        <v>3480</v>
      </c>
      <c r="D114" s="7">
        <v>217</v>
      </c>
      <c r="E114" s="8" t="s">
        <v>3405</v>
      </c>
    </row>
    <row r="115" spans="1:5" ht="13.15" customHeight="1" x14ac:dyDescent="0.2">
      <c r="A115" s="5" t="s">
        <v>3404</v>
      </c>
      <c r="B115" s="6" t="s">
        <v>3482</v>
      </c>
      <c r="C115" s="5" t="s">
        <v>3480</v>
      </c>
      <c r="D115" s="7">
        <v>157</v>
      </c>
      <c r="E115" s="8" t="s">
        <v>3405</v>
      </c>
    </row>
    <row r="116" spans="1:5" ht="13.15" customHeight="1" x14ac:dyDescent="0.2">
      <c r="A116" s="5" t="s">
        <v>3404</v>
      </c>
      <c r="B116" s="6" t="s">
        <v>3483</v>
      </c>
      <c r="C116" s="5" t="s">
        <v>3480</v>
      </c>
      <c r="D116" s="7">
        <v>158</v>
      </c>
      <c r="E116" s="8" t="s">
        <v>3405</v>
      </c>
    </row>
    <row r="117" spans="1:5" ht="13.15" customHeight="1" x14ac:dyDescent="0.2">
      <c r="A117" s="5" t="s">
        <v>3404</v>
      </c>
      <c r="B117" s="6" t="s">
        <v>3484</v>
      </c>
      <c r="C117" s="5" t="s">
        <v>2136</v>
      </c>
      <c r="D117" s="7">
        <v>131</v>
      </c>
      <c r="E117" s="8" t="s">
        <v>3405</v>
      </c>
    </row>
    <row r="118" spans="1:5" ht="13.15" customHeight="1" x14ac:dyDescent="0.2">
      <c r="A118" s="5" t="s">
        <v>3404</v>
      </c>
      <c r="B118" s="6" t="s">
        <v>3485</v>
      </c>
      <c r="C118" s="5" t="s">
        <v>2136</v>
      </c>
      <c r="D118" s="7">
        <v>138</v>
      </c>
      <c r="E118" s="8" t="s">
        <v>3405</v>
      </c>
    </row>
    <row r="119" spans="1:5" ht="13.15" customHeight="1" x14ac:dyDescent="0.2">
      <c r="A119" s="5" t="s">
        <v>3404</v>
      </c>
      <c r="B119" s="6" t="s">
        <v>3486</v>
      </c>
      <c r="C119" s="5" t="s">
        <v>2136</v>
      </c>
      <c r="D119" s="7">
        <v>138</v>
      </c>
      <c r="E119" s="8" t="s">
        <v>3405</v>
      </c>
    </row>
    <row r="120" spans="1:5" ht="13.15" customHeight="1" x14ac:dyDescent="0.2">
      <c r="A120" s="5" t="s">
        <v>3404</v>
      </c>
      <c r="B120" s="6" t="s">
        <v>3487</v>
      </c>
      <c r="C120" s="5" t="s">
        <v>2136</v>
      </c>
      <c r="D120" s="7">
        <v>138</v>
      </c>
      <c r="E120" s="8" t="s">
        <v>3405</v>
      </c>
    </row>
    <row r="121" spans="1:5" ht="13.15" customHeight="1" x14ac:dyDescent="0.2">
      <c r="A121" s="5" t="s">
        <v>3404</v>
      </c>
      <c r="B121" s="6" t="s">
        <v>3488</v>
      </c>
      <c r="C121" s="5" t="s">
        <v>2136</v>
      </c>
      <c r="D121" s="7">
        <v>265</v>
      </c>
      <c r="E121" s="8" t="s">
        <v>3405</v>
      </c>
    </row>
    <row r="122" spans="1:5" ht="13.15" customHeight="1" x14ac:dyDescent="0.2">
      <c r="A122" s="5" t="s">
        <v>3404</v>
      </c>
      <c r="B122" s="6" t="s">
        <v>3489</v>
      </c>
      <c r="C122" s="5" t="s">
        <v>2136</v>
      </c>
      <c r="D122" s="7">
        <v>138</v>
      </c>
      <c r="E122" s="8" t="s">
        <v>3405</v>
      </c>
    </row>
    <row r="123" spans="1:5" ht="13.15" customHeight="1" x14ac:dyDescent="0.2">
      <c r="A123" s="5" t="s">
        <v>3404</v>
      </c>
      <c r="B123" s="6" t="s">
        <v>3490</v>
      </c>
      <c r="C123" s="5" t="s">
        <v>2136</v>
      </c>
      <c r="D123" s="7">
        <v>138</v>
      </c>
      <c r="E123" s="8" t="s">
        <v>3405</v>
      </c>
    </row>
    <row r="124" spans="1:5" ht="13.15" customHeight="1" x14ac:dyDescent="0.2">
      <c r="A124" s="5" t="s">
        <v>3404</v>
      </c>
      <c r="B124" s="6" t="s">
        <v>3491</v>
      </c>
      <c r="C124" s="5" t="s">
        <v>2136</v>
      </c>
      <c r="D124" s="7">
        <v>255</v>
      </c>
      <c r="E124" s="8" t="s">
        <v>3405</v>
      </c>
    </row>
    <row r="125" spans="1:5" ht="13.15" customHeight="1" x14ac:dyDescent="0.2">
      <c r="C125" s="10" t="s">
        <v>2401</v>
      </c>
      <c r="D125" s="11">
        <f>SUM(D2:D124)</f>
        <v>49745</v>
      </c>
      <c r="E125" s="12"/>
    </row>
    <row r="126" spans="1:5" ht="13.15" customHeight="1" x14ac:dyDescent="0.2"/>
    <row r="127" spans="1:5" ht="13.15" customHeight="1" x14ac:dyDescent="0.2">
      <c r="A127" s="5" t="s">
        <v>3404</v>
      </c>
      <c r="B127" s="6" t="s">
        <v>2405</v>
      </c>
      <c r="C127" s="5" t="s">
        <v>2299</v>
      </c>
      <c r="D127" s="7">
        <v>81</v>
      </c>
      <c r="E127" s="8" t="s">
        <v>2158</v>
      </c>
    </row>
    <row r="128" spans="1:5" ht="13.15" customHeight="1" x14ac:dyDescent="0.2">
      <c r="A128" s="5" t="s">
        <v>3404</v>
      </c>
      <c r="B128" s="6" t="s">
        <v>2407</v>
      </c>
      <c r="C128" s="5" t="s">
        <v>2311</v>
      </c>
      <c r="D128" s="7">
        <v>2182</v>
      </c>
      <c r="E128" s="8" t="s">
        <v>2158</v>
      </c>
    </row>
    <row r="129" spans="1:10" ht="13.15" customHeight="1" x14ac:dyDescent="0.2">
      <c r="A129" s="5" t="s">
        <v>3404</v>
      </c>
      <c r="B129" s="6" t="s">
        <v>2408</v>
      </c>
      <c r="C129" s="5" t="s">
        <v>3480</v>
      </c>
      <c r="D129" s="7">
        <v>1623</v>
      </c>
      <c r="E129" s="8" t="s">
        <v>3440</v>
      </c>
    </row>
    <row r="130" spans="1:10" s="64" customFormat="1" ht="13.15" customHeight="1" x14ac:dyDescent="0.2">
      <c r="A130" s="60" t="s">
        <v>3404</v>
      </c>
      <c r="B130" s="61" t="s">
        <v>2409</v>
      </c>
      <c r="C130" s="60" t="s">
        <v>3492</v>
      </c>
      <c r="D130" s="62">
        <v>13</v>
      </c>
      <c r="E130" s="63">
        <v>730000</v>
      </c>
      <c r="F130" s="60"/>
      <c r="G130" s="60"/>
      <c r="H130" s="60"/>
      <c r="I130" s="60"/>
      <c r="J130" s="60"/>
    </row>
    <row r="131" spans="1:10" ht="13.15" customHeight="1" x14ac:dyDescent="0.2">
      <c r="A131" s="5" t="s">
        <v>3404</v>
      </c>
      <c r="B131" s="6" t="s">
        <v>2410</v>
      </c>
      <c r="C131" s="5" t="s">
        <v>2311</v>
      </c>
      <c r="D131" s="7">
        <v>553</v>
      </c>
      <c r="E131" s="8" t="s">
        <v>2158</v>
      </c>
    </row>
    <row r="132" spans="1:10" ht="13.15" customHeight="1" x14ac:dyDescent="0.2">
      <c r="A132" s="5" t="s">
        <v>3404</v>
      </c>
      <c r="B132" s="6" t="s">
        <v>2413</v>
      </c>
      <c r="C132" s="5" t="s">
        <v>2338</v>
      </c>
      <c r="D132" s="7">
        <v>630</v>
      </c>
      <c r="E132" s="8" t="s">
        <v>3440</v>
      </c>
    </row>
    <row r="133" spans="1:10" ht="13.15" customHeight="1" x14ac:dyDescent="0.2">
      <c r="A133" s="5" t="s">
        <v>3404</v>
      </c>
      <c r="B133" s="6" t="s">
        <v>2415</v>
      </c>
      <c r="C133" s="5" t="s">
        <v>3493</v>
      </c>
      <c r="D133" s="7">
        <v>740</v>
      </c>
      <c r="E133" s="8" t="s">
        <v>3440</v>
      </c>
    </row>
    <row r="134" spans="1:10" ht="13.15" customHeight="1" x14ac:dyDescent="0.2">
      <c r="A134" s="5" t="s">
        <v>3404</v>
      </c>
      <c r="B134" s="6" t="s">
        <v>2417</v>
      </c>
      <c r="C134" s="5" t="s">
        <v>2171</v>
      </c>
      <c r="D134" s="7">
        <v>175</v>
      </c>
      <c r="E134" s="8">
        <v>730000</v>
      </c>
    </row>
    <row r="135" spans="1:10" ht="13.15" customHeight="1" x14ac:dyDescent="0.2">
      <c r="A135" s="5" t="s">
        <v>3404</v>
      </c>
      <c r="B135" s="6" t="s">
        <v>3494</v>
      </c>
      <c r="C135" s="5" t="s">
        <v>3495</v>
      </c>
      <c r="D135" s="7">
        <v>178</v>
      </c>
      <c r="E135" s="8" t="s">
        <v>3440</v>
      </c>
    </row>
    <row r="136" spans="1:10" ht="13.15" customHeight="1" x14ac:dyDescent="0.2">
      <c r="A136" s="5" t="s">
        <v>3404</v>
      </c>
      <c r="B136" s="6" t="s">
        <v>2418</v>
      </c>
      <c r="C136" s="5" t="s">
        <v>3496</v>
      </c>
      <c r="D136" s="7">
        <v>96</v>
      </c>
      <c r="E136" s="8" t="s">
        <v>3440</v>
      </c>
    </row>
    <row r="137" spans="1:10" ht="13.15" customHeight="1" x14ac:dyDescent="0.2">
      <c r="A137" s="5" t="s">
        <v>3404</v>
      </c>
      <c r="B137" s="6" t="s">
        <v>2423</v>
      </c>
      <c r="C137" s="5" t="s">
        <v>3497</v>
      </c>
      <c r="D137" s="7">
        <v>1196</v>
      </c>
      <c r="E137" s="8" t="s">
        <v>3440</v>
      </c>
      <c r="H137" s="9"/>
    </row>
    <row r="138" spans="1:10" ht="13.15" customHeight="1" x14ac:dyDescent="0.2">
      <c r="A138" s="5" t="s">
        <v>3404</v>
      </c>
      <c r="B138" s="6" t="s">
        <v>3498</v>
      </c>
      <c r="C138" s="5" t="s">
        <v>2904</v>
      </c>
      <c r="D138" s="7">
        <v>95</v>
      </c>
      <c r="E138" s="8" t="s">
        <v>3440</v>
      </c>
    </row>
    <row r="139" spans="1:10" ht="13.15" customHeight="1" x14ac:dyDescent="0.2">
      <c r="A139" s="5" t="s">
        <v>3404</v>
      </c>
      <c r="B139" s="6" t="s">
        <v>3499</v>
      </c>
      <c r="C139" s="5" t="s">
        <v>2904</v>
      </c>
      <c r="D139" s="7">
        <v>38</v>
      </c>
      <c r="E139" s="8" t="s">
        <v>3440</v>
      </c>
    </row>
    <row r="140" spans="1:10" ht="13.15" customHeight="1" x14ac:dyDescent="0.2">
      <c r="A140" s="5" t="s">
        <v>3404</v>
      </c>
      <c r="B140" s="6" t="s">
        <v>3500</v>
      </c>
      <c r="C140" s="5" t="s">
        <v>2904</v>
      </c>
      <c r="D140" s="7">
        <v>38</v>
      </c>
      <c r="E140" s="8" t="s">
        <v>3440</v>
      </c>
    </row>
    <row r="141" spans="1:10" ht="13.15" customHeight="1" x14ac:dyDescent="0.2">
      <c r="A141" s="5" t="s">
        <v>3404</v>
      </c>
      <c r="B141" s="6" t="s">
        <v>3501</v>
      </c>
      <c r="C141" s="5" t="s">
        <v>2904</v>
      </c>
      <c r="D141" s="7">
        <v>38</v>
      </c>
      <c r="E141" s="8" t="s">
        <v>3440</v>
      </c>
    </row>
    <row r="142" spans="1:10" ht="13.15" customHeight="1" x14ac:dyDescent="0.2">
      <c r="A142" s="5" t="s">
        <v>3404</v>
      </c>
      <c r="B142" s="6" t="s">
        <v>3502</v>
      </c>
      <c r="C142" s="5" t="s">
        <v>2904</v>
      </c>
      <c r="D142" s="7">
        <v>38</v>
      </c>
      <c r="E142" s="8" t="s">
        <v>3440</v>
      </c>
    </row>
    <row r="143" spans="1:10" ht="13.15" customHeight="1" x14ac:dyDescent="0.2">
      <c r="A143" s="5" t="s">
        <v>3404</v>
      </c>
      <c r="B143" s="6" t="s">
        <v>3503</v>
      </c>
      <c r="C143" s="5" t="s">
        <v>2136</v>
      </c>
      <c r="D143" s="7">
        <v>151</v>
      </c>
      <c r="E143" s="8" t="s">
        <v>3440</v>
      </c>
    </row>
    <row r="144" spans="1:10" ht="13.15" customHeight="1" x14ac:dyDescent="0.2">
      <c r="A144" s="5" t="s">
        <v>3404</v>
      </c>
      <c r="B144" s="6" t="s">
        <v>2426</v>
      </c>
      <c r="C144" s="5" t="s">
        <v>3480</v>
      </c>
      <c r="D144" s="7">
        <v>277</v>
      </c>
      <c r="E144" s="8" t="s">
        <v>3440</v>
      </c>
    </row>
    <row r="145" spans="1:5" ht="13.15" customHeight="1" x14ac:dyDescent="0.2">
      <c r="A145" s="5" t="s">
        <v>3404</v>
      </c>
      <c r="B145" s="6" t="s">
        <v>2427</v>
      </c>
      <c r="C145" s="5" t="s">
        <v>2136</v>
      </c>
      <c r="D145" s="7">
        <v>194</v>
      </c>
      <c r="E145" s="8" t="s">
        <v>3440</v>
      </c>
    </row>
    <row r="146" spans="1:5" ht="13.15" customHeight="1" x14ac:dyDescent="0.2">
      <c r="A146" s="5" t="s">
        <v>3404</v>
      </c>
      <c r="B146" s="6" t="s">
        <v>3504</v>
      </c>
      <c r="C146" s="5" t="s">
        <v>2171</v>
      </c>
      <c r="D146" s="7">
        <v>63</v>
      </c>
      <c r="E146" s="8">
        <v>730000</v>
      </c>
    </row>
    <row r="147" spans="1:5" ht="13.15" customHeight="1" x14ac:dyDescent="0.2">
      <c r="A147" s="5" t="s">
        <v>3404</v>
      </c>
      <c r="B147" s="6" t="s">
        <v>3505</v>
      </c>
      <c r="C147" s="5" t="s">
        <v>3506</v>
      </c>
      <c r="D147" s="7">
        <v>909</v>
      </c>
      <c r="E147" s="8" t="s">
        <v>3440</v>
      </c>
    </row>
    <row r="148" spans="1:5" ht="13.15" customHeight="1" x14ac:dyDescent="0.2">
      <c r="A148" s="5" t="s">
        <v>3404</v>
      </c>
      <c r="B148" s="6" t="s">
        <v>3507</v>
      </c>
      <c r="C148" s="5" t="s">
        <v>2904</v>
      </c>
      <c r="D148" s="7">
        <v>52</v>
      </c>
      <c r="E148" s="8" t="s">
        <v>3440</v>
      </c>
    </row>
    <row r="149" spans="1:5" ht="13.15" customHeight="1" x14ac:dyDescent="0.2">
      <c r="A149" s="5" t="s">
        <v>3404</v>
      </c>
      <c r="B149" s="6" t="s">
        <v>3508</v>
      </c>
      <c r="C149" s="5" t="s">
        <v>3509</v>
      </c>
      <c r="D149" s="7">
        <v>71</v>
      </c>
      <c r="E149" s="8" t="s">
        <v>3440</v>
      </c>
    </row>
    <row r="150" spans="1:5" ht="13.15" customHeight="1" x14ac:dyDescent="0.2">
      <c r="A150" s="5" t="s">
        <v>3404</v>
      </c>
      <c r="B150" s="6" t="s">
        <v>3510</v>
      </c>
      <c r="C150" s="5" t="s">
        <v>3511</v>
      </c>
      <c r="D150" s="7">
        <v>151</v>
      </c>
      <c r="E150" s="8" t="s">
        <v>3440</v>
      </c>
    </row>
    <row r="151" spans="1:5" ht="13.15" customHeight="1" x14ac:dyDescent="0.2">
      <c r="A151" s="5" t="s">
        <v>3404</v>
      </c>
      <c r="B151" s="6" t="s">
        <v>2428</v>
      </c>
      <c r="C151" s="5" t="s">
        <v>2364</v>
      </c>
      <c r="D151" s="7">
        <v>263</v>
      </c>
      <c r="E151" s="8" t="s">
        <v>2158</v>
      </c>
    </row>
    <row r="152" spans="1:5" ht="13.15" customHeight="1" x14ac:dyDescent="0.2">
      <c r="A152" s="5" t="s">
        <v>3404</v>
      </c>
      <c r="B152" s="6" t="s">
        <v>2430</v>
      </c>
      <c r="C152" s="5" t="s">
        <v>3512</v>
      </c>
      <c r="D152" s="7">
        <v>758</v>
      </c>
      <c r="E152" s="8" t="s">
        <v>3440</v>
      </c>
    </row>
    <row r="153" spans="1:5" ht="13.15" customHeight="1" x14ac:dyDescent="0.2">
      <c r="A153" s="5" t="s">
        <v>3404</v>
      </c>
      <c r="B153" s="6" t="s">
        <v>2431</v>
      </c>
      <c r="C153" s="5" t="s">
        <v>2136</v>
      </c>
      <c r="D153" s="7">
        <v>139</v>
      </c>
      <c r="E153" s="8" t="s">
        <v>3440</v>
      </c>
    </row>
    <row r="154" spans="1:5" ht="13.15" customHeight="1" x14ac:dyDescent="0.2">
      <c r="A154" s="5" t="s">
        <v>3404</v>
      </c>
      <c r="B154" s="6" t="s">
        <v>2432</v>
      </c>
      <c r="C154" s="5" t="s">
        <v>2367</v>
      </c>
      <c r="D154" s="7">
        <v>49</v>
      </c>
      <c r="E154" s="8" t="s">
        <v>2318</v>
      </c>
    </row>
    <row r="155" spans="1:5" ht="13.15" customHeight="1" x14ac:dyDescent="0.2">
      <c r="A155" s="5" t="s">
        <v>3404</v>
      </c>
      <c r="B155" s="6" t="s">
        <v>2438</v>
      </c>
      <c r="C155" s="5" t="s">
        <v>3896</v>
      </c>
      <c r="D155" s="7">
        <v>583</v>
      </c>
      <c r="E155" s="8" t="s">
        <v>3440</v>
      </c>
    </row>
    <row r="156" spans="1:5" ht="13.15" customHeight="1" x14ac:dyDescent="0.2">
      <c r="A156" s="5" t="s">
        <v>3404</v>
      </c>
      <c r="B156" s="6" t="s">
        <v>3514</v>
      </c>
      <c r="C156" s="5" t="s">
        <v>3515</v>
      </c>
      <c r="D156" s="7">
        <v>26</v>
      </c>
      <c r="E156" s="8" t="s">
        <v>3440</v>
      </c>
    </row>
    <row r="157" spans="1:5" ht="13.15" customHeight="1" x14ac:dyDescent="0.2">
      <c r="A157" s="5" t="s">
        <v>3404</v>
      </c>
      <c r="B157" s="6" t="s">
        <v>812</v>
      </c>
      <c r="C157" s="5" t="s">
        <v>3896</v>
      </c>
      <c r="D157" s="7">
        <v>140</v>
      </c>
      <c r="E157" s="8" t="s">
        <v>3440</v>
      </c>
    </row>
    <row r="158" spans="1:5" ht="13.15" customHeight="1" x14ac:dyDescent="0.2">
      <c r="A158" s="5" t="s">
        <v>3404</v>
      </c>
      <c r="B158" s="6" t="s">
        <v>2439</v>
      </c>
      <c r="C158" s="5" t="s">
        <v>2299</v>
      </c>
      <c r="D158" s="7">
        <v>106</v>
      </c>
      <c r="E158" s="8" t="s">
        <v>2158</v>
      </c>
    </row>
    <row r="159" spans="1:5" ht="13.15" customHeight="1" x14ac:dyDescent="0.2">
      <c r="A159" s="5" t="s">
        <v>3404</v>
      </c>
      <c r="B159" s="6" t="s">
        <v>2440</v>
      </c>
      <c r="C159" s="5" t="s">
        <v>2311</v>
      </c>
      <c r="D159" s="7">
        <v>1731</v>
      </c>
      <c r="E159" s="8" t="s">
        <v>2158</v>
      </c>
    </row>
    <row r="160" spans="1:5" ht="13.15" customHeight="1" x14ac:dyDescent="0.2">
      <c r="A160" s="5" t="s">
        <v>3404</v>
      </c>
      <c r="B160" s="6" t="s">
        <v>2442</v>
      </c>
      <c r="C160" s="5" t="s">
        <v>3516</v>
      </c>
      <c r="D160" s="7">
        <v>1265</v>
      </c>
      <c r="E160" s="8" t="s">
        <v>3440</v>
      </c>
    </row>
    <row r="161" spans="1:5" ht="13.15" customHeight="1" x14ac:dyDescent="0.2">
      <c r="A161" s="5" t="s">
        <v>3404</v>
      </c>
      <c r="B161" s="6" t="s">
        <v>3517</v>
      </c>
      <c r="C161" s="5" t="s">
        <v>2136</v>
      </c>
      <c r="D161" s="7">
        <v>116</v>
      </c>
      <c r="E161" s="8" t="s">
        <v>3440</v>
      </c>
    </row>
    <row r="162" spans="1:5" ht="13.15" customHeight="1" x14ac:dyDescent="0.2">
      <c r="A162" s="5" t="s">
        <v>3404</v>
      </c>
      <c r="B162" s="6" t="s">
        <v>2443</v>
      </c>
      <c r="C162" s="5" t="s">
        <v>2364</v>
      </c>
      <c r="D162" s="7">
        <v>53</v>
      </c>
      <c r="E162" s="8" t="s">
        <v>2158</v>
      </c>
    </row>
    <row r="163" spans="1:5" ht="13.15" customHeight="1" x14ac:dyDescent="0.2">
      <c r="A163" s="5" t="s">
        <v>3404</v>
      </c>
      <c r="B163" s="6" t="s">
        <v>2445</v>
      </c>
      <c r="C163" s="5" t="s">
        <v>2156</v>
      </c>
      <c r="D163" s="7">
        <v>53</v>
      </c>
      <c r="E163" s="8" t="s">
        <v>2158</v>
      </c>
    </row>
    <row r="164" spans="1:5" ht="13.15" customHeight="1" x14ac:dyDescent="0.2">
      <c r="A164" s="5" t="s">
        <v>3404</v>
      </c>
      <c r="B164" s="6" t="s">
        <v>2447</v>
      </c>
      <c r="C164" s="5" t="s">
        <v>2299</v>
      </c>
      <c r="D164" s="7">
        <v>108</v>
      </c>
      <c r="E164" s="8" t="s">
        <v>2158</v>
      </c>
    </row>
    <row r="165" spans="1:5" ht="13.15" customHeight="1" x14ac:dyDescent="0.2">
      <c r="A165" s="5" t="s">
        <v>3404</v>
      </c>
      <c r="B165" s="6" t="s">
        <v>3348</v>
      </c>
      <c r="C165" s="5" t="s">
        <v>3513</v>
      </c>
      <c r="D165" s="7">
        <v>368</v>
      </c>
      <c r="E165" s="8" t="s">
        <v>3440</v>
      </c>
    </row>
    <row r="166" spans="1:5" ht="13.15" customHeight="1" x14ac:dyDescent="0.2">
      <c r="A166" s="5" t="s">
        <v>3404</v>
      </c>
      <c r="B166" s="6" t="s">
        <v>3518</v>
      </c>
      <c r="C166" s="5" t="s">
        <v>3519</v>
      </c>
      <c r="D166" s="7">
        <v>239</v>
      </c>
      <c r="E166" s="8" t="s">
        <v>3440</v>
      </c>
    </row>
    <row r="167" spans="1:5" ht="13.15" customHeight="1" x14ac:dyDescent="0.2">
      <c r="A167" s="5" t="s">
        <v>3404</v>
      </c>
      <c r="B167" s="6" t="s">
        <v>2473</v>
      </c>
      <c r="C167" s="5" t="s">
        <v>2367</v>
      </c>
      <c r="D167" s="7">
        <v>48</v>
      </c>
      <c r="E167" s="8">
        <v>352000</v>
      </c>
    </row>
    <row r="168" spans="1:5" ht="13.15" customHeight="1" x14ac:dyDescent="0.2">
      <c r="A168" s="5" t="s">
        <v>3404</v>
      </c>
      <c r="B168" s="6" t="s">
        <v>2478</v>
      </c>
      <c r="C168" s="5" t="s">
        <v>3520</v>
      </c>
      <c r="D168" s="7">
        <v>759</v>
      </c>
      <c r="E168" s="8" t="s">
        <v>3440</v>
      </c>
    </row>
    <row r="169" spans="1:5" ht="13.15" customHeight="1" x14ac:dyDescent="0.2">
      <c r="A169" s="5" t="s">
        <v>3404</v>
      </c>
      <c r="B169" s="6" t="s">
        <v>2479</v>
      </c>
      <c r="C169" s="5" t="s">
        <v>2136</v>
      </c>
      <c r="D169" s="7">
        <v>138</v>
      </c>
      <c r="E169" s="8" t="s">
        <v>3440</v>
      </c>
    </row>
    <row r="170" spans="1:5" ht="13.15" customHeight="1" x14ac:dyDescent="0.2">
      <c r="A170" s="5" t="s">
        <v>3404</v>
      </c>
      <c r="B170" s="6" t="s">
        <v>2480</v>
      </c>
      <c r="C170" s="5" t="s">
        <v>3521</v>
      </c>
      <c r="D170" s="7">
        <v>1492</v>
      </c>
      <c r="E170" s="8" t="s">
        <v>3440</v>
      </c>
    </row>
    <row r="171" spans="1:5" ht="13.15" customHeight="1" x14ac:dyDescent="0.2">
      <c r="A171" s="5" t="s">
        <v>3404</v>
      </c>
      <c r="B171" s="6" t="s">
        <v>3522</v>
      </c>
      <c r="C171" s="5" t="s">
        <v>3523</v>
      </c>
      <c r="D171" s="7">
        <v>311</v>
      </c>
      <c r="E171" s="8" t="s">
        <v>3440</v>
      </c>
    </row>
    <row r="172" spans="1:5" ht="13.15" customHeight="1" x14ac:dyDescent="0.2">
      <c r="A172" s="5" t="s">
        <v>3404</v>
      </c>
      <c r="B172" s="6" t="s">
        <v>2481</v>
      </c>
      <c r="C172" s="5" t="s">
        <v>2364</v>
      </c>
      <c r="D172" s="7">
        <v>263</v>
      </c>
      <c r="E172" s="8" t="s">
        <v>2158</v>
      </c>
    </row>
    <row r="173" spans="1:5" ht="13.15" customHeight="1" x14ac:dyDescent="0.2">
      <c r="A173" s="5" t="s">
        <v>3404</v>
      </c>
      <c r="B173" s="6" t="s">
        <v>2482</v>
      </c>
      <c r="C173" s="5" t="s">
        <v>2311</v>
      </c>
      <c r="D173" s="7">
        <v>2129</v>
      </c>
      <c r="E173" s="8" t="s">
        <v>2158</v>
      </c>
    </row>
    <row r="174" spans="1:5" ht="13.15" customHeight="1" x14ac:dyDescent="0.2">
      <c r="A174" s="5" t="s">
        <v>3404</v>
      </c>
      <c r="B174" s="6" t="s">
        <v>3524</v>
      </c>
      <c r="C174" s="5" t="s">
        <v>3525</v>
      </c>
      <c r="D174" s="7">
        <v>188</v>
      </c>
      <c r="E174" s="8" t="s">
        <v>3440</v>
      </c>
    </row>
    <row r="175" spans="1:5" ht="13.15" customHeight="1" x14ac:dyDescent="0.2">
      <c r="A175" s="5" t="s">
        <v>3404</v>
      </c>
      <c r="B175" s="6" t="s">
        <v>3526</v>
      </c>
      <c r="C175" s="5" t="s">
        <v>3525</v>
      </c>
      <c r="D175" s="7">
        <v>204</v>
      </c>
      <c r="E175" s="8" t="s">
        <v>3440</v>
      </c>
    </row>
    <row r="176" spans="1:5" ht="13.15" customHeight="1" x14ac:dyDescent="0.2">
      <c r="A176" s="60" t="s">
        <v>3404</v>
      </c>
      <c r="B176" s="61">
        <v>225</v>
      </c>
      <c r="C176" s="60" t="s">
        <v>486</v>
      </c>
      <c r="D176" s="62">
        <v>121</v>
      </c>
      <c r="E176" s="63" t="s">
        <v>3440</v>
      </c>
    </row>
    <row r="177" spans="1:5" ht="13.15" customHeight="1" x14ac:dyDescent="0.2">
      <c r="A177" s="5" t="s">
        <v>3404</v>
      </c>
      <c r="B177" s="6" t="s">
        <v>2484</v>
      </c>
      <c r="C177" s="5" t="s">
        <v>4687</v>
      </c>
      <c r="D177" s="7">
        <v>545</v>
      </c>
      <c r="E177" s="8" t="s">
        <v>3440</v>
      </c>
    </row>
    <row r="178" spans="1:5" ht="13.15" customHeight="1" x14ac:dyDescent="0.2">
      <c r="A178" s="5" t="s">
        <v>3404</v>
      </c>
      <c r="B178" s="6" t="s">
        <v>970</v>
      </c>
      <c r="C178" s="5" t="s">
        <v>2292</v>
      </c>
      <c r="D178" s="7">
        <v>41</v>
      </c>
      <c r="E178" s="8" t="s">
        <v>3440</v>
      </c>
    </row>
    <row r="179" spans="1:5" ht="13.15" customHeight="1" x14ac:dyDescent="0.2">
      <c r="A179" s="5" t="s">
        <v>3404</v>
      </c>
      <c r="B179" s="6" t="s">
        <v>971</v>
      </c>
      <c r="C179" s="5" t="s">
        <v>4688</v>
      </c>
      <c r="D179" s="7">
        <v>448</v>
      </c>
      <c r="E179" s="8" t="s">
        <v>3440</v>
      </c>
    </row>
    <row r="180" spans="1:5" ht="13.15" customHeight="1" x14ac:dyDescent="0.2">
      <c r="A180" s="5" t="s">
        <v>3404</v>
      </c>
      <c r="B180" s="6" t="s">
        <v>2485</v>
      </c>
      <c r="C180" s="5" t="s">
        <v>3527</v>
      </c>
      <c r="D180" s="7">
        <v>1646</v>
      </c>
      <c r="E180" s="8" t="s">
        <v>3440</v>
      </c>
    </row>
    <row r="181" spans="1:5" ht="13.15" customHeight="1" x14ac:dyDescent="0.2">
      <c r="A181" s="5" t="s">
        <v>3404</v>
      </c>
      <c r="B181" s="6" t="s">
        <v>3528</v>
      </c>
      <c r="C181" s="5" t="s">
        <v>3513</v>
      </c>
      <c r="D181" s="7">
        <v>447</v>
      </c>
      <c r="E181" s="8" t="s">
        <v>3440</v>
      </c>
    </row>
    <row r="182" spans="1:5" ht="13.15" customHeight="1" x14ac:dyDescent="0.2">
      <c r="A182" s="5" t="s">
        <v>3404</v>
      </c>
      <c r="B182" s="6" t="s">
        <v>3529</v>
      </c>
      <c r="C182" s="5" t="s">
        <v>3523</v>
      </c>
      <c r="D182" s="7">
        <v>232</v>
      </c>
      <c r="E182" s="8" t="s">
        <v>3440</v>
      </c>
    </row>
    <row r="183" spans="1:5" ht="13.15" customHeight="1" x14ac:dyDescent="0.2">
      <c r="A183" s="5" t="s">
        <v>3404</v>
      </c>
      <c r="B183" s="6" t="s">
        <v>3530</v>
      </c>
      <c r="C183" s="5" t="s">
        <v>2604</v>
      </c>
      <c r="D183" s="7">
        <v>221</v>
      </c>
      <c r="E183" s="8">
        <v>730000</v>
      </c>
    </row>
    <row r="184" spans="1:5" ht="13.15" customHeight="1" x14ac:dyDescent="0.2">
      <c r="A184" s="5" t="s">
        <v>3404</v>
      </c>
      <c r="B184" s="6" t="s">
        <v>2487</v>
      </c>
      <c r="C184" s="5" t="s">
        <v>2156</v>
      </c>
      <c r="D184" s="7">
        <v>267</v>
      </c>
      <c r="E184" s="8" t="s">
        <v>2158</v>
      </c>
    </row>
    <row r="185" spans="1:5" ht="13.15" customHeight="1" x14ac:dyDescent="0.2">
      <c r="A185" s="5" t="s">
        <v>3404</v>
      </c>
      <c r="B185" s="6" t="s">
        <v>2491</v>
      </c>
      <c r="C185" s="5" t="s">
        <v>3531</v>
      </c>
      <c r="D185" s="7">
        <v>755</v>
      </c>
      <c r="E185" s="8" t="s">
        <v>3440</v>
      </c>
    </row>
    <row r="186" spans="1:5" ht="13.15" customHeight="1" x14ac:dyDescent="0.2">
      <c r="A186" s="5" t="s">
        <v>3404</v>
      </c>
      <c r="B186" s="6" t="s">
        <v>3532</v>
      </c>
      <c r="C186" s="5" t="s">
        <v>2136</v>
      </c>
      <c r="D186" s="7">
        <v>138</v>
      </c>
      <c r="E186" s="8" t="s">
        <v>3440</v>
      </c>
    </row>
    <row r="187" spans="1:5" ht="13.15" customHeight="1" x14ac:dyDescent="0.2">
      <c r="A187" s="5" t="s">
        <v>3404</v>
      </c>
      <c r="B187" s="6" t="s">
        <v>2494</v>
      </c>
      <c r="C187" s="5" t="s">
        <v>2367</v>
      </c>
      <c r="D187" s="7">
        <v>49</v>
      </c>
      <c r="E187" s="8">
        <v>352000</v>
      </c>
    </row>
    <row r="188" spans="1:5" ht="13.15" customHeight="1" x14ac:dyDescent="0.2">
      <c r="A188" s="5" t="s">
        <v>3404</v>
      </c>
      <c r="B188" s="6" t="s">
        <v>2496</v>
      </c>
      <c r="C188" s="5" t="s">
        <v>2311</v>
      </c>
      <c r="D188" s="7">
        <v>1654</v>
      </c>
      <c r="E188" s="8" t="s">
        <v>2158</v>
      </c>
    </row>
    <row r="189" spans="1:5" ht="13.15" customHeight="1" x14ac:dyDescent="0.2">
      <c r="A189" s="5" t="s">
        <v>3404</v>
      </c>
      <c r="B189" s="6" t="s">
        <v>2498</v>
      </c>
      <c r="C189" s="5" t="s">
        <v>2299</v>
      </c>
      <c r="D189" s="7">
        <v>106</v>
      </c>
      <c r="E189" s="8" t="s">
        <v>2158</v>
      </c>
    </row>
    <row r="190" spans="1:5" ht="13.15" customHeight="1" x14ac:dyDescent="0.2">
      <c r="A190" s="5" t="s">
        <v>3404</v>
      </c>
      <c r="B190" s="6" t="s">
        <v>2501</v>
      </c>
      <c r="C190" s="5" t="s">
        <v>3533</v>
      </c>
      <c r="D190" s="7">
        <v>568</v>
      </c>
      <c r="E190" s="8" t="s">
        <v>3440</v>
      </c>
    </row>
    <row r="191" spans="1:5" ht="13.15" customHeight="1" x14ac:dyDescent="0.2">
      <c r="A191" s="5" t="s">
        <v>3404</v>
      </c>
      <c r="B191" s="6" t="s">
        <v>2502</v>
      </c>
      <c r="C191" s="5" t="s">
        <v>2136</v>
      </c>
      <c r="D191" s="7">
        <v>115</v>
      </c>
      <c r="E191" s="8" t="s">
        <v>3440</v>
      </c>
    </row>
    <row r="192" spans="1:5" ht="13.15" customHeight="1" x14ac:dyDescent="0.2">
      <c r="A192" s="5" t="s">
        <v>3404</v>
      </c>
      <c r="B192" s="6" t="s">
        <v>2505</v>
      </c>
      <c r="C192" s="5" t="s">
        <v>2156</v>
      </c>
      <c r="D192" s="7">
        <v>53</v>
      </c>
      <c r="E192" s="8" t="s">
        <v>2158</v>
      </c>
    </row>
    <row r="193" spans="1:5" ht="13.15" customHeight="1" x14ac:dyDescent="0.2">
      <c r="A193" s="5" t="s">
        <v>3404</v>
      </c>
      <c r="B193" s="6" t="s">
        <v>2506</v>
      </c>
      <c r="C193" s="5" t="s">
        <v>2364</v>
      </c>
      <c r="D193" s="7">
        <v>53</v>
      </c>
      <c r="E193" s="8" t="s">
        <v>2158</v>
      </c>
    </row>
    <row r="194" spans="1:5" ht="13.15" customHeight="1" x14ac:dyDescent="0.2">
      <c r="A194" s="5" t="s">
        <v>3404</v>
      </c>
      <c r="B194" s="6" t="s">
        <v>2507</v>
      </c>
      <c r="C194" s="5" t="s">
        <v>4689</v>
      </c>
      <c r="D194" s="7">
        <v>568</v>
      </c>
      <c r="E194" s="8" t="s">
        <v>3440</v>
      </c>
    </row>
    <row r="195" spans="1:5" ht="13.15" customHeight="1" x14ac:dyDescent="0.2">
      <c r="A195" s="5" t="s">
        <v>3404</v>
      </c>
      <c r="B195" s="6" t="s">
        <v>2508</v>
      </c>
      <c r="C195" s="5" t="s">
        <v>2136</v>
      </c>
      <c r="D195" s="7">
        <v>115</v>
      </c>
      <c r="E195" s="8" t="s">
        <v>3440</v>
      </c>
    </row>
    <row r="196" spans="1:5" ht="13.15" customHeight="1" x14ac:dyDescent="0.2">
      <c r="A196" s="5" t="s">
        <v>3404</v>
      </c>
      <c r="B196" s="6" t="s">
        <v>2511</v>
      </c>
      <c r="C196" s="5" t="s">
        <v>3534</v>
      </c>
      <c r="D196" s="7">
        <v>840</v>
      </c>
      <c r="E196" s="8" t="s">
        <v>3440</v>
      </c>
    </row>
    <row r="197" spans="1:5" ht="13.15" customHeight="1" x14ac:dyDescent="0.2">
      <c r="A197" s="5" t="s">
        <v>3404</v>
      </c>
      <c r="B197" s="6" t="s">
        <v>2515</v>
      </c>
      <c r="C197" s="5" t="s">
        <v>2134</v>
      </c>
      <c r="D197" s="7">
        <v>183</v>
      </c>
      <c r="E197" s="8" t="s">
        <v>3440</v>
      </c>
    </row>
    <row r="198" spans="1:5" ht="13.15" customHeight="1" x14ac:dyDescent="0.2">
      <c r="A198" s="5" t="s">
        <v>3404</v>
      </c>
      <c r="B198" s="6" t="s">
        <v>2517</v>
      </c>
      <c r="C198" s="5" t="s">
        <v>2299</v>
      </c>
      <c r="D198" s="7">
        <v>106</v>
      </c>
      <c r="E198" s="8" t="s">
        <v>2158</v>
      </c>
    </row>
    <row r="199" spans="1:5" ht="13.15" customHeight="1" x14ac:dyDescent="0.2">
      <c r="A199" s="5" t="s">
        <v>3404</v>
      </c>
      <c r="B199" s="6" t="s">
        <v>2518</v>
      </c>
      <c r="C199" s="5" t="s">
        <v>2367</v>
      </c>
      <c r="D199" s="7">
        <v>49</v>
      </c>
      <c r="E199" s="8" t="s">
        <v>2318</v>
      </c>
    </row>
    <row r="200" spans="1:5" ht="13.15" customHeight="1" x14ac:dyDescent="0.2">
      <c r="A200" s="5" t="s">
        <v>3404</v>
      </c>
      <c r="B200" s="6" t="s">
        <v>2519</v>
      </c>
      <c r="C200" s="5" t="s">
        <v>3535</v>
      </c>
      <c r="D200" s="7">
        <v>568</v>
      </c>
      <c r="E200" s="8" t="s">
        <v>3440</v>
      </c>
    </row>
    <row r="201" spans="1:5" ht="13.15" customHeight="1" x14ac:dyDescent="0.2">
      <c r="A201" s="5" t="s">
        <v>3404</v>
      </c>
      <c r="B201" s="6" t="s">
        <v>3536</v>
      </c>
      <c r="C201" s="5" t="s">
        <v>2136</v>
      </c>
      <c r="D201" s="7">
        <v>139</v>
      </c>
      <c r="E201" s="8" t="s">
        <v>3440</v>
      </c>
    </row>
    <row r="202" spans="1:5" ht="13.15" customHeight="1" x14ac:dyDescent="0.2">
      <c r="A202" s="5" t="s">
        <v>3404</v>
      </c>
      <c r="B202" s="6" t="s">
        <v>3537</v>
      </c>
      <c r="C202" s="5" t="s">
        <v>2136</v>
      </c>
      <c r="D202" s="7">
        <v>184</v>
      </c>
      <c r="E202" s="8" t="s">
        <v>3440</v>
      </c>
    </row>
    <row r="203" spans="1:5" ht="13.15" customHeight="1" x14ac:dyDescent="0.2">
      <c r="A203" s="5" t="s">
        <v>3404</v>
      </c>
      <c r="B203" s="6" t="s">
        <v>2520</v>
      </c>
      <c r="C203" s="5" t="s">
        <v>2136</v>
      </c>
      <c r="D203" s="7">
        <v>151</v>
      </c>
      <c r="E203" s="8" t="s">
        <v>3440</v>
      </c>
    </row>
    <row r="204" spans="1:5" ht="13.15" customHeight="1" x14ac:dyDescent="0.2">
      <c r="A204" s="5" t="s">
        <v>3404</v>
      </c>
      <c r="B204" s="6" t="s">
        <v>2521</v>
      </c>
      <c r="C204" s="5" t="s">
        <v>3509</v>
      </c>
      <c r="D204" s="7">
        <v>36</v>
      </c>
      <c r="E204" s="8" t="s">
        <v>3440</v>
      </c>
    </row>
    <row r="205" spans="1:5" ht="13.15" customHeight="1" x14ac:dyDescent="0.2">
      <c r="A205" s="5" t="s">
        <v>3404</v>
      </c>
      <c r="B205" s="6" t="s">
        <v>3538</v>
      </c>
      <c r="C205" s="5" t="s">
        <v>2171</v>
      </c>
      <c r="D205" s="7">
        <v>25</v>
      </c>
      <c r="E205" s="8">
        <v>730000</v>
      </c>
    </row>
    <row r="206" spans="1:5" ht="13.15" customHeight="1" x14ac:dyDescent="0.2">
      <c r="A206" s="5" t="s">
        <v>3404</v>
      </c>
      <c r="B206" s="6" t="s">
        <v>3539</v>
      </c>
      <c r="C206" s="5" t="s">
        <v>2277</v>
      </c>
      <c r="D206" s="7">
        <v>29</v>
      </c>
      <c r="E206" s="8">
        <v>730000</v>
      </c>
    </row>
    <row r="207" spans="1:5" ht="13.15" customHeight="1" x14ac:dyDescent="0.2">
      <c r="A207" s="5" t="s">
        <v>3404</v>
      </c>
      <c r="B207" s="6" t="s">
        <v>3540</v>
      </c>
      <c r="C207" s="5" t="s">
        <v>3541</v>
      </c>
      <c r="D207" s="7">
        <v>259</v>
      </c>
      <c r="E207" s="8" t="s">
        <v>3440</v>
      </c>
    </row>
    <row r="208" spans="1:5" ht="13.15" customHeight="1" x14ac:dyDescent="0.2">
      <c r="A208" s="5" t="s">
        <v>3404</v>
      </c>
      <c r="B208" s="6" t="s">
        <v>3542</v>
      </c>
      <c r="C208" s="5" t="s">
        <v>3543</v>
      </c>
      <c r="D208" s="7">
        <v>92</v>
      </c>
      <c r="E208" s="8" t="s">
        <v>3440</v>
      </c>
    </row>
    <row r="209" spans="1:5" ht="13.15" customHeight="1" x14ac:dyDescent="0.2">
      <c r="A209" s="5" t="s">
        <v>3404</v>
      </c>
      <c r="B209" s="6" t="s">
        <v>3544</v>
      </c>
      <c r="C209" s="5" t="s">
        <v>3509</v>
      </c>
      <c r="D209" s="7">
        <v>36</v>
      </c>
      <c r="E209" s="8">
        <v>730000</v>
      </c>
    </row>
    <row r="210" spans="1:5" ht="13.15" customHeight="1" x14ac:dyDescent="0.2">
      <c r="A210" s="5" t="s">
        <v>3404</v>
      </c>
      <c r="B210" s="6" t="s">
        <v>3545</v>
      </c>
      <c r="C210" s="5" t="s">
        <v>3509</v>
      </c>
      <c r="D210" s="7">
        <v>29</v>
      </c>
      <c r="E210" s="8" t="s">
        <v>3440</v>
      </c>
    </row>
    <row r="211" spans="1:5" ht="13.15" customHeight="1" x14ac:dyDescent="0.2">
      <c r="A211" s="5" t="s">
        <v>3404</v>
      </c>
      <c r="B211" s="6" t="s">
        <v>2522</v>
      </c>
      <c r="C211" s="5" t="s">
        <v>2156</v>
      </c>
      <c r="D211" s="7">
        <v>265</v>
      </c>
      <c r="E211" s="8" t="s">
        <v>2158</v>
      </c>
    </row>
    <row r="212" spans="1:5" ht="13.15" customHeight="1" x14ac:dyDescent="0.2">
      <c r="A212" s="5" t="s">
        <v>3404</v>
      </c>
      <c r="B212" s="6" t="s">
        <v>2523</v>
      </c>
      <c r="C212" s="5" t="s">
        <v>3546</v>
      </c>
      <c r="D212" s="7">
        <v>511</v>
      </c>
      <c r="E212" s="8" t="s">
        <v>3440</v>
      </c>
    </row>
    <row r="213" spans="1:5" ht="13.15" customHeight="1" x14ac:dyDescent="0.2">
      <c r="A213" s="5" t="s">
        <v>3404</v>
      </c>
      <c r="B213" s="6" t="s">
        <v>3547</v>
      </c>
      <c r="C213" s="5" t="s">
        <v>2311</v>
      </c>
      <c r="D213" s="7">
        <v>774</v>
      </c>
      <c r="E213" s="8">
        <v>730000</v>
      </c>
    </row>
    <row r="214" spans="1:5" ht="13.15" customHeight="1" x14ac:dyDescent="0.2">
      <c r="A214" s="5" t="s">
        <v>3404</v>
      </c>
      <c r="B214" s="6" t="s">
        <v>3548</v>
      </c>
      <c r="C214" s="5" t="s">
        <v>3549</v>
      </c>
      <c r="D214" s="7">
        <v>145</v>
      </c>
      <c r="E214" s="8" t="s">
        <v>3440</v>
      </c>
    </row>
    <row r="215" spans="1:5" ht="13.15" customHeight="1" x14ac:dyDescent="0.2">
      <c r="A215" s="5" t="s">
        <v>3404</v>
      </c>
      <c r="B215" s="6" t="s">
        <v>3550</v>
      </c>
      <c r="C215" s="5" t="s">
        <v>2604</v>
      </c>
      <c r="D215" s="7">
        <v>287</v>
      </c>
      <c r="E215" s="8" t="s">
        <v>3440</v>
      </c>
    </row>
    <row r="216" spans="1:5" ht="13.15" customHeight="1" x14ac:dyDescent="0.2">
      <c r="A216" s="5" t="s">
        <v>3404</v>
      </c>
      <c r="B216" s="6" t="s">
        <v>3551</v>
      </c>
      <c r="C216" s="5" t="s">
        <v>2136</v>
      </c>
      <c r="D216" s="7">
        <v>92</v>
      </c>
      <c r="E216" s="8">
        <v>730000</v>
      </c>
    </row>
    <row r="217" spans="1:5" ht="13.15" customHeight="1" x14ac:dyDescent="0.2">
      <c r="A217" s="5" t="s">
        <v>3404</v>
      </c>
      <c r="B217" s="6" t="s">
        <v>2524</v>
      </c>
      <c r="C217" s="5" t="s">
        <v>2311</v>
      </c>
      <c r="D217" s="7">
        <v>553</v>
      </c>
      <c r="E217" s="8" t="s">
        <v>2158</v>
      </c>
    </row>
    <row r="218" spans="1:5" ht="13.15" customHeight="1" x14ac:dyDescent="0.2">
      <c r="A218" s="5" t="s">
        <v>3404</v>
      </c>
      <c r="B218" s="6" t="s">
        <v>2525</v>
      </c>
      <c r="C218" s="5" t="s">
        <v>3480</v>
      </c>
      <c r="D218" s="7">
        <v>202</v>
      </c>
      <c r="E218" s="8" t="s">
        <v>3440</v>
      </c>
    </row>
    <row r="219" spans="1:5" ht="13.15" customHeight="1" x14ac:dyDescent="0.2">
      <c r="A219" s="5" t="s">
        <v>3404</v>
      </c>
      <c r="B219" s="6" t="s">
        <v>2526</v>
      </c>
      <c r="C219" s="5" t="s">
        <v>2311</v>
      </c>
      <c r="D219" s="7">
        <v>104</v>
      </c>
      <c r="E219" s="8" t="s">
        <v>2158</v>
      </c>
    </row>
    <row r="220" spans="1:5" ht="13.15" customHeight="1" x14ac:dyDescent="0.2">
      <c r="A220" s="5" t="s">
        <v>3404</v>
      </c>
      <c r="B220" s="6" t="s">
        <v>2527</v>
      </c>
      <c r="C220" s="5" t="s">
        <v>3552</v>
      </c>
      <c r="D220" s="7">
        <v>58</v>
      </c>
      <c r="E220" s="8" t="s">
        <v>3440</v>
      </c>
    </row>
    <row r="221" spans="1:5" ht="13.15" customHeight="1" x14ac:dyDescent="0.2">
      <c r="A221" s="5" t="s">
        <v>3404</v>
      </c>
      <c r="B221" s="6" t="s">
        <v>3553</v>
      </c>
      <c r="C221" s="5" t="s">
        <v>3554</v>
      </c>
      <c r="D221" s="7">
        <v>77</v>
      </c>
      <c r="E221" s="8" t="s">
        <v>3440</v>
      </c>
    </row>
    <row r="222" spans="1:5" ht="13.15" customHeight="1" x14ac:dyDescent="0.2">
      <c r="A222" s="5" t="s">
        <v>3404</v>
      </c>
      <c r="B222" s="6" t="s">
        <v>2528</v>
      </c>
      <c r="C222" s="5" t="s">
        <v>2904</v>
      </c>
      <c r="D222" s="7">
        <v>45</v>
      </c>
      <c r="E222" s="8" t="s">
        <v>3440</v>
      </c>
    </row>
    <row r="223" spans="1:5" ht="13.15" customHeight="1" x14ac:dyDescent="0.2">
      <c r="A223" s="5" t="s">
        <v>3404</v>
      </c>
      <c r="B223" s="6" t="s">
        <v>2529</v>
      </c>
      <c r="C223" s="5" t="s">
        <v>2136</v>
      </c>
      <c r="D223" s="7">
        <v>148</v>
      </c>
      <c r="E223" s="8">
        <v>730000</v>
      </c>
    </row>
    <row r="224" spans="1:5" ht="13.15" customHeight="1" x14ac:dyDescent="0.2">
      <c r="A224" s="5" t="s">
        <v>3404</v>
      </c>
      <c r="B224" s="6" t="s">
        <v>3361</v>
      </c>
      <c r="C224" s="5" t="s">
        <v>3555</v>
      </c>
      <c r="D224" s="7">
        <v>17440</v>
      </c>
      <c r="E224" s="8" t="s">
        <v>3440</v>
      </c>
    </row>
    <row r="225" spans="1:5" ht="13.15" customHeight="1" x14ac:dyDescent="0.2">
      <c r="A225" s="5" t="s">
        <v>3404</v>
      </c>
      <c r="B225" s="6" t="s">
        <v>3556</v>
      </c>
      <c r="C225" s="5" t="s">
        <v>2136</v>
      </c>
      <c r="D225" s="7">
        <v>138</v>
      </c>
      <c r="E225" s="8" t="s">
        <v>3440</v>
      </c>
    </row>
    <row r="226" spans="1:5" ht="13.15" customHeight="1" x14ac:dyDescent="0.2">
      <c r="A226" s="5" t="s">
        <v>3404</v>
      </c>
      <c r="B226" s="6" t="s">
        <v>3557</v>
      </c>
      <c r="C226" s="5" t="s">
        <v>2136</v>
      </c>
      <c r="D226" s="7">
        <v>192</v>
      </c>
      <c r="E226" s="8" t="s">
        <v>3440</v>
      </c>
    </row>
    <row r="227" spans="1:5" ht="13.15" customHeight="1" x14ac:dyDescent="0.2">
      <c r="A227" s="5" t="s">
        <v>3404</v>
      </c>
      <c r="B227" s="6" t="s">
        <v>3363</v>
      </c>
      <c r="C227" s="5" t="s">
        <v>2516</v>
      </c>
      <c r="D227" s="7">
        <v>125</v>
      </c>
      <c r="E227" s="8" t="s">
        <v>3440</v>
      </c>
    </row>
    <row r="228" spans="1:5" ht="13.15" customHeight="1" x14ac:dyDescent="0.2">
      <c r="C228" s="10" t="s">
        <v>2401</v>
      </c>
      <c r="D228" s="11">
        <f>SUM(D127:D227)</f>
        <v>53135</v>
      </c>
      <c r="E228" s="12"/>
    </row>
    <row r="229" spans="1:5" ht="13.15" customHeight="1" x14ac:dyDescent="0.2"/>
    <row r="230" spans="1:5" ht="13.15" customHeight="1" x14ac:dyDescent="0.2">
      <c r="A230" s="5" t="s">
        <v>3404</v>
      </c>
      <c r="B230" s="6" t="s">
        <v>3558</v>
      </c>
      <c r="C230" s="5" t="s">
        <v>2311</v>
      </c>
      <c r="D230" s="7">
        <v>278</v>
      </c>
      <c r="E230" s="8">
        <v>351100</v>
      </c>
    </row>
    <row r="231" spans="1:5" ht="13.15" customHeight="1" x14ac:dyDescent="0.2">
      <c r="A231" s="5" t="s">
        <v>3404</v>
      </c>
      <c r="B231" s="6" t="s">
        <v>3559</v>
      </c>
      <c r="C231" s="5" t="s">
        <v>3560</v>
      </c>
      <c r="D231" s="7">
        <v>2619</v>
      </c>
      <c r="E231" s="8">
        <v>351100</v>
      </c>
    </row>
    <row r="232" spans="1:5" ht="13.15" customHeight="1" x14ac:dyDescent="0.2">
      <c r="A232" s="5" t="s">
        <v>3404</v>
      </c>
      <c r="B232" s="6" t="s">
        <v>3561</v>
      </c>
      <c r="C232" s="5" t="s">
        <v>2421</v>
      </c>
      <c r="D232" s="7">
        <v>90</v>
      </c>
      <c r="E232" s="8">
        <v>433000</v>
      </c>
    </row>
    <row r="233" spans="1:5" ht="13.15" customHeight="1" x14ac:dyDescent="0.2">
      <c r="A233" s="5" t="s">
        <v>3404</v>
      </c>
      <c r="B233" s="6" t="s">
        <v>3562</v>
      </c>
      <c r="C233" s="5" t="s">
        <v>2299</v>
      </c>
      <c r="D233" s="7">
        <v>106</v>
      </c>
      <c r="E233" s="8">
        <v>351100</v>
      </c>
    </row>
    <row r="234" spans="1:5" ht="13.15" customHeight="1" x14ac:dyDescent="0.2">
      <c r="A234" s="5" t="s">
        <v>3404</v>
      </c>
      <c r="B234" s="6" t="s">
        <v>3563</v>
      </c>
      <c r="C234" s="5" t="s">
        <v>3564</v>
      </c>
      <c r="D234" s="7">
        <v>149</v>
      </c>
      <c r="E234" s="8">
        <v>351100</v>
      </c>
    </row>
    <row r="235" spans="1:5" ht="13.15" customHeight="1" x14ac:dyDescent="0.2">
      <c r="A235" s="5" t="s">
        <v>3404</v>
      </c>
      <c r="B235" s="6" t="s">
        <v>3565</v>
      </c>
      <c r="C235" s="5" t="s">
        <v>3560</v>
      </c>
      <c r="D235" s="7">
        <v>2729</v>
      </c>
      <c r="E235" s="8">
        <v>351100</v>
      </c>
    </row>
    <row r="236" spans="1:5" ht="13.15" customHeight="1" x14ac:dyDescent="0.2">
      <c r="A236" s="5" t="s">
        <v>3404</v>
      </c>
      <c r="B236" s="6" t="s">
        <v>3566</v>
      </c>
      <c r="C236" s="5" t="s">
        <v>3560</v>
      </c>
      <c r="D236" s="7">
        <v>1680</v>
      </c>
      <c r="E236" s="8">
        <v>351100</v>
      </c>
    </row>
    <row r="237" spans="1:5" ht="13.15" customHeight="1" x14ac:dyDescent="0.2">
      <c r="A237" s="5" t="s">
        <v>3404</v>
      </c>
      <c r="B237" s="6" t="s">
        <v>3567</v>
      </c>
      <c r="C237" s="5" t="s">
        <v>2311</v>
      </c>
      <c r="D237" s="7">
        <v>118</v>
      </c>
      <c r="E237" s="8">
        <v>351100</v>
      </c>
    </row>
    <row r="238" spans="1:5" ht="13.15" customHeight="1" x14ac:dyDescent="0.2">
      <c r="A238" s="5" t="s">
        <v>3404</v>
      </c>
      <c r="B238" s="6" t="s">
        <v>3569</v>
      </c>
      <c r="C238" s="5" t="s">
        <v>3568</v>
      </c>
      <c r="D238" s="7">
        <v>161</v>
      </c>
      <c r="E238" s="8">
        <v>351100</v>
      </c>
    </row>
    <row r="239" spans="1:5" ht="13.15" customHeight="1" x14ac:dyDescent="0.2">
      <c r="A239" s="5" t="s">
        <v>3404</v>
      </c>
      <c r="B239" s="6" t="s">
        <v>3570</v>
      </c>
      <c r="C239" s="5" t="s">
        <v>3560</v>
      </c>
      <c r="D239" s="7">
        <v>6924</v>
      </c>
      <c r="E239" s="8">
        <v>351100</v>
      </c>
    </row>
    <row r="240" spans="1:5" ht="13.15" customHeight="1" x14ac:dyDescent="0.2">
      <c r="A240" s="5" t="s">
        <v>3404</v>
      </c>
      <c r="B240" s="6" t="s">
        <v>3571</v>
      </c>
      <c r="C240" s="5" t="s">
        <v>2299</v>
      </c>
      <c r="D240" s="7">
        <v>93</v>
      </c>
      <c r="E240" s="8">
        <v>351100</v>
      </c>
    </row>
    <row r="241" spans="1:5" ht="13.15" customHeight="1" x14ac:dyDescent="0.2">
      <c r="A241" s="5" t="s">
        <v>3404</v>
      </c>
      <c r="B241" s="6" t="s">
        <v>3572</v>
      </c>
      <c r="C241" s="5" t="s">
        <v>3564</v>
      </c>
      <c r="D241" s="7">
        <v>241</v>
      </c>
      <c r="E241" s="8">
        <v>351100</v>
      </c>
    </row>
    <row r="242" spans="1:5" ht="13.15" customHeight="1" x14ac:dyDescent="0.2">
      <c r="A242" s="5" t="s">
        <v>3404</v>
      </c>
      <c r="B242" s="6" t="s">
        <v>3573</v>
      </c>
      <c r="C242" s="5" t="s">
        <v>2160</v>
      </c>
      <c r="D242" s="7">
        <v>306</v>
      </c>
      <c r="E242" s="8" t="s">
        <v>2158</v>
      </c>
    </row>
    <row r="243" spans="1:5" ht="13.15" customHeight="1" x14ac:dyDescent="0.2">
      <c r="A243" s="5" t="s">
        <v>3404</v>
      </c>
      <c r="B243" s="6" t="s">
        <v>3612</v>
      </c>
      <c r="C243" s="5" t="s">
        <v>2160</v>
      </c>
      <c r="D243" s="7">
        <v>307</v>
      </c>
      <c r="E243" s="8" t="s">
        <v>2158</v>
      </c>
    </row>
    <row r="244" spans="1:5" ht="13.15" customHeight="1" x14ac:dyDescent="0.2">
      <c r="A244" s="5" t="s">
        <v>3404</v>
      </c>
      <c r="B244" s="6" t="s">
        <v>3574</v>
      </c>
      <c r="C244" s="5" t="s">
        <v>3575</v>
      </c>
      <c r="D244" s="7">
        <v>91</v>
      </c>
      <c r="E244" s="8" t="s">
        <v>2158</v>
      </c>
    </row>
    <row r="245" spans="1:5" ht="13.15" customHeight="1" x14ac:dyDescent="0.2">
      <c r="A245" s="5" t="s">
        <v>3404</v>
      </c>
      <c r="B245" s="6" t="s">
        <v>3576</v>
      </c>
      <c r="C245" s="5" t="s">
        <v>2393</v>
      </c>
      <c r="D245" s="7">
        <v>64</v>
      </c>
      <c r="E245" s="8" t="s">
        <v>2158</v>
      </c>
    </row>
    <row r="246" spans="1:5" ht="13.15" customHeight="1" x14ac:dyDescent="0.2">
      <c r="A246" s="5" t="s">
        <v>3404</v>
      </c>
      <c r="B246" s="6" t="s">
        <v>3577</v>
      </c>
      <c r="C246" s="5" t="s">
        <v>2393</v>
      </c>
      <c r="D246" s="7">
        <v>64</v>
      </c>
      <c r="E246" s="8" t="s">
        <v>2158</v>
      </c>
    </row>
    <row r="247" spans="1:5" ht="13.15" customHeight="1" x14ac:dyDescent="0.2">
      <c r="A247" s="5" t="s">
        <v>3404</v>
      </c>
      <c r="B247" s="6" t="s">
        <v>3578</v>
      </c>
      <c r="C247" s="5" t="s">
        <v>2393</v>
      </c>
      <c r="D247" s="7">
        <v>72</v>
      </c>
      <c r="E247" s="8" t="s">
        <v>2158</v>
      </c>
    </row>
    <row r="248" spans="1:5" ht="13.15" customHeight="1" x14ac:dyDescent="0.2">
      <c r="A248" s="5" t="s">
        <v>3404</v>
      </c>
      <c r="B248" s="6" t="s">
        <v>3579</v>
      </c>
      <c r="C248" s="5" t="s">
        <v>2393</v>
      </c>
      <c r="D248" s="7">
        <v>72</v>
      </c>
      <c r="E248" s="8" t="s">
        <v>2158</v>
      </c>
    </row>
    <row r="249" spans="1:5" ht="13.15" customHeight="1" x14ac:dyDescent="0.2">
      <c r="C249" s="10" t="s">
        <v>2401</v>
      </c>
      <c r="D249" s="11">
        <f>SUM(D230:D248)</f>
        <v>16164</v>
      </c>
      <c r="E249" s="12"/>
    </row>
    <row r="250" spans="1:5" ht="13.15" customHeight="1" x14ac:dyDescent="0.2"/>
    <row r="251" spans="1:5" ht="13.15" customHeight="1" x14ac:dyDescent="0.2">
      <c r="A251" s="5" t="s">
        <v>3404</v>
      </c>
      <c r="B251" s="6" t="s">
        <v>2541</v>
      </c>
      <c r="C251" s="5" t="s">
        <v>2311</v>
      </c>
      <c r="D251" s="7">
        <v>824</v>
      </c>
      <c r="E251" s="8" t="s">
        <v>2158</v>
      </c>
    </row>
    <row r="252" spans="1:5" ht="13.15" customHeight="1" x14ac:dyDescent="0.2">
      <c r="A252" s="5" t="s">
        <v>3404</v>
      </c>
      <c r="B252" s="6" t="s">
        <v>2545</v>
      </c>
      <c r="C252" s="5" t="s">
        <v>2311</v>
      </c>
      <c r="D252" s="7">
        <v>401</v>
      </c>
      <c r="E252" s="8" t="s">
        <v>2158</v>
      </c>
    </row>
    <row r="253" spans="1:5" ht="13.15" customHeight="1" x14ac:dyDescent="0.2">
      <c r="A253" s="5" t="s">
        <v>3404</v>
      </c>
      <c r="B253" s="6" t="s">
        <v>2549</v>
      </c>
      <c r="C253" s="5" t="s">
        <v>2364</v>
      </c>
      <c r="D253" s="7">
        <v>58</v>
      </c>
      <c r="E253" s="8" t="s">
        <v>2158</v>
      </c>
    </row>
    <row r="254" spans="1:5" ht="13.15" customHeight="1" x14ac:dyDescent="0.2">
      <c r="A254" s="5" t="s">
        <v>3404</v>
      </c>
      <c r="B254" s="6" t="s">
        <v>2551</v>
      </c>
      <c r="C254" s="5" t="s">
        <v>2156</v>
      </c>
      <c r="D254" s="7">
        <v>58</v>
      </c>
      <c r="E254" s="8" t="s">
        <v>2158</v>
      </c>
    </row>
    <row r="255" spans="1:5" ht="13.15" customHeight="1" x14ac:dyDescent="0.2">
      <c r="A255" s="5" t="s">
        <v>3404</v>
      </c>
      <c r="B255" s="6" t="s">
        <v>2553</v>
      </c>
      <c r="C255" s="5" t="s">
        <v>3580</v>
      </c>
      <c r="D255" s="7">
        <v>759</v>
      </c>
      <c r="E255" s="8" t="s">
        <v>3581</v>
      </c>
    </row>
    <row r="256" spans="1:5" ht="13.15" customHeight="1" x14ac:dyDescent="0.2">
      <c r="A256" s="5" t="s">
        <v>3404</v>
      </c>
      <c r="B256" s="6" t="s">
        <v>2554</v>
      </c>
      <c r="C256" s="5" t="s">
        <v>2136</v>
      </c>
      <c r="D256" s="7">
        <v>131</v>
      </c>
      <c r="E256" s="8" t="s">
        <v>3581</v>
      </c>
    </row>
    <row r="257" spans="1:5" ht="13.15" customHeight="1" x14ac:dyDescent="0.2">
      <c r="A257" s="5" t="s">
        <v>3404</v>
      </c>
      <c r="B257" s="6" t="s">
        <v>2555</v>
      </c>
      <c r="C257" s="5" t="s">
        <v>2136</v>
      </c>
      <c r="D257" s="7">
        <v>87</v>
      </c>
      <c r="E257" s="8" t="s">
        <v>3581</v>
      </c>
    </row>
    <row r="258" spans="1:5" ht="13.15" customHeight="1" x14ac:dyDescent="0.2">
      <c r="A258" s="5" t="s">
        <v>3404</v>
      </c>
      <c r="B258" s="6" t="s">
        <v>2557</v>
      </c>
      <c r="C258" s="5" t="s">
        <v>2299</v>
      </c>
      <c r="D258" s="7">
        <v>357</v>
      </c>
      <c r="E258" s="8" t="s">
        <v>2158</v>
      </c>
    </row>
    <row r="259" spans="1:5" ht="13.15" customHeight="1" x14ac:dyDescent="0.2">
      <c r="A259" s="5" t="s">
        <v>3404</v>
      </c>
      <c r="B259" s="6" t="s">
        <v>2562</v>
      </c>
      <c r="C259" s="5" t="s">
        <v>3582</v>
      </c>
      <c r="D259" s="7">
        <v>63</v>
      </c>
      <c r="E259" s="8">
        <v>842400</v>
      </c>
    </row>
    <row r="260" spans="1:5" ht="13.15" customHeight="1" x14ac:dyDescent="0.2">
      <c r="A260" s="5" t="s">
        <v>3404</v>
      </c>
      <c r="B260" s="6" t="s">
        <v>2563</v>
      </c>
      <c r="C260" s="5" t="s">
        <v>3582</v>
      </c>
      <c r="D260" s="7">
        <v>66</v>
      </c>
      <c r="E260" s="8">
        <v>842400</v>
      </c>
    </row>
    <row r="261" spans="1:5" ht="13.15" customHeight="1" x14ac:dyDescent="0.2">
      <c r="A261" s="5" t="s">
        <v>3404</v>
      </c>
      <c r="B261" s="6" t="s">
        <v>2564</v>
      </c>
      <c r="C261" s="5" t="s">
        <v>3582</v>
      </c>
      <c r="D261" s="7">
        <v>84</v>
      </c>
      <c r="E261" s="8">
        <v>842400</v>
      </c>
    </row>
    <row r="262" spans="1:5" ht="13.15" customHeight="1" x14ac:dyDescent="0.2">
      <c r="A262" s="5" t="s">
        <v>3404</v>
      </c>
      <c r="B262" s="6" t="s">
        <v>2566</v>
      </c>
      <c r="C262" s="5" t="s">
        <v>3509</v>
      </c>
      <c r="D262" s="7">
        <v>194</v>
      </c>
      <c r="E262" s="8" t="s">
        <v>3581</v>
      </c>
    </row>
    <row r="263" spans="1:5" ht="13.15" customHeight="1" x14ac:dyDescent="0.2">
      <c r="A263" s="5" t="s">
        <v>3404</v>
      </c>
      <c r="B263" s="6" t="s">
        <v>2567</v>
      </c>
      <c r="C263" s="5" t="s">
        <v>2136</v>
      </c>
      <c r="D263" s="7">
        <v>148</v>
      </c>
      <c r="E263" s="8" t="s">
        <v>3581</v>
      </c>
    </row>
    <row r="264" spans="1:5" ht="13.15" customHeight="1" x14ac:dyDescent="0.2">
      <c r="A264" s="5" t="s">
        <v>3404</v>
      </c>
      <c r="B264" s="6" t="s">
        <v>2568</v>
      </c>
      <c r="C264" s="5" t="s">
        <v>2136</v>
      </c>
      <c r="D264" s="7">
        <v>210</v>
      </c>
      <c r="E264" s="8" t="s">
        <v>3581</v>
      </c>
    </row>
    <row r="265" spans="1:5" ht="13.15" customHeight="1" x14ac:dyDescent="0.2">
      <c r="A265" s="5" t="s">
        <v>3404</v>
      </c>
      <c r="B265" s="6" t="s">
        <v>2569</v>
      </c>
      <c r="C265" s="5" t="s">
        <v>3509</v>
      </c>
      <c r="D265" s="7">
        <v>271</v>
      </c>
      <c r="E265" s="8">
        <v>842400</v>
      </c>
    </row>
    <row r="266" spans="1:5" ht="13.15" customHeight="1" x14ac:dyDescent="0.2">
      <c r="A266" s="5" t="s">
        <v>3404</v>
      </c>
      <c r="B266" s="6" t="s">
        <v>2572</v>
      </c>
      <c r="C266" s="5" t="s">
        <v>3583</v>
      </c>
      <c r="D266" s="7">
        <v>664</v>
      </c>
      <c r="E266" s="8" t="s">
        <v>3440</v>
      </c>
    </row>
    <row r="267" spans="1:5" ht="13.15" customHeight="1" x14ac:dyDescent="0.2">
      <c r="A267" s="5" t="s">
        <v>3404</v>
      </c>
      <c r="B267" s="6" t="s">
        <v>3584</v>
      </c>
      <c r="C267" s="5" t="s">
        <v>2136</v>
      </c>
      <c r="D267" s="7">
        <v>92</v>
      </c>
      <c r="E267" s="8" t="s">
        <v>3440</v>
      </c>
    </row>
    <row r="268" spans="1:5" ht="13.15" customHeight="1" x14ac:dyDescent="0.2">
      <c r="A268" s="5" t="s">
        <v>3404</v>
      </c>
      <c r="B268" s="6" t="s">
        <v>3585</v>
      </c>
      <c r="C268" s="5" t="s">
        <v>2904</v>
      </c>
      <c r="D268" s="7">
        <v>119</v>
      </c>
      <c r="E268" s="8" t="s">
        <v>3440</v>
      </c>
    </row>
    <row r="269" spans="1:5" ht="13.15" customHeight="1" x14ac:dyDescent="0.2">
      <c r="A269" s="5" t="s">
        <v>3404</v>
      </c>
      <c r="B269" s="6" t="s">
        <v>3586</v>
      </c>
      <c r="C269" s="5" t="s">
        <v>3587</v>
      </c>
      <c r="D269" s="7">
        <v>179</v>
      </c>
      <c r="E269" s="8" t="s">
        <v>3440</v>
      </c>
    </row>
    <row r="270" spans="1:5" ht="13.15" customHeight="1" x14ac:dyDescent="0.2">
      <c r="A270" s="5" t="s">
        <v>3404</v>
      </c>
      <c r="B270" s="6" t="s">
        <v>3588</v>
      </c>
      <c r="C270" s="5" t="s">
        <v>3589</v>
      </c>
      <c r="D270" s="7">
        <v>87</v>
      </c>
      <c r="E270" s="8" t="s">
        <v>3440</v>
      </c>
    </row>
    <row r="271" spans="1:5" ht="13.15" customHeight="1" x14ac:dyDescent="0.2">
      <c r="A271" s="5" t="s">
        <v>3404</v>
      </c>
      <c r="B271" s="6" t="s">
        <v>2575</v>
      </c>
      <c r="C271" s="5" t="s">
        <v>3590</v>
      </c>
      <c r="D271" s="7">
        <v>1400</v>
      </c>
      <c r="E271" s="8" t="s">
        <v>3591</v>
      </c>
    </row>
    <row r="272" spans="1:5" ht="13.15" customHeight="1" x14ac:dyDescent="0.2">
      <c r="A272" s="5" t="s">
        <v>3404</v>
      </c>
      <c r="B272" s="6" t="s">
        <v>3592</v>
      </c>
      <c r="C272" s="5" t="s">
        <v>2171</v>
      </c>
      <c r="D272" s="7">
        <v>138</v>
      </c>
      <c r="E272" s="8">
        <v>731600</v>
      </c>
    </row>
    <row r="273" spans="1:5" ht="13.15" customHeight="1" x14ac:dyDescent="0.2">
      <c r="A273" s="5" t="s">
        <v>3404</v>
      </c>
      <c r="B273" s="6" t="s">
        <v>2577</v>
      </c>
      <c r="C273" s="5" t="s">
        <v>2136</v>
      </c>
      <c r="D273" s="7">
        <v>209</v>
      </c>
      <c r="E273" s="8" t="s">
        <v>3440</v>
      </c>
    </row>
    <row r="274" spans="1:5" ht="13.15" customHeight="1" x14ac:dyDescent="0.2">
      <c r="A274" s="5" t="s">
        <v>3404</v>
      </c>
      <c r="B274" s="6" t="s">
        <v>2579</v>
      </c>
      <c r="C274" s="5" t="s">
        <v>2311</v>
      </c>
      <c r="D274" s="7">
        <v>1037</v>
      </c>
      <c r="E274" s="8" t="s">
        <v>2158</v>
      </c>
    </row>
    <row r="275" spans="1:5" ht="13.15" customHeight="1" x14ac:dyDescent="0.2">
      <c r="A275" s="5" t="s">
        <v>3404</v>
      </c>
      <c r="B275" s="6" t="s">
        <v>2581</v>
      </c>
      <c r="C275" s="5" t="s">
        <v>3593</v>
      </c>
      <c r="D275" s="7">
        <v>220</v>
      </c>
      <c r="E275" s="8" t="s">
        <v>3440</v>
      </c>
    </row>
    <row r="276" spans="1:5" ht="13.15" customHeight="1" x14ac:dyDescent="0.2">
      <c r="A276" s="5" t="s">
        <v>3404</v>
      </c>
      <c r="B276" s="6" t="s">
        <v>2584</v>
      </c>
      <c r="C276" s="5" t="s">
        <v>2448</v>
      </c>
      <c r="D276" s="7">
        <v>434</v>
      </c>
      <c r="E276" s="8">
        <v>730000</v>
      </c>
    </row>
    <row r="277" spans="1:5" ht="13.15" customHeight="1" x14ac:dyDescent="0.2">
      <c r="A277" s="5" t="s">
        <v>3404</v>
      </c>
      <c r="B277" s="6" t="s">
        <v>2586</v>
      </c>
      <c r="C277" s="5" t="s">
        <v>3594</v>
      </c>
      <c r="D277" s="7">
        <v>584</v>
      </c>
      <c r="E277" s="8">
        <v>834000</v>
      </c>
    </row>
    <row r="278" spans="1:5" ht="13.15" customHeight="1" x14ac:dyDescent="0.2">
      <c r="A278" s="5" t="s">
        <v>3404</v>
      </c>
      <c r="B278" s="6" t="s">
        <v>2587</v>
      </c>
      <c r="C278" s="5" t="s">
        <v>2136</v>
      </c>
      <c r="D278" s="7">
        <v>208</v>
      </c>
      <c r="E278" s="8" t="s">
        <v>3581</v>
      </c>
    </row>
    <row r="279" spans="1:5" ht="13.15" customHeight="1" x14ac:dyDescent="0.2">
      <c r="A279" s="5" t="s">
        <v>3404</v>
      </c>
      <c r="B279" s="6" t="s">
        <v>2588</v>
      </c>
      <c r="C279" s="5" t="s">
        <v>2136</v>
      </c>
      <c r="D279" s="7">
        <v>101</v>
      </c>
      <c r="E279" s="8" t="s">
        <v>3581</v>
      </c>
    </row>
    <row r="280" spans="1:5" ht="13.15" customHeight="1" x14ac:dyDescent="0.2">
      <c r="A280" s="5" t="s">
        <v>3404</v>
      </c>
      <c r="B280" s="6" t="s">
        <v>2589</v>
      </c>
      <c r="C280" s="5" t="s">
        <v>3595</v>
      </c>
      <c r="D280" s="7">
        <v>686</v>
      </c>
      <c r="E280" s="8" t="s">
        <v>3440</v>
      </c>
    </row>
    <row r="281" spans="1:5" ht="13.15" customHeight="1" x14ac:dyDescent="0.2">
      <c r="A281" s="5" t="s">
        <v>3404</v>
      </c>
      <c r="B281" s="6" t="s">
        <v>3596</v>
      </c>
      <c r="C281" s="5" t="s">
        <v>2136</v>
      </c>
      <c r="D281" s="7">
        <v>101</v>
      </c>
      <c r="E281" s="8" t="s">
        <v>3440</v>
      </c>
    </row>
    <row r="282" spans="1:5" ht="13.15" customHeight="1" x14ac:dyDescent="0.2">
      <c r="A282" s="5" t="s">
        <v>3404</v>
      </c>
      <c r="B282" s="6" t="s">
        <v>3597</v>
      </c>
      <c r="C282" s="5" t="s">
        <v>2136</v>
      </c>
      <c r="D282" s="7">
        <v>100</v>
      </c>
      <c r="E282" s="8" t="s">
        <v>3440</v>
      </c>
    </row>
    <row r="283" spans="1:5" ht="13.15" customHeight="1" x14ac:dyDescent="0.2">
      <c r="A283" s="5" t="s">
        <v>3404</v>
      </c>
      <c r="B283" s="6" t="s">
        <v>2590</v>
      </c>
      <c r="C283" s="5" t="s">
        <v>2311</v>
      </c>
      <c r="D283" s="7">
        <v>1549</v>
      </c>
      <c r="E283" s="8" t="s">
        <v>2158</v>
      </c>
    </row>
    <row r="284" spans="1:5" ht="13.15" customHeight="1" x14ac:dyDescent="0.2">
      <c r="A284" s="5" t="s">
        <v>3404</v>
      </c>
      <c r="B284" s="6" t="s">
        <v>2591</v>
      </c>
      <c r="C284" s="5" t="s">
        <v>3598</v>
      </c>
      <c r="D284" s="7">
        <v>686</v>
      </c>
      <c r="E284" s="8" t="s">
        <v>3440</v>
      </c>
    </row>
    <row r="285" spans="1:5" ht="13.15" customHeight="1" x14ac:dyDescent="0.2">
      <c r="A285" s="5" t="s">
        <v>3404</v>
      </c>
      <c r="B285" s="6" t="s">
        <v>3599</v>
      </c>
      <c r="C285" s="5" t="s">
        <v>2136</v>
      </c>
      <c r="D285" s="7">
        <v>100</v>
      </c>
      <c r="E285" s="8" t="s">
        <v>3440</v>
      </c>
    </row>
    <row r="286" spans="1:5" ht="13.15" customHeight="1" x14ac:dyDescent="0.2">
      <c r="A286" s="5" t="s">
        <v>3404</v>
      </c>
      <c r="B286" s="6" t="s">
        <v>3600</v>
      </c>
      <c r="C286" s="5" t="s">
        <v>2136</v>
      </c>
      <c r="D286" s="7">
        <v>100</v>
      </c>
      <c r="E286" s="8" t="s">
        <v>3440</v>
      </c>
    </row>
    <row r="287" spans="1:5" ht="13.15" customHeight="1" x14ac:dyDescent="0.2">
      <c r="A287" s="5" t="s">
        <v>3404</v>
      </c>
      <c r="B287" s="6" t="s">
        <v>2592</v>
      </c>
      <c r="C287" s="5" t="s">
        <v>3601</v>
      </c>
      <c r="D287" s="7">
        <v>695</v>
      </c>
      <c r="E287" s="8" t="s">
        <v>3440</v>
      </c>
    </row>
    <row r="288" spans="1:5" ht="13.15" customHeight="1" x14ac:dyDescent="0.2">
      <c r="A288" s="5" t="s">
        <v>3404</v>
      </c>
      <c r="B288" s="6" t="s">
        <v>3602</v>
      </c>
      <c r="C288" s="5" t="s">
        <v>2136</v>
      </c>
      <c r="D288" s="7">
        <v>101</v>
      </c>
      <c r="E288" s="8" t="s">
        <v>3440</v>
      </c>
    </row>
    <row r="289" spans="1:8" ht="13.15" customHeight="1" x14ac:dyDescent="0.2">
      <c r="A289" s="5" t="s">
        <v>3404</v>
      </c>
      <c r="B289" s="6" t="s">
        <v>3603</v>
      </c>
      <c r="C289" s="5" t="s">
        <v>2136</v>
      </c>
      <c r="D289" s="7">
        <v>111</v>
      </c>
      <c r="E289" s="8" t="s">
        <v>3440</v>
      </c>
    </row>
    <row r="290" spans="1:8" ht="13.15" customHeight="1" x14ac:dyDescent="0.2">
      <c r="A290" s="5" t="s">
        <v>3404</v>
      </c>
      <c r="B290" s="6" t="s">
        <v>3604</v>
      </c>
      <c r="C290" s="5" t="s">
        <v>2299</v>
      </c>
      <c r="D290" s="7">
        <v>420</v>
      </c>
      <c r="E290" s="8" t="s">
        <v>2158</v>
      </c>
    </row>
    <row r="291" spans="1:8" ht="13.15" customHeight="1" x14ac:dyDescent="0.2">
      <c r="A291" s="5" t="s">
        <v>3404</v>
      </c>
      <c r="B291" s="6" t="s">
        <v>2594</v>
      </c>
      <c r="C291" s="5" t="s">
        <v>3605</v>
      </c>
      <c r="D291" s="7">
        <v>2701</v>
      </c>
      <c r="E291" s="8" t="s">
        <v>3440</v>
      </c>
    </row>
    <row r="292" spans="1:8" ht="13.15" customHeight="1" x14ac:dyDescent="0.2">
      <c r="A292" s="5" t="s">
        <v>3404</v>
      </c>
      <c r="B292" s="6" t="s">
        <v>3606</v>
      </c>
      <c r="C292" s="5" t="s">
        <v>3607</v>
      </c>
      <c r="D292" s="7">
        <v>2438</v>
      </c>
      <c r="E292" s="8" t="s">
        <v>3440</v>
      </c>
    </row>
    <row r="293" spans="1:8" ht="13.15" customHeight="1" x14ac:dyDescent="0.2">
      <c r="A293" s="5" t="s">
        <v>3404</v>
      </c>
      <c r="B293" s="6" t="s">
        <v>3608</v>
      </c>
      <c r="C293" s="5" t="s">
        <v>3609</v>
      </c>
      <c r="D293" s="7">
        <v>427</v>
      </c>
      <c r="E293" s="8">
        <v>730000</v>
      </c>
    </row>
    <row r="294" spans="1:8" ht="13.15" customHeight="1" x14ac:dyDescent="0.2">
      <c r="A294" s="5" t="s">
        <v>3404</v>
      </c>
      <c r="B294" s="6" t="s">
        <v>2595</v>
      </c>
      <c r="C294" s="5" t="s">
        <v>2364</v>
      </c>
      <c r="D294" s="7">
        <v>239</v>
      </c>
      <c r="E294" s="8" t="s">
        <v>2158</v>
      </c>
    </row>
    <row r="295" spans="1:8" ht="13.15" customHeight="1" x14ac:dyDescent="0.2">
      <c r="A295" s="5" t="s">
        <v>3404</v>
      </c>
      <c r="B295" s="6" t="s">
        <v>2597</v>
      </c>
      <c r="C295" s="5" t="s">
        <v>2311</v>
      </c>
      <c r="D295" s="7">
        <v>605</v>
      </c>
      <c r="E295" s="8" t="s">
        <v>2158</v>
      </c>
    </row>
    <row r="296" spans="1:8" ht="13.15" customHeight="1" x14ac:dyDescent="0.2">
      <c r="A296" s="5" t="s">
        <v>3404</v>
      </c>
      <c r="B296" s="6" t="s">
        <v>2602</v>
      </c>
      <c r="C296" s="5" t="s">
        <v>3610</v>
      </c>
      <c r="D296" s="7">
        <v>219</v>
      </c>
      <c r="E296" s="8" t="s">
        <v>3613</v>
      </c>
      <c r="H296" s="9"/>
    </row>
    <row r="297" spans="1:8" ht="13.15" customHeight="1" x14ac:dyDescent="0.2">
      <c r="A297" s="5" t="s">
        <v>3404</v>
      </c>
      <c r="B297" s="6" t="s">
        <v>2608</v>
      </c>
      <c r="C297" s="5" t="s">
        <v>3611</v>
      </c>
      <c r="D297" s="7">
        <v>199</v>
      </c>
      <c r="E297" s="8" t="s">
        <v>3613</v>
      </c>
    </row>
    <row r="298" spans="1:8" ht="13.15" customHeight="1" x14ac:dyDescent="0.2">
      <c r="A298" s="5" t="s">
        <v>3404</v>
      </c>
      <c r="B298" s="6" t="s">
        <v>2609</v>
      </c>
      <c r="C298" s="5" t="s">
        <v>3614</v>
      </c>
      <c r="D298" s="7">
        <v>33</v>
      </c>
      <c r="E298" s="8" t="s">
        <v>3613</v>
      </c>
    </row>
    <row r="299" spans="1:8" ht="13.15" customHeight="1" x14ac:dyDescent="0.2">
      <c r="A299" s="5" t="s">
        <v>3404</v>
      </c>
      <c r="B299" s="6" t="s">
        <v>2610</v>
      </c>
      <c r="C299" s="5" t="s">
        <v>3615</v>
      </c>
      <c r="D299" s="7">
        <v>119</v>
      </c>
      <c r="E299" s="8" t="s">
        <v>3613</v>
      </c>
    </row>
    <row r="300" spans="1:8" ht="13.15" customHeight="1" x14ac:dyDescent="0.2">
      <c r="A300" s="5" t="s">
        <v>3404</v>
      </c>
      <c r="B300" s="6" t="s">
        <v>2611</v>
      </c>
      <c r="C300" s="5" t="s">
        <v>3616</v>
      </c>
      <c r="D300" s="7">
        <v>166</v>
      </c>
      <c r="E300" s="8">
        <v>832200</v>
      </c>
    </row>
    <row r="301" spans="1:8" ht="13.15" customHeight="1" x14ac:dyDescent="0.2">
      <c r="A301" s="5" t="s">
        <v>3404</v>
      </c>
      <c r="B301" s="6" t="s">
        <v>2612</v>
      </c>
      <c r="C301" s="5" t="s">
        <v>3512</v>
      </c>
      <c r="D301" s="7">
        <v>238</v>
      </c>
      <c r="E301" s="8" t="s">
        <v>3617</v>
      </c>
    </row>
    <row r="302" spans="1:8" ht="13.15" customHeight="1" x14ac:dyDescent="0.2">
      <c r="A302" s="5" t="s">
        <v>3404</v>
      </c>
      <c r="B302" s="6" t="s">
        <v>2613</v>
      </c>
      <c r="C302" s="5" t="s">
        <v>2299</v>
      </c>
      <c r="D302" s="7">
        <v>62</v>
      </c>
      <c r="E302" s="8" t="s">
        <v>2158</v>
      </c>
    </row>
    <row r="303" spans="1:8" ht="13.15" customHeight="1" x14ac:dyDescent="0.2">
      <c r="A303" s="5" t="s">
        <v>3404</v>
      </c>
      <c r="B303" s="6" t="s">
        <v>2614</v>
      </c>
      <c r="C303" s="5" t="s">
        <v>3618</v>
      </c>
      <c r="D303" s="7">
        <v>386</v>
      </c>
      <c r="E303" s="8" t="s">
        <v>3613</v>
      </c>
    </row>
    <row r="304" spans="1:8" ht="13.15" customHeight="1" x14ac:dyDescent="0.2">
      <c r="A304" s="5" t="s">
        <v>3404</v>
      </c>
      <c r="B304" s="6" t="s">
        <v>3619</v>
      </c>
      <c r="C304" s="5" t="s">
        <v>3620</v>
      </c>
      <c r="D304" s="7">
        <v>104</v>
      </c>
      <c r="E304" s="8" t="s">
        <v>3613</v>
      </c>
    </row>
    <row r="305" spans="1:5" ht="13.15" customHeight="1" x14ac:dyDescent="0.2">
      <c r="A305" s="5" t="s">
        <v>3404</v>
      </c>
      <c r="B305" s="6" t="s">
        <v>3621</v>
      </c>
      <c r="C305" s="5" t="s">
        <v>3622</v>
      </c>
      <c r="D305" s="7">
        <v>60</v>
      </c>
      <c r="E305" s="8" t="s">
        <v>3613</v>
      </c>
    </row>
    <row r="306" spans="1:5" ht="13.15" customHeight="1" x14ac:dyDescent="0.2">
      <c r="A306" s="5" t="s">
        <v>3404</v>
      </c>
      <c r="B306" s="6" t="s">
        <v>2615</v>
      </c>
      <c r="C306" s="5" t="s">
        <v>3625</v>
      </c>
      <c r="D306" s="7">
        <v>82</v>
      </c>
      <c r="E306" s="8" t="s">
        <v>3613</v>
      </c>
    </row>
    <row r="307" spans="1:5" ht="13.15" customHeight="1" x14ac:dyDescent="0.2">
      <c r="A307" s="5" t="s">
        <v>3404</v>
      </c>
      <c r="B307" s="6" t="s">
        <v>2616</v>
      </c>
      <c r="C307" s="5" t="s">
        <v>3610</v>
      </c>
      <c r="D307" s="7">
        <v>82</v>
      </c>
      <c r="E307" s="8" t="s">
        <v>3613</v>
      </c>
    </row>
    <row r="308" spans="1:5" ht="13.15" customHeight="1" x14ac:dyDescent="0.2">
      <c r="A308" s="5" t="s">
        <v>3404</v>
      </c>
      <c r="B308" s="6" t="s">
        <v>2618</v>
      </c>
      <c r="C308" s="5" t="s">
        <v>2945</v>
      </c>
      <c r="D308" s="7">
        <v>167</v>
      </c>
      <c r="E308" s="8" t="s">
        <v>3613</v>
      </c>
    </row>
    <row r="309" spans="1:5" ht="13.15" customHeight="1" x14ac:dyDescent="0.2">
      <c r="A309" s="5" t="s">
        <v>3404</v>
      </c>
      <c r="B309" s="6" t="s">
        <v>2621</v>
      </c>
      <c r="C309" s="5" t="s">
        <v>3610</v>
      </c>
      <c r="D309" s="7">
        <v>78</v>
      </c>
      <c r="E309" s="8" t="s">
        <v>3613</v>
      </c>
    </row>
    <row r="310" spans="1:5" ht="13.15" customHeight="1" x14ac:dyDescent="0.2">
      <c r="A310" s="5" t="s">
        <v>3404</v>
      </c>
      <c r="B310" s="6" t="s">
        <v>2623</v>
      </c>
      <c r="C310" s="5" t="s">
        <v>2311</v>
      </c>
      <c r="D310" s="7">
        <v>312</v>
      </c>
      <c r="E310" s="8" t="s">
        <v>2158</v>
      </c>
    </row>
    <row r="311" spans="1:5" ht="13.15" customHeight="1" x14ac:dyDescent="0.2">
      <c r="A311" s="5" t="s">
        <v>3404</v>
      </c>
      <c r="B311" s="6" t="s">
        <v>2624</v>
      </c>
      <c r="C311" s="5" t="s">
        <v>2299</v>
      </c>
      <c r="D311" s="7">
        <v>83</v>
      </c>
      <c r="E311" s="8" t="s">
        <v>2158</v>
      </c>
    </row>
    <row r="312" spans="1:5" ht="13.15" customHeight="1" x14ac:dyDescent="0.2">
      <c r="A312" s="5" t="s">
        <v>3404</v>
      </c>
      <c r="B312" s="6" t="s">
        <v>2625</v>
      </c>
      <c r="C312" s="5" t="s">
        <v>3626</v>
      </c>
      <c r="D312" s="7">
        <v>411</v>
      </c>
      <c r="E312" s="8" t="s">
        <v>3440</v>
      </c>
    </row>
    <row r="313" spans="1:5" ht="13.15" customHeight="1" x14ac:dyDescent="0.2">
      <c r="A313" s="5" t="s">
        <v>3404</v>
      </c>
      <c r="B313" s="6" t="s">
        <v>2626</v>
      </c>
      <c r="C313" s="5" t="s">
        <v>2516</v>
      </c>
      <c r="D313" s="7">
        <v>283</v>
      </c>
      <c r="E313" s="8" t="s">
        <v>3440</v>
      </c>
    </row>
    <row r="314" spans="1:5" ht="13.15" customHeight="1" x14ac:dyDescent="0.2">
      <c r="A314" s="5" t="s">
        <v>3404</v>
      </c>
      <c r="B314" s="6" t="s">
        <v>2627</v>
      </c>
      <c r="C314" s="5" t="s">
        <v>2367</v>
      </c>
      <c r="D314" s="7">
        <v>178</v>
      </c>
      <c r="E314" s="8">
        <v>352000</v>
      </c>
    </row>
    <row r="315" spans="1:5" ht="13.15" customHeight="1" x14ac:dyDescent="0.2">
      <c r="A315" s="5" t="s">
        <v>3404</v>
      </c>
      <c r="B315" s="6" t="s">
        <v>2628</v>
      </c>
      <c r="C315" s="5" t="s">
        <v>2156</v>
      </c>
      <c r="D315" s="7">
        <v>155</v>
      </c>
      <c r="E315" s="8" t="s">
        <v>2158</v>
      </c>
    </row>
    <row r="316" spans="1:5" ht="13.15" customHeight="1" x14ac:dyDescent="0.2">
      <c r="A316" s="5" t="s">
        <v>3404</v>
      </c>
      <c r="B316" s="6" t="s">
        <v>2629</v>
      </c>
      <c r="C316" s="5" t="s">
        <v>2311</v>
      </c>
      <c r="D316" s="7">
        <v>188</v>
      </c>
      <c r="E316" s="8" t="s">
        <v>2158</v>
      </c>
    </row>
    <row r="317" spans="1:5" ht="13.15" customHeight="1" x14ac:dyDescent="0.2">
      <c r="A317" s="5" t="s">
        <v>3404</v>
      </c>
      <c r="B317" s="6" t="s">
        <v>2630</v>
      </c>
      <c r="C317" s="5" t="s">
        <v>2311</v>
      </c>
      <c r="D317" s="7">
        <v>1835</v>
      </c>
      <c r="E317" s="8" t="s">
        <v>2158</v>
      </c>
    </row>
    <row r="318" spans="1:5" ht="13.15" customHeight="1" x14ac:dyDescent="0.2">
      <c r="A318" s="5" t="s">
        <v>3404</v>
      </c>
      <c r="B318" s="6" t="s">
        <v>2911</v>
      </c>
      <c r="C318" s="5" t="s">
        <v>3627</v>
      </c>
      <c r="D318" s="7">
        <v>271</v>
      </c>
      <c r="E318" s="8" t="s">
        <v>3440</v>
      </c>
    </row>
    <row r="319" spans="1:5" ht="13.15" customHeight="1" x14ac:dyDescent="0.2">
      <c r="A319" s="5" t="s">
        <v>3404</v>
      </c>
      <c r="B319" s="6" t="s">
        <v>3628</v>
      </c>
      <c r="C319" s="5" t="s">
        <v>2305</v>
      </c>
      <c r="D319" s="7">
        <v>229</v>
      </c>
      <c r="E319" s="8" t="s">
        <v>3440</v>
      </c>
    </row>
    <row r="320" spans="1:5" ht="13.15" customHeight="1" x14ac:dyDescent="0.2">
      <c r="A320" s="5" t="s">
        <v>3404</v>
      </c>
      <c r="B320" s="6" t="s">
        <v>3629</v>
      </c>
      <c r="C320" s="5" t="s">
        <v>3630</v>
      </c>
      <c r="D320" s="7">
        <v>713</v>
      </c>
      <c r="E320" s="8" t="s">
        <v>3440</v>
      </c>
    </row>
    <row r="321" spans="1:5" ht="13.15" customHeight="1" x14ac:dyDescent="0.2">
      <c r="A321" s="5" t="s">
        <v>3404</v>
      </c>
      <c r="B321" s="6" t="s">
        <v>3631</v>
      </c>
      <c r="C321" s="5" t="s">
        <v>2136</v>
      </c>
      <c r="D321" s="7">
        <v>210</v>
      </c>
      <c r="E321" s="8" t="s">
        <v>3440</v>
      </c>
    </row>
    <row r="322" spans="1:5" ht="13.15" customHeight="1" x14ac:dyDescent="0.2">
      <c r="A322" s="5" t="s">
        <v>3404</v>
      </c>
      <c r="B322" s="6" t="s">
        <v>3632</v>
      </c>
      <c r="C322" s="5" t="s">
        <v>3633</v>
      </c>
      <c r="D322" s="7">
        <v>669</v>
      </c>
      <c r="E322" s="8" t="s">
        <v>3440</v>
      </c>
    </row>
    <row r="323" spans="1:5" ht="13.15" customHeight="1" x14ac:dyDescent="0.2">
      <c r="A323" s="5" t="s">
        <v>3404</v>
      </c>
      <c r="B323" s="6" t="s">
        <v>3634</v>
      </c>
      <c r="C323" s="5" t="s">
        <v>2136</v>
      </c>
      <c r="D323" s="7">
        <v>88</v>
      </c>
      <c r="E323" s="8" t="s">
        <v>3440</v>
      </c>
    </row>
    <row r="324" spans="1:5" ht="13.15" customHeight="1" x14ac:dyDescent="0.2">
      <c r="A324" s="5" t="s">
        <v>3404</v>
      </c>
      <c r="B324" s="6" t="s">
        <v>3635</v>
      </c>
      <c r="C324" s="5" t="s">
        <v>2136</v>
      </c>
      <c r="D324" s="7">
        <v>87</v>
      </c>
      <c r="E324" s="8" t="s">
        <v>3440</v>
      </c>
    </row>
    <row r="325" spans="1:5" ht="13.15" customHeight="1" x14ac:dyDescent="0.2">
      <c r="A325" s="5" t="s">
        <v>3404</v>
      </c>
      <c r="B325" s="6" t="s">
        <v>2840</v>
      </c>
      <c r="C325" s="5" t="s">
        <v>2299</v>
      </c>
      <c r="D325" s="7">
        <v>182</v>
      </c>
      <c r="E325" s="8" t="s">
        <v>3440</v>
      </c>
    </row>
    <row r="326" spans="1:5" ht="13.15" customHeight="1" x14ac:dyDescent="0.2">
      <c r="A326" s="5" t="s">
        <v>3404</v>
      </c>
      <c r="B326" s="6" t="s">
        <v>3636</v>
      </c>
      <c r="C326" s="5" t="s">
        <v>3637</v>
      </c>
      <c r="D326" s="7">
        <v>66</v>
      </c>
      <c r="E326" s="8" t="s">
        <v>2318</v>
      </c>
    </row>
    <row r="327" spans="1:5" ht="13.15" customHeight="1" x14ac:dyDescent="0.2">
      <c r="A327" s="5" t="s">
        <v>3404</v>
      </c>
      <c r="B327" s="6" t="s">
        <v>3638</v>
      </c>
      <c r="C327" s="5" t="s">
        <v>3492</v>
      </c>
      <c r="D327" s="7">
        <v>11</v>
      </c>
      <c r="E327" s="8" t="s">
        <v>2318</v>
      </c>
    </row>
    <row r="328" spans="1:5" ht="13.15" customHeight="1" x14ac:dyDescent="0.2">
      <c r="A328" s="5" t="s">
        <v>3404</v>
      </c>
      <c r="B328" s="6" t="s">
        <v>3639</v>
      </c>
      <c r="C328" s="5" t="s">
        <v>3509</v>
      </c>
      <c r="D328" s="7">
        <v>2833</v>
      </c>
      <c r="E328" s="8" t="s">
        <v>3591</v>
      </c>
    </row>
    <row r="329" spans="1:5" ht="13.15" customHeight="1" x14ac:dyDescent="0.2">
      <c r="A329" s="5" t="s">
        <v>3404</v>
      </c>
      <c r="B329" s="6" t="s">
        <v>3640</v>
      </c>
      <c r="C329" s="5" t="s">
        <v>3509</v>
      </c>
      <c r="D329" s="7">
        <v>1093</v>
      </c>
      <c r="E329" s="8" t="s">
        <v>3440</v>
      </c>
    </row>
    <row r="330" spans="1:5" ht="13.15" customHeight="1" x14ac:dyDescent="0.2">
      <c r="A330" s="5" t="s">
        <v>3404</v>
      </c>
      <c r="B330" s="6" t="s">
        <v>3641</v>
      </c>
      <c r="C330" s="5" t="s">
        <v>3642</v>
      </c>
      <c r="D330" s="7">
        <v>1519</v>
      </c>
      <c r="E330" s="8" t="s">
        <v>3440</v>
      </c>
    </row>
    <row r="331" spans="1:5" ht="13.15" customHeight="1" x14ac:dyDescent="0.2">
      <c r="A331" s="5" t="s">
        <v>3404</v>
      </c>
      <c r="B331" s="6" t="s">
        <v>3643</v>
      </c>
      <c r="C331" s="5" t="s">
        <v>2299</v>
      </c>
      <c r="D331" s="7">
        <v>55</v>
      </c>
      <c r="E331" s="8" t="s">
        <v>3440</v>
      </c>
    </row>
    <row r="332" spans="1:5" ht="13.15" customHeight="1" x14ac:dyDescent="0.2">
      <c r="A332" s="5" t="s">
        <v>3404</v>
      </c>
      <c r="B332" s="6" t="s">
        <v>3644</v>
      </c>
      <c r="C332" s="5" t="s">
        <v>2136</v>
      </c>
      <c r="D332" s="7">
        <v>294</v>
      </c>
      <c r="E332" s="8" t="s">
        <v>3440</v>
      </c>
    </row>
    <row r="333" spans="1:5" ht="13.15" customHeight="1" x14ac:dyDescent="0.2">
      <c r="A333" s="5" t="s">
        <v>3404</v>
      </c>
      <c r="B333" s="6" t="s">
        <v>3645</v>
      </c>
      <c r="C333" s="5" t="s">
        <v>3647</v>
      </c>
      <c r="D333" s="7">
        <v>259</v>
      </c>
      <c r="E333" s="8" t="s">
        <v>3440</v>
      </c>
    </row>
    <row r="334" spans="1:5" ht="13.15" customHeight="1" x14ac:dyDescent="0.2">
      <c r="A334" s="5" t="s">
        <v>3404</v>
      </c>
      <c r="B334" s="6" t="s">
        <v>3648</v>
      </c>
      <c r="C334" s="5" t="s">
        <v>2311</v>
      </c>
      <c r="D334" s="7">
        <v>191</v>
      </c>
      <c r="E334" s="8" t="s">
        <v>2158</v>
      </c>
    </row>
    <row r="335" spans="1:5" ht="13.15" customHeight="1" x14ac:dyDescent="0.2">
      <c r="A335" s="5" t="s">
        <v>3404</v>
      </c>
      <c r="B335" s="6" t="s">
        <v>3649</v>
      </c>
      <c r="C335" s="5" t="s">
        <v>2364</v>
      </c>
      <c r="D335" s="7">
        <v>27</v>
      </c>
      <c r="E335" s="8" t="s">
        <v>2158</v>
      </c>
    </row>
    <row r="336" spans="1:5" ht="13.15" customHeight="1" x14ac:dyDescent="0.2">
      <c r="A336" s="5" t="s">
        <v>3404</v>
      </c>
      <c r="B336" s="6" t="s">
        <v>3650</v>
      </c>
      <c r="C336" s="5" t="s">
        <v>2156</v>
      </c>
      <c r="D336" s="7">
        <v>27</v>
      </c>
      <c r="E336" s="8" t="s">
        <v>2158</v>
      </c>
    </row>
    <row r="337" spans="1:5" ht="13.15" customHeight="1" x14ac:dyDescent="0.2">
      <c r="A337" s="5" t="s">
        <v>3404</v>
      </c>
      <c r="B337" s="6" t="s">
        <v>3651</v>
      </c>
      <c r="C337" s="5" t="s">
        <v>3652</v>
      </c>
      <c r="D337" s="7">
        <v>148</v>
      </c>
      <c r="E337" s="8" t="s">
        <v>3440</v>
      </c>
    </row>
    <row r="338" spans="1:5" ht="13.15" customHeight="1" x14ac:dyDescent="0.2">
      <c r="A338" s="5" t="s">
        <v>3404</v>
      </c>
      <c r="B338" s="6" t="s">
        <v>3653</v>
      </c>
      <c r="C338" s="5" t="s">
        <v>3652</v>
      </c>
      <c r="D338" s="7">
        <v>148</v>
      </c>
      <c r="E338" s="8" t="s">
        <v>3440</v>
      </c>
    </row>
    <row r="339" spans="1:5" ht="13.15" customHeight="1" x14ac:dyDescent="0.2">
      <c r="A339" s="5" t="s">
        <v>3404</v>
      </c>
      <c r="B339" s="6" t="s">
        <v>3654</v>
      </c>
      <c r="C339" s="5" t="s">
        <v>3493</v>
      </c>
      <c r="D339" s="7">
        <v>176</v>
      </c>
      <c r="E339" s="8" t="s">
        <v>3440</v>
      </c>
    </row>
    <row r="340" spans="1:5" ht="13.15" customHeight="1" x14ac:dyDescent="0.2">
      <c r="A340" s="5" t="s">
        <v>3404</v>
      </c>
      <c r="B340" s="6" t="s">
        <v>3655</v>
      </c>
      <c r="C340" s="5" t="s">
        <v>3656</v>
      </c>
      <c r="D340" s="7">
        <v>408</v>
      </c>
      <c r="E340" s="8" t="s">
        <v>3440</v>
      </c>
    </row>
    <row r="341" spans="1:5" ht="13.15" customHeight="1" x14ac:dyDescent="0.2">
      <c r="A341" s="5" t="s">
        <v>3404</v>
      </c>
      <c r="B341" s="6" t="s">
        <v>3657</v>
      </c>
      <c r="C341" s="5" t="s">
        <v>3658</v>
      </c>
      <c r="D341" s="7">
        <v>40</v>
      </c>
      <c r="E341" s="8" t="s">
        <v>3440</v>
      </c>
    </row>
    <row r="342" spans="1:5" ht="13.15" customHeight="1" x14ac:dyDescent="0.2">
      <c r="A342" s="5" t="s">
        <v>3404</v>
      </c>
      <c r="B342" s="6" t="s">
        <v>3659</v>
      </c>
      <c r="C342" s="5" t="s">
        <v>2311</v>
      </c>
      <c r="D342" s="7">
        <v>250</v>
      </c>
      <c r="E342" s="8" t="s">
        <v>2158</v>
      </c>
    </row>
    <row r="343" spans="1:5" ht="13.15" customHeight="1" x14ac:dyDescent="0.2">
      <c r="A343" s="5" t="s">
        <v>3404</v>
      </c>
      <c r="B343" s="6" t="s">
        <v>3660</v>
      </c>
      <c r="C343" s="5" t="s">
        <v>3661</v>
      </c>
      <c r="D343" s="7">
        <v>58</v>
      </c>
      <c r="E343" s="8" t="s">
        <v>3591</v>
      </c>
    </row>
    <row r="344" spans="1:5" ht="13.15" customHeight="1" x14ac:dyDescent="0.2">
      <c r="A344" s="5" t="s">
        <v>3404</v>
      </c>
      <c r="B344" s="6" t="s">
        <v>3662</v>
      </c>
      <c r="C344" s="5" t="s">
        <v>2904</v>
      </c>
      <c r="D344" s="7">
        <v>23</v>
      </c>
      <c r="E344" s="8" t="s">
        <v>2158</v>
      </c>
    </row>
    <row r="345" spans="1:5" ht="13.15" customHeight="1" x14ac:dyDescent="0.2">
      <c r="A345" s="5" t="s">
        <v>3404</v>
      </c>
      <c r="B345" s="6" t="s">
        <v>3663</v>
      </c>
      <c r="C345" s="5" t="s">
        <v>2904</v>
      </c>
      <c r="D345" s="7">
        <v>25</v>
      </c>
      <c r="E345" s="8" t="s">
        <v>3440</v>
      </c>
    </row>
    <row r="346" spans="1:5" ht="13.15" customHeight="1" x14ac:dyDescent="0.2">
      <c r="A346" s="5" t="s">
        <v>3404</v>
      </c>
      <c r="B346" s="6" t="s">
        <v>3664</v>
      </c>
      <c r="C346" s="5" t="s">
        <v>3665</v>
      </c>
      <c r="D346" s="7">
        <v>62</v>
      </c>
      <c r="E346" s="8" t="s">
        <v>2285</v>
      </c>
    </row>
    <row r="347" spans="1:5" ht="13.15" customHeight="1" x14ac:dyDescent="0.2">
      <c r="A347" s="5" t="s">
        <v>3404</v>
      </c>
      <c r="B347" s="6" t="s">
        <v>3666</v>
      </c>
      <c r="C347" s="5" t="s">
        <v>3667</v>
      </c>
      <c r="D347" s="7">
        <v>68</v>
      </c>
      <c r="E347" s="8" t="s">
        <v>3440</v>
      </c>
    </row>
    <row r="348" spans="1:5" ht="13.15" customHeight="1" x14ac:dyDescent="0.2">
      <c r="A348" s="5" t="s">
        <v>3404</v>
      </c>
      <c r="B348" s="6" t="s">
        <v>3668</v>
      </c>
      <c r="C348" s="5" t="s">
        <v>3667</v>
      </c>
      <c r="D348" s="7">
        <v>59</v>
      </c>
      <c r="E348" s="8" t="s">
        <v>3440</v>
      </c>
    </row>
    <row r="349" spans="1:5" ht="13.15" customHeight="1" x14ac:dyDescent="0.2">
      <c r="A349" s="5" t="s">
        <v>3404</v>
      </c>
      <c r="B349" s="6" t="s">
        <v>3669</v>
      </c>
      <c r="C349" s="5" t="s">
        <v>3667</v>
      </c>
      <c r="D349" s="7">
        <v>62</v>
      </c>
      <c r="E349" s="8" t="s">
        <v>3440</v>
      </c>
    </row>
    <row r="350" spans="1:5" ht="13.15" customHeight="1" x14ac:dyDescent="0.2">
      <c r="A350" s="5" t="s">
        <v>3404</v>
      </c>
      <c r="B350" s="6" t="s">
        <v>3696</v>
      </c>
      <c r="C350" s="5" t="s">
        <v>3697</v>
      </c>
      <c r="D350" s="7">
        <v>316</v>
      </c>
      <c r="E350" s="8" t="s">
        <v>3440</v>
      </c>
    </row>
    <row r="351" spans="1:5" ht="13.15" customHeight="1" x14ac:dyDescent="0.2">
      <c r="A351" s="5" t="s">
        <v>3404</v>
      </c>
      <c r="B351" s="6" t="s">
        <v>3698</v>
      </c>
      <c r="C351" s="5" t="s">
        <v>2136</v>
      </c>
      <c r="D351" s="7">
        <v>77</v>
      </c>
      <c r="E351" s="8" t="s">
        <v>3440</v>
      </c>
    </row>
    <row r="352" spans="1:5" ht="13.15" customHeight="1" x14ac:dyDescent="0.2">
      <c r="A352" s="5" t="s">
        <v>3404</v>
      </c>
      <c r="B352" s="6" t="s">
        <v>3699</v>
      </c>
      <c r="C352" s="5" t="s">
        <v>2136</v>
      </c>
      <c r="D352" s="7">
        <v>94</v>
      </c>
      <c r="E352" s="8" t="s">
        <v>3440</v>
      </c>
    </row>
    <row r="353" spans="1:5" ht="13.15" customHeight="1" x14ac:dyDescent="0.2">
      <c r="A353" s="5" t="s">
        <v>3404</v>
      </c>
      <c r="B353" s="6" t="s">
        <v>3700</v>
      </c>
      <c r="C353" s="5" t="s">
        <v>2171</v>
      </c>
      <c r="D353" s="7">
        <v>48</v>
      </c>
      <c r="E353" s="8" t="s">
        <v>3440</v>
      </c>
    </row>
    <row r="354" spans="1:5" ht="13.15" customHeight="1" x14ac:dyDescent="0.2">
      <c r="A354" s="5" t="s">
        <v>3404</v>
      </c>
      <c r="B354" s="6" t="s">
        <v>3701</v>
      </c>
      <c r="C354" s="5" t="s">
        <v>2171</v>
      </c>
      <c r="D354" s="7">
        <v>74</v>
      </c>
      <c r="E354" s="8" t="s">
        <v>2318</v>
      </c>
    </row>
    <row r="355" spans="1:5" ht="13.15" customHeight="1" x14ac:dyDescent="0.2">
      <c r="A355" s="5" t="s">
        <v>3404</v>
      </c>
      <c r="B355" s="6" t="s">
        <v>3702</v>
      </c>
      <c r="C355" s="5" t="s">
        <v>2311</v>
      </c>
      <c r="D355" s="7">
        <v>401</v>
      </c>
      <c r="E355" s="8" t="s">
        <v>2158</v>
      </c>
    </row>
    <row r="356" spans="1:5" ht="13.15" customHeight="1" x14ac:dyDescent="0.2">
      <c r="A356" s="5" t="s">
        <v>3404</v>
      </c>
      <c r="B356" s="6" t="s">
        <v>3703</v>
      </c>
      <c r="C356" s="5" t="s">
        <v>3704</v>
      </c>
      <c r="D356" s="7">
        <v>63</v>
      </c>
      <c r="E356" s="8" t="s">
        <v>3440</v>
      </c>
    </row>
    <row r="357" spans="1:5" ht="13.15" customHeight="1" x14ac:dyDescent="0.2">
      <c r="A357" s="5" t="s">
        <v>3404</v>
      </c>
      <c r="B357" s="6" t="s">
        <v>3705</v>
      </c>
      <c r="C357" s="5" t="s">
        <v>3704</v>
      </c>
      <c r="D357" s="7">
        <v>63</v>
      </c>
      <c r="E357" s="8" t="s">
        <v>3440</v>
      </c>
    </row>
    <row r="358" spans="1:5" ht="13.15" customHeight="1" x14ac:dyDescent="0.2">
      <c r="A358" s="5" t="s">
        <v>3404</v>
      </c>
      <c r="B358" s="6" t="s">
        <v>3706</v>
      </c>
      <c r="C358" s="5" t="s">
        <v>3707</v>
      </c>
      <c r="D358" s="7">
        <v>208</v>
      </c>
      <c r="E358" s="8" t="s">
        <v>3440</v>
      </c>
    </row>
    <row r="359" spans="1:5" ht="13.15" customHeight="1" x14ac:dyDescent="0.2">
      <c r="A359" s="5" t="s">
        <v>3404</v>
      </c>
      <c r="B359" s="6" t="s">
        <v>3708</v>
      </c>
      <c r="C359" s="5" t="s">
        <v>2136</v>
      </c>
      <c r="D359" s="7">
        <v>124</v>
      </c>
      <c r="E359" s="8" t="s">
        <v>3440</v>
      </c>
    </row>
    <row r="360" spans="1:5" ht="13.15" customHeight="1" x14ac:dyDescent="0.2">
      <c r="A360" s="5" t="s">
        <v>3404</v>
      </c>
      <c r="B360" s="6" t="s">
        <v>179</v>
      </c>
      <c r="C360" s="5" t="s">
        <v>2136</v>
      </c>
      <c r="D360" s="7">
        <v>135</v>
      </c>
      <c r="E360" s="8" t="s">
        <v>178</v>
      </c>
    </row>
    <row r="361" spans="1:5" ht="13.15" customHeight="1" x14ac:dyDescent="0.2">
      <c r="A361" s="5" t="s">
        <v>3404</v>
      </c>
      <c r="B361" s="6" t="s">
        <v>3140</v>
      </c>
      <c r="C361" s="5" t="s">
        <v>2136</v>
      </c>
      <c r="D361" s="7">
        <v>118</v>
      </c>
      <c r="E361" s="8" t="s">
        <v>3440</v>
      </c>
    </row>
    <row r="362" spans="1:5" ht="13.15" customHeight="1" x14ac:dyDescent="0.2">
      <c r="A362" s="5" t="s">
        <v>3404</v>
      </c>
      <c r="B362" s="6">
        <v>379</v>
      </c>
      <c r="C362" s="5" t="s">
        <v>2136</v>
      </c>
      <c r="D362" s="7">
        <v>132</v>
      </c>
    </row>
    <row r="363" spans="1:5" ht="13.15" customHeight="1" x14ac:dyDescent="0.2">
      <c r="A363" s="5" t="s">
        <v>3404</v>
      </c>
      <c r="B363" s="6" t="s">
        <v>3709</v>
      </c>
      <c r="C363" s="5" t="s">
        <v>2136</v>
      </c>
      <c r="D363" s="7">
        <v>136</v>
      </c>
      <c r="E363" s="8" t="s">
        <v>3440</v>
      </c>
    </row>
    <row r="364" spans="1:5" ht="13.15" customHeight="1" x14ac:dyDescent="0.2">
      <c r="A364" s="5" t="s">
        <v>3404</v>
      </c>
      <c r="B364" s="6" t="s">
        <v>3710</v>
      </c>
      <c r="C364" s="5" t="s">
        <v>2136</v>
      </c>
      <c r="D364" s="7">
        <v>124</v>
      </c>
      <c r="E364" s="8" t="s">
        <v>3440</v>
      </c>
    </row>
    <row r="365" spans="1:5" ht="13.15" customHeight="1" x14ac:dyDescent="0.2">
      <c r="A365" s="5" t="s">
        <v>3404</v>
      </c>
      <c r="B365" s="6" t="s">
        <v>3711</v>
      </c>
      <c r="C365" s="5" t="s">
        <v>2516</v>
      </c>
      <c r="D365" s="7">
        <v>550</v>
      </c>
      <c r="E365" s="8" t="s">
        <v>3440</v>
      </c>
    </row>
    <row r="366" spans="1:5" ht="13.15" customHeight="1" x14ac:dyDescent="0.2">
      <c r="A366" s="5" t="s">
        <v>3404</v>
      </c>
      <c r="B366" s="6" t="s">
        <v>3712</v>
      </c>
      <c r="C366" s="5" t="s">
        <v>2136</v>
      </c>
      <c r="D366" s="7">
        <v>510</v>
      </c>
      <c r="E366" s="8" t="s">
        <v>3440</v>
      </c>
    </row>
    <row r="367" spans="1:5" ht="13.15" customHeight="1" x14ac:dyDescent="0.2">
      <c r="A367" s="5" t="s">
        <v>3404</v>
      </c>
      <c r="B367" s="6" t="s">
        <v>3713</v>
      </c>
      <c r="C367" s="5" t="s">
        <v>2277</v>
      </c>
      <c r="D367" s="7">
        <v>40</v>
      </c>
      <c r="E367" s="8">
        <v>730000</v>
      </c>
    </row>
    <row r="368" spans="1:5" ht="13.15" customHeight="1" x14ac:dyDescent="0.2">
      <c r="A368" s="5" t="s">
        <v>3404</v>
      </c>
      <c r="B368" s="6" t="s">
        <v>3714</v>
      </c>
      <c r="C368" s="5" t="s">
        <v>2299</v>
      </c>
      <c r="D368" s="7">
        <v>260</v>
      </c>
      <c r="E368" s="8" t="s">
        <v>2158</v>
      </c>
    </row>
    <row r="369" spans="1:6" ht="13.15" customHeight="1" x14ac:dyDescent="0.2">
      <c r="A369" s="5" t="s">
        <v>3404</v>
      </c>
      <c r="B369" s="6" t="s">
        <v>3715</v>
      </c>
      <c r="C369" s="5" t="s">
        <v>2136</v>
      </c>
      <c r="D369" s="7">
        <v>142</v>
      </c>
      <c r="E369" s="8" t="s">
        <v>3440</v>
      </c>
    </row>
    <row r="370" spans="1:6" ht="13.15" customHeight="1" x14ac:dyDescent="0.2">
      <c r="A370" s="5" t="s">
        <v>3404</v>
      </c>
      <c r="B370" s="6" t="s">
        <v>3716</v>
      </c>
      <c r="C370" s="5" t="s">
        <v>2136</v>
      </c>
      <c r="D370" s="7">
        <v>142</v>
      </c>
      <c r="E370" s="8" t="s">
        <v>3440</v>
      </c>
    </row>
    <row r="371" spans="1:6" ht="13.15" customHeight="1" x14ac:dyDescent="0.2">
      <c r="A371" s="5" t="s">
        <v>3404</v>
      </c>
      <c r="B371" s="6" t="s">
        <v>3717</v>
      </c>
      <c r="C371" s="5" t="s">
        <v>2136</v>
      </c>
      <c r="D371" s="7">
        <v>143</v>
      </c>
      <c r="E371" s="8" t="s">
        <v>3440</v>
      </c>
    </row>
    <row r="372" spans="1:6" ht="13.15" customHeight="1" x14ac:dyDescent="0.2">
      <c r="A372" s="5" t="s">
        <v>3404</v>
      </c>
      <c r="B372" s="6" t="s">
        <v>3718</v>
      </c>
      <c r="C372" s="5" t="s">
        <v>3719</v>
      </c>
      <c r="D372" s="7">
        <v>533</v>
      </c>
      <c r="E372" s="8" t="s">
        <v>3440</v>
      </c>
    </row>
    <row r="373" spans="1:6" ht="13.15" customHeight="1" x14ac:dyDescent="0.2">
      <c r="A373" s="5" t="s">
        <v>3404</v>
      </c>
      <c r="B373" s="6" t="s">
        <v>3720</v>
      </c>
      <c r="C373" s="5" t="s">
        <v>3480</v>
      </c>
      <c r="D373" s="7">
        <v>165</v>
      </c>
      <c r="E373" s="8" t="s">
        <v>3440</v>
      </c>
    </row>
    <row r="374" spans="1:6" ht="13.15" customHeight="1" x14ac:dyDescent="0.2">
      <c r="A374" s="5" t="s">
        <v>3404</v>
      </c>
      <c r="B374" s="6" t="s">
        <v>3721</v>
      </c>
      <c r="C374" s="5" t="s">
        <v>2279</v>
      </c>
      <c r="D374" s="7">
        <v>4</v>
      </c>
      <c r="E374" s="8" t="s">
        <v>3440</v>
      </c>
    </row>
    <row r="375" spans="1:6" ht="13.15" customHeight="1" x14ac:dyDescent="0.2">
      <c r="A375" s="5" t="s">
        <v>3404</v>
      </c>
      <c r="B375" s="6" t="s">
        <v>3722</v>
      </c>
      <c r="C375" s="5" t="s">
        <v>2311</v>
      </c>
      <c r="D375" s="7">
        <v>909</v>
      </c>
      <c r="E375" s="8">
        <v>730000</v>
      </c>
    </row>
    <row r="376" spans="1:6" ht="13.15" customHeight="1" x14ac:dyDescent="0.2">
      <c r="A376" s="5" t="s">
        <v>3404</v>
      </c>
      <c r="B376" s="6" t="s">
        <v>3723</v>
      </c>
      <c r="C376" s="5" t="s">
        <v>2156</v>
      </c>
      <c r="D376" s="7">
        <v>174</v>
      </c>
      <c r="E376" s="8" t="s">
        <v>2158</v>
      </c>
    </row>
    <row r="377" spans="1:6" ht="13.15" customHeight="1" x14ac:dyDescent="0.2">
      <c r="A377" s="5" t="s">
        <v>3404</v>
      </c>
      <c r="B377" s="6" t="s">
        <v>3724</v>
      </c>
      <c r="C377" s="5" t="s">
        <v>2367</v>
      </c>
      <c r="D377" s="7">
        <v>63</v>
      </c>
      <c r="E377" s="8">
        <v>352000</v>
      </c>
    </row>
    <row r="378" spans="1:6" ht="13.15" customHeight="1" x14ac:dyDescent="0.2">
      <c r="A378" s="5" t="s">
        <v>3404</v>
      </c>
      <c r="B378" s="6" t="s">
        <v>3725</v>
      </c>
      <c r="C378" s="5" t="s">
        <v>2364</v>
      </c>
      <c r="D378" s="7">
        <v>135</v>
      </c>
      <c r="E378" s="8" t="s">
        <v>2158</v>
      </c>
    </row>
    <row r="379" spans="1:6" ht="13.15" customHeight="1" x14ac:dyDescent="0.2">
      <c r="A379" s="5" t="s">
        <v>3404</v>
      </c>
      <c r="B379" s="6" t="s">
        <v>3726</v>
      </c>
      <c r="C379" s="5" t="s">
        <v>2338</v>
      </c>
      <c r="D379" s="7">
        <v>112</v>
      </c>
      <c r="E379" s="8" t="s">
        <v>3440</v>
      </c>
    </row>
    <row r="380" spans="1:6" ht="13.15" customHeight="1" x14ac:dyDescent="0.2">
      <c r="A380" s="5" t="s">
        <v>3404</v>
      </c>
      <c r="B380" s="6" t="s">
        <v>3727</v>
      </c>
      <c r="C380" s="5" t="s">
        <v>2136</v>
      </c>
      <c r="D380" s="7">
        <v>98</v>
      </c>
      <c r="E380" s="8">
        <v>730000</v>
      </c>
    </row>
    <row r="381" spans="1:6" ht="13.15" customHeight="1" x14ac:dyDescent="0.2">
      <c r="A381" s="5" t="s">
        <v>3404</v>
      </c>
      <c r="B381" s="6" t="s">
        <v>3728</v>
      </c>
      <c r="C381" s="5" t="s">
        <v>3480</v>
      </c>
      <c r="D381" s="7">
        <v>265</v>
      </c>
      <c r="E381" s="8" t="s">
        <v>3440</v>
      </c>
    </row>
    <row r="382" spans="1:6" ht="13.15" customHeight="1" x14ac:dyDescent="0.2">
      <c r="A382" s="5" t="s">
        <v>3404</v>
      </c>
      <c r="B382" s="6" t="s">
        <v>3729</v>
      </c>
      <c r="C382" s="5" t="s">
        <v>3421</v>
      </c>
      <c r="D382" s="7">
        <v>190</v>
      </c>
      <c r="E382" s="8" t="s">
        <v>3440</v>
      </c>
    </row>
    <row r="383" spans="1:6" ht="13.5" thickBot="1" x14ac:dyDescent="0.25">
      <c r="A383" s="30"/>
      <c r="B383" s="31"/>
      <c r="C383" s="33" t="s">
        <v>2401</v>
      </c>
      <c r="D383" s="36">
        <f>SUM(D251:D382)</f>
        <v>42581</v>
      </c>
      <c r="E383" s="35"/>
      <c r="F383" s="30"/>
    </row>
    <row r="384" spans="1:6" x14ac:dyDescent="0.2">
      <c r="C384" s="10" t="s">
        <v>4191</v>
      </c>
      <c r="D384" s="11">
        <f>SUM(D383,D249,D228,D125)</f>
        <v>161625</v>
      </c>
      <c r="E384" s="12"/>
    </row>
    <row r="385" spans="3:4" x14ac:dyDescent="0.2">
      <c r="C385" s="10" t="s">
        <v>2801</v>
      </c>
      <c r="D385" s="11">
        <f>SUM(D383,D249,D228,D125)</f>
        <v>161625</v>
      </c>
    </row>
  </sheetData>
  <phoneticPr fontId="0" type="noConversion"/>
  <printOptions gridLines="1"/>
  <pageMargins left="1.25" right="0.5" top="1.01" bottom="0.69" header="0.5" footer="0.5"/>
  <pageSetup fitToHeight="5" orientation="portrait" r:id="rId1"/>
  <headerFooter alignWithMargins="0">
    <oddHeader>&amp;LAttachment E&amp;CCREIGHTON UNIVERSITY 
&amp;A  SQ. FT.</oddHeader>
    <oddFooter>&amp;CBOYNE&amp;RBOY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J168"/>
  <sheetViews>
    <sheetView workbookViewId="0">
      <pane ySplit="1" topLeftCell="A2" activePane="bottomLeft" state="frozen"/>
      <selection pane="bottomLeft"/>
    </sheetView>
  </sheetViews>
  <sheetFormatPr defaultRowHeight="12.75" x14ac:dyDescent="0.2"/>
  <cols>
    <col min="1" max="1" width="12.7109375" style="5" customWidth="1"/>
    <col min="2" max="2" width="9.7109375" style="6" customWidth="1"/>
    <col min="3" max="3" width="21.7109375" style="5" customWidth="1"/>
    <col min="4" max="4" width="11.7109375" style="7" customWidth="1"/>
    <col min="5" max="5" width="9.7109375" style="8" customWidth="1"/>
    <col min="6" max="6" width="30.7109375" style="5" customWidth="1"/>
    <col min="7" max="7" width="1.7109375" style="5" customWidth="1"/>
    <col min="8" max="8" width="16.7109375" style="5" customWidth="1"/>
    <col min="9" max="9" width="4.7109375" style="5" customWidth="1"/>
    <col min="10" max="10" width="8.7109375" style="5" customWidth="1"/>
  </cols>
  <sheetData>
    <row r="1" spans="1:6" x14ac:dyDescent="0.2">
      <c r="A1" s="10" t="s">
        <v>2119</v>
      </c>
      <c r="B1" s="14" t="s">
        <v>2120</v>
      </c>
      <c r="C1" s="10" t="s">
        <v>2121</v>
      </c>
      <c r="D1" s="11" t="s">
        <v>2122</v>
      </c>
      <c r="E1" s="12" t="s">
        <v>2123</v>
      </c>
      <c r="F1" s="5" t="s">
        <v>2126</v>
      </c>
    </row>
    <row r="2" spans="1:6" ht="13.15" customHeight="1" x14ac:dyDescent="0.2">
      <c r="A2" s="5" t="s">
        <v>3730</v>
      </c>
      <c r="B2" s="6" t="s">
        <v>2128</v>
      </c>
      <c r="C2" s="5" t="s">
        <v>2311</v>
      </c>
      <c r="D2" s="7">
        <v>434</v>
      </c>
    </row>
    <row r="3" spans="1:6" ht="13.15" customHeight="1" x14ac:dyDescent="0.2">
      <c r="A3" s="5" t="s">
        <v>3730</v>
      </c>
      <c r="B3" s="6" t="s">
        <v>3731</v>
      </c>
      <c r="C3" s="5" t="s">
        <v>2299</v>
      </c>
      <c r="D3" s="7">
        <v>75</v>
      </c>
    </row>
    <row r="4" spans="1:6" ht="13.15" customHeight="1" x14ac:dyDescent="0.2">
      <c r="A4" s="5" t="s">
        <v>3730</v>
      </c>
      <c r="B4" s="6" t="s">
        <v>2133</v>
      </c>
      <c r="C4" s="5" t="s">
        <v>3732</v>
      </c>
      <c r="D4" s="7">
        <v>289</v>
      </c>
      <c r="E4" s="8" t="s">
        <v>1540</v>
      </c>
    </row>
    <row r="5" spans="1:6" ht="13.15" customHeight="1" x14ac:dyDescent="0.2">
      <c r="A5" s="5" t="s">
        <v>3730</v>
      </c>
      <c r="B5" s="6" t="s">
        <v>2135</v>
      </c>
      <c r="C5" s="5" t="s">
        <v>2136</v>
      </c>
      <c r="D5" s="7">
        <v>128</v>
      </c>
      <c r="E5" s="8" t="s">
        <v>1540</v>
      </c>
    </row>
    <row r="6" spans="1:6" ht="13.15" customHeight="1" x14ac:dyDescent="0.2">
      <c r="A6" s="5" t="s">
        <v>3730</v>
      </c>
      <c r="B6" s="6" t="s">
        <v>2138</v>
      </c>
      <c r="C6" s="5" t="s">
        <v>2136</v>
      </c>
      <c r="D6" s="7">
        <v>155</v>
      </c>
      <c r="E6" s="8" t="s">
        <v>1540</v>
      </c>
    </row>
    <row r="7" spans="1:6" ht="13.15" customHeight="1" x14ac:dyDescent="0.2">
      <c r="A7" s="5" t="s">
        <v>3730</v>
      </c>
      <c r="B7" s="6" t="s">
        <v>2139</v>
      </c>
      <c r="C7" s="5" t="s">
        <v>2279</v>
      </c>
      <c r="D7" s="7">
        <v>7</v>
      </c>
      <c r="E7" s="8" t="s">
        <v>1540</v>
      </c>
    </row>
    <row r="8" spans="1:6" ht="13.15" customHeight="1" x14ac:dyDescent="0.2">
      <c r="A8" s="5" t="s">
        <v>3730</v>
      </c>
      <c r="B8" s="6" t="s">
        <v>2142</v>
      </c>
      <c r="C8" s="5" t="s">
        <v>2156</v>
      </c>
      <c r="D8" s="7">
        <v>123</v>
      </c>
    </row>
    <row r="9" spans="1:6" ht="13.15" customHeight="1" x14ac:dyDescent="0.2">
      <c r="A9" s="5" t="s">
        <v>3730</v>
      </c>
      <c r="B9" s="6" t="s">
        <v>2146</v>
      </c>
      <c r="C9" s="5" t="s">
        <v>2364</v>
      </c>
      <c r="D9" s="7">
        <v>119</v>
      </c>
      <c r="E9" s="8" t="s">
        <v>2158</v>
      </c>
    </row>
    <row r="10" spans="1:6" ht="13.15" customHeight="1" x14ac:dyDescent="0.2">
      <c r="A10" s="5" t="s">
        <v>3730</v>
      </c>
      <c r="B10" s="6" t="s">
        <v>2147</v>
      </c>
      <c r="C10" s="5" t="s">
        <v>3733</v>
      </c>
      <c r="D10" s="7">
        <v>499</v>
      </c>
      <c r="E10" s="8" t="s">
        <v>2967</v>
      </c>
    </row>
    <row r="11" spans="1:6" ht="13.15" customHeight="1" x14ac:dyDescent="0.2">
      <c r="A11" s="5" t="s">
        <v>3730</v>
      </c>
      <c r="B11" s="6" t="s">
        <v>3735</v>
      </c>
      <c r="C11" s="5" t="s">
        <v>3733</v>
      </c>
      <c r="D11" s="7">
        <v>553</v>
      </c>
      <c r="E11" s="8" t="s">
        <v>2967</v>
      </c>
    </row>
    <row r="12" spans="1:6" ht="13.15" customHeight="1" x14ac:dyDescent="0.2">
      <c r="A12" s="5" t="s">
        <v>3730</v>
      </c>
      <c r="B12" s="6" t="s">
        <v>3413</v>
      </c>
      <c r="C12" s="5" t="s">
        <v>3733</v>
      </c>
      <c r="D12" s="7">
        <v>433</v>
      </c>
      <c r="E12" s="8" t="s">
        <v>2967</v>
      </c>
    </row>
    <row r="13" spans="1:6" ht="13.15" customHeight="1" x14ac:dyDescent="0.2">
      <c r="A13" s="5" t="s">
        <v>3730</v>
      </c>
      <c r="B13" s="6" t="s">
        <v>2149</v>
      </c>
      <c r="C13" s="5" t="s">
        <v>3736</v>
      </c>
      <c r="D13" s="7">
        <v>33</v>
      </c>
      <c r="E13" s="8">
        <v>352000</v>
      </c>
    </row>
    <row r="14" spans="1:6" ht="13.15" customHeight="1" x14ac:dyDescent="0.2">
      <c r="A14" s="5" t="s">
        <v>3730</v>
      </c>
      <c r="B14" s="6" t="s">
        <v>2152</v>
      </c>
      <c r="C14" s="5" t="s">
        <v>2311</v>
      </c>
      <c r="D14" s="7">
        <v>132</v>
      </c>
      <c r="E14" s="8" t="s">
        <v>2158</v>
      </c>
    </row>
    <row r="15" spans="1:6" ht="13.15" customHeight="1" x14ac:dyDescent="0.2">
      <c r="A15" s="5" t="s">
        <v>3730</v>
      </c>
      <c r="B15" s="6" t="s">
        <v>2155</v>
      </c>
      <c r="C15" s="5" t="s">
        <v>2338</v>
      </c>
      <c r="D15" s="7">
        <v>616</v>
      </c>
    </row>
    <row r="16" spans="1:6" ht="13.15" customHeight="1" x14ac:dyDescent="0.2">
      <c r="A16" s="5" t="s">
        <v>3730</v>
      </c>
      <c r="B16" s="6" t="s">
        <v>2159</v>
      </c>
      <c r="C16" s="5" t="s">
        <v>2134</v>
      </c>
      <c r="D16" s="7">
        <v>228</v>
      </c>
      <c r="E16" s="8" t="s">
        <v>1540</v>
      </c>
    </row>
    <row r="17" spans="1:8" ht="13.15" customHeight="1" x14ac:dyDescent="0.2">
      <c r="A17" s="5" t="s">
        <v>3730</v>
      </c>
      <c r="B17" s="6" t="s">
        <v>2161</v>
      </c>
      <c r="C17" s="5" t="s">
        <v>2136</v>
      </c>
      <c r="D17" s="7">
        <v>221</v>
      </c>
    </row>
    <row r="18" spans="1:8" ht="13.15" customHeight="1" x14ac:dyDescent="0.2">
      <c r="A18" s="5" t="s">
        <v>3730</v>
      </c>
      <c r="B18" s="6" t="s">
        <v>2173</v>
      </c>
      <c r="C18" s="5" t="s">
        <v>2136</v>
      </c>
      <c r="D18" s="7">
        <v>170</v>
      </c>
    </row>
    <row r="19" spans="1:8" ht="13.15" customHeight="1" x14ac:dyDescent="0.2">
      <c r="A19" s="5" t="s">
        <v>3730</v>
      </c>
      <c r="B19" s="6" t="s">
        <v>2271</v>
      </c>
      <c r="C19" s="5" t="s">
        <v>3737</v>
      </c>
      <c r="D19" s="7">
        <v>221</v>
      </c>
    </row>
    <row r="20" spans="1:8" ht="13.15" customHeight="1" x14ac:dyDescent="0.2">
      <c r="A20" s="5" t="s">
        <v>3730</v>
      </c>
      <c r="B20" s="6" t="s">
        <v>2280</v>
      </c>
      <c r="C20" s="5" t="s">
        <v>2279</v>
      </c>
      <c r="D20" s="7">
        <v>11</v>
      </c>
    </row>
    <row r="21" spans="1:8" ht="13.15" customHeight="1" x14ac:dyDescent="0.2">
      <c r="A21" s="5" t="s">
        <v>3730</v>
      </c>
      <c r="B21" s="6" t="s">
        <v>2282</v>
      </c>
      <c r="C21" s="5" t="s">
        <v>2305</v>
      </c>
      <c r="D21" s="7">
        <v>129</v>
      </c>
    </row>
    <row r="22" spans="1:8" ht="13.15" customHeight="1" x14ac:dyDescent="0.2">
      <c r="A22" s="5" t="s">
        <v>3730</v>
      </c>
      <c r="B22" s="6" t="s">
        <v>2293</v>
      </c>
      <c r="C22" s="5" t="s">
        <v>2136</v>
      </c>
      <c r="D22" s="7">
        <v>280</v>
      </c>
    </row>
    <row r="23" spans="1:8" ht="13.15" customHeight="1" x14ac:dyDescent="0.2">
      <c r="A23" s="5" t="s">
        <v>3730</v>
      </c>
      <c r="B23" s="6" t="s">
        <v>2296</v>
      </c>
      <c r="C23" s="5" t="s">
        <v>2136</v>
      </c>
      <c r="D23" s="7">
        <v>177</v>
      </c>
    </row>
    <row r="24" spans="1:8" ht="13.15" customHeight="1" x14ac:dyDescent="0.2">
      <c r="A24" s="5" t="s">
        <v>3730</v>
      </c>
      <c r="B24" s="6" t="s">
        <v>2298</v>
      </c>
      <c r="C24" s="5" t="s">
        <v>3738</v>
      </c>
      <c r="D24" s="7">
        <v>419</v>
      </c>
    </row>
    <row r="25" spans="1:8" ht="13.15" customHeight="1" x14ac:dyDescent="0.2">
      <c r="A25" s="5" t="s">
        <v>3730</v>
      </c>
      <c r="B25" s="6" t="s">
        <v>2300</v>
      </c>
      <c r="C25" s="5" t="s">
        <v>2136</v>
      </c>
      <c r="D25" s="7">
        <v>211</v>
      </c>
    </row>
    <row r="26" spans="1:8" ht="13.15" customHeight="1" x14ac:dyDescent="0.2">
      <c r="A26" s="5" t="s">
        <v>3730</v>
      </c>
      <c r="B26" s="6" t="s">
        <v>2301</v>
      </c>
      <c r="C26" s="5" t="s">
        <v>2171</v>
      </c>
      <c r="D26" s="7">
        <v>84</v>
      </c>
    </row>
    <row r="27" spans="1:8" ht="13.15" customHeight="1" x14ac:dyDescent="0.2">
      <c r="A27" s="5" t="s">
        <v>3730</v>
      </c>
      <c r="B27" s="6" t="s">
        <v>2304</v>
      </c>
      <c r="C27" s="5" t="s">
        <v>2299</v>
      </c>
      <c r="D27" s="7">
        <v>333</v>
      </c>
      <c r="E27" s="8" t="s">
        <v>2158</v>
      </c>
    </row>
    <row r="28" spans="1:8" ht="13.15" customHeight="1" x14ac:dyDescent="0.2">
      <c r="A28" s="5" t="s">
        <v>3730</v>
      </c>
      <c r="B28" s="6" t="s">
        <v>2310</v>
      </c>
      <c r="C28" s="5" t="s">
        <v>2311</v>
      </c>
      <c r="D28" s="7">
        <v>246</v>
      </c>
      <c r="E28" s="8" t="s">
        <v>2158</v>
      </c>
      <c r="H28" s="9"/>
    </row>
    <row r="29" spans="1:8" ht="13.15" customHeight="1" x14ac:dyDescent="0.2">
      <c r="A29" s="5" t="s">
        <v>3730</v>
      </c>
      <c r="B29" s="6" t="s">
        <v>2313</v>
      </c>
      <c r="C29" s="5" t="s">
        <v>2136</v>
      </c>
      <c r="D29" s="7">
        <v>155</v>
      </c>
      <c r="E29" s="8" t="s">
        <v>4285</v>
      </c>
    </row>
    <row r="30" spans="1:8" ht="13.15" customHeight="1" x14ac:dyDescent="0.2">
      <c r="A30" s="5" t="s">
        <v>3730</v>
      </c>
      <c r="B30" s="6" t="s">
        <v>2320</v>
      </c>
      <c r="C30" s="5" t="s">
        <v>2136</v>
      </c>
      <c r="D30" s="7">
        <v>127</v>
      </c>
      <c r="E30" s="8" t="s">
        <v>4285</v>
      </c>
    </row>
    <row r="31" spans="1:8" ht="13.15" customHeight="1" x14ac:dyDescent="0.2">
      <c r="A31" s="5" t="s">
        <v>3730</v>
      </c>
      <c r="B31" s="6" t="s">
        <v>2323</v>
      </c>
      <c r="C31" s="5" t="s">
        <v>2136</v>
      </c>
      <c r="D31" s="7">
        <v>154</v>
      </c>
      <c r="E31" s="8" t="s">
        <v>4285</v>
      </c>
    </row>
    <row r="32" spans="1:8" ht="13.15" customHeight="1" x14ac:dyDescent="0.2">
      <c r="A32" s="5" t="s">
        <v>3730</v>
      </c>
      <c r="B32" s="6" t="s">
        <v>2328</v>
      </c>
      <c r="C32" s="5" t="s">
        <v>2136</v>
      </c>
      <c r="D32" s="7">
        <v>107</v>
      </c>
      <c r="E32" s="8" t="s">
        <v>4285</v>
      </c>
    </row>
    <row r="33" spans="1:8" ht="13.15" customHeight="1" x14ac:dyDescent="0.2">
      <c r="A33" s="5" t="s">
        <v>3730</v>
      </c>
      <c r="B33" s="6" t="s">
        <v>2823</v>
      </c>
      <c r="C33" s="5" t="s">
        <v>2279</v>
      </c>
      <c r="D33" s="7">
        <v>28</v>
      </c>
      <c r="E33" s="8" t="s">
        <v>4285</v>
      </c>
    </row>
    <row r="34" spans="1:8" ht="13.15" customHeight="1" x14ac:dyDescent="0.2">
      <c r="A34" s="5" t="s">
        <v>3730</v>
      </c>
      <c r="B34" s="6" t="s">
        <v>2334</v>
      </c>
      <c r="C34" s="5" t="s">
        <v>3733</v>
      </c>
      <c r="D34" s="7">
        <v>4666</v>
      </c>
      <c r="E34" s="8" t="s">
        <v>2967</v>
      </c>
    </row>
    <row r="35" spans="1:8" ht="13.15" customHeight="1" x14ac:dyDescent="0.2">
      <c r="A35" s="5" t="s">
        <v>3730</v>
      </c>
      <c r="B35" s="6" t="s">
        <v>2335</v>
      </c>
      <c r="C35" s="5" t="s">
        <v>3739</v>
      </c>
      <c r="D35" s="7">
        <v>895</v>
      </c>
      <c r="E35" s="8" t="s">
        <v>2967</v>
      </c>
      <c r="H35" s="9"/>
    </row>
    <row r="36" spans="1:8" ht="13.15" customHeight="1" x14ac:dyDescent="0.2">
      <c r="A36" s="5" t="s">
        <v>3730</v>
      </c>
      <c r="B36" s="6" t="s">
        <v>2337</v>
      </c>
      <c r="C36" s="5" t="s">
        <v>3740</v>
      </c>
      <c r="D36" s="7">
        <v>1435</v>
      </c>
      <c r="E36" s="8" t="s">
        <v>2967</v>
      </c>
    </row>
    <row r="37" spans="1:8" ht="13.15" customHeight="1" x14ac:dyDescent="0.2">
      <c r="A37" s="5" t="s">
        <v>3730</v>
      </c>
      <c r="B37" s="6" t="s">
        <v>2343</v>
      </c>
      <c r="C37" s="5" t="s">
        <v>3740</v>
      </c>
      <c r="D37" s="7">
        <v>1179</v>
      </c>
      <c r="E37" s="8" t="s">
        <v>2967</v>
      </c>
    </row>
    <row r="38" spans="1:8" ht="13.15" customHeight="1" x14ac:dyDescent="0.2">
      <c r="A38" s="5" t="s">
        <v>3730</v>
      </c>
      <c r="B38" s="6" t="s">
        <v>2345</v>
      </c>
      <c r="C38" s="5" t="s">
        <v>2956</v>
      </c>
      <c r="D38" s="7">
        <v>668</v>
      </c>
      <c r="E38" s="8" t="s">
        <v>2967</v>
      </c>
    </row>
    <row r="39" spans="1:8" ht="13.15" customHeight="1" x14ac:dyDescent="0.2">
      <c r="A39" s="5" t="s">
        <v>3730</v>
      </c>
      <c r="B39" s="6" t="s">
        <v>2354</v>
      </c>
      <c r="C39" s="5" t="s">
        <v>3741</v>
      </c>
      <c r="D39" s="7">
        <v>371</v>
      </c>
      <c r="E39" s="8" t="s">
        <v>2967</v>
      </c>
    </row>
    <row r="40" spans="1:8" ht="13.15" customHeight="1" x14ac:dyDescent="0.2">
      <c r="A40" s="5" t="s">
        <v>3730</v>
      </c>
      <c r="B40" s="6" t="s">
        <v>2361</v>
      </c>
      <c r="C40" s="5" t="s">
        <v>2294</v>
      </c>
      <c r="D40" s="7">
        <v>1564</v>
      </c>
      <c r="E40" s="8" t="s">
        <v>2967</v>
      </c>
    </row>
    <row r="41" spans="1:8" ht="13.15" customHeight="1" x14ac:dyDescent="0.2">
      <c r="A41" s="5" t="s">
        <v>3730</v>
      </c>
      <c r="B41" s="6" t="s">
        <v>2363</v>
      </c>
      <c r="C41" s="5" t="s">
        <v>2136</v>
      </c>
      <c r="D41" s="7">
        <v>117</v>
      </c>
      <c r="E41" s="8" t="s">
        <v>2967</v>
      </c>
    </row>
    <row r="42" spans="1:8" ht="13.15" customHeight="1" x14ac:dyDescent="0.2">
      <c r="A42" s="5" t="s">
        <v>3730</v>
      </c>
      <c r="B42" s="6" t="s">
        <v>2368</v>
      </c>
      <c r="C42" s="5" t="s">
        <v>2299</v>
      </c>
      <c r="D42" s="7">
        <v>102</v>
      </c>
      <c r="E42" s="8" t="s">
        <v>2158</v>
      </c>
    </row>
    <row r="43" spans="1:8" ht="13.15" customHeight="1" x14ac:dyDescent="0.2">
      <c r="A43" s="5" t="s">
        <v>3730</v>
      </c>
      <c r="B43" s="6" t="s">
        <v>2833</v>
      </c>
      <c r="C43" s="5" t="s">
        <v>3637</v>
      </c>
      <c r="D43" s="7">
        <v>104</v>
      </c>
      <c r="E43" s="8" t="s">
        <v>2158</v>
      </c>
    </row>
    <row r="44" spans="1:8" ht="13.15" customHeight="1" x14ac:dyDescent="0.2">
      <c r="A44" s="5" t="s">
        <v>3730</v>
      </c>
      <c r="B44" s="6" t="s">
        <v>2396</v>
      </c>
      <c r="C44" s="5" t="s">
        <v>3637</v>
      </c>
      <c r="D44" s="7">
        <v>112</v>
      </c>
      <c r="E44" s="8" t="s">
        <v>2158</v>
      </c>
    </row>
    <row r="45" spans="1:8" ht="13.15" customHeight="1" x14ac:dyDescent="0.2">
      <c r="A45" s="5" t="s">
        <v>3730</v>
      </c>
      <c r="B45" s="6" t="s">
        <v>2397</v>
      </c>
      <c r="C45" s="5" t="s">
        <v>3637</v>
      </c>
      <c r="D45" s="7">
        <v>97</v>
      </c>
      <c r="E45" s="8" t="s">
        <v>2158</v>
      </c>
    </row>
    <row r="46" spans="1:8" ht="13.15" customHeight="1" x14ac:dyDescent="0.2">
      <c r="A46" s="5" t="s">
        <v>3730</v>
      </c>
      <c r="B46" s="6" t="s">
        <v>2398</v>
      </c>
      <c r="C46" s="5" t="s">
        <v>3637</v>
      </c>
      <c r="D46" s="7">
        <v>16</v>
      </c>
      <c r="E46" s="8" t="s">
        <v>2158</v>
      </c>
    </row>
    <row r="47" spans="1:8" ht="13.15" customHeight="1" x14ac:dyDescent="0.2">
      <c r="A47" s="5" t="s">
        <v>3730</v>
      </c>
      <c r="B47" s="6" t="s">
        <v>2399</v>
      </c>
      <c r="C47" s="5" t="s">
        <v>3637</v>
      </c>
      <c r="D47" s="7">
        <v>114</v>
      </c>
      <c r="E47" s="8" t="s">
        <v>2158</v>
      </c>
    </row>
    <row r="48" spans="1:8" ht="13.15" customHeight="1" x14ac:dyDescent="0.2">
      <c r="A48" s="5" t="s">
        <v>3730</v>
      </c>
      <c r="B48" s="6" t="s">
        <v>2400</v>
      </c>
      <c r="C48" s="5" t="s">
        <v>3637</v>
      </c>
      <c r="D48" s="7">
        <v>97</v>
      </c>
      <c r="E48" s="8" t="s">
        <v>2158</v>
      </c>
    </row>
    <row r="49" spans="1:5" ht="13.15" customHeight="1" x14ac:dyDescent="0.2">
      <c r="A49" s="5" t="s">
        <v>3730</v>
      </c>
      <c r="B49" s="6" t="s">
        <v>2392</v>
      </c>
      <c r="C49" s="5" t="s">
        <v>2393</v>
      </c>
      <c r="D49" s="7">
        <v>62</v>
      </c>
      <c r="E49" s="8" t="s">
        <v>2158</v>
      </c>
    </row>
    <row r="50" spans="1:5" ht="13.15" customHeight="1" x14ac:dyDescent="0.2">
      <c r="C50" s="10" t="s">
        <v>2401</v>
      </c>
      <c r="D50" s="11">
        <f>SUM(D2:D49)</f>
        <v>18496</v>
      </c>
      <c r="E50" s="12"/>
    </row>
    <row r="51" spans="1:5" ht="13.15" customHeight="1" x14ac:dyDescent="0.2"/>
    <row r="52" spans="1:5" ht="13.15" customHeight="1" x14ac:dyDescent="0.2">
      <c r="A52" s="5" t="s">
        <v>3730</v>
      </c>
      <c r="B52" s="6" t="s">
        <v>2405</v>
      </c>
      <c r="C52" s="5" t="s">
        <v>2136</v>
      </c>
      <c r="D52" s="7">
        <v>117</v>
      </c>
    </row>
    <row r="53" spans="1:5" ht="13.15" customHeight="1" x14ac:dyDescent="0.2">
      <c r="A53" s="5" t="s">
        <v>3730</v>
      </c>
      <c r="B53" s="6" t="s">
        <v>2407</v>
      </c>
      <c r="C53" s="5" t="s">
        <v>3742</v>
      </c>
      <c r="D53" s="7">
        <v>165</v>
      </c>
    </row>
    <row r="54" spans="1:5" ht="13.15" customHeight="1" x14ac:dyDescent="0.2">
      <c r="A54" s="5" t="s">
        <v>3730</v>
      </c>
      <c r="B54" s="6" t="s">
        <v>2410</v>
      </c>
      <c r="C54" s="5" t="s">
        <v>2338</v>
      </c>
      <c r="D54" s="7">
        <v>219</v>
      </c>
    </row>
    <row r="55" spans="1:5" ht="13.15" customHeight="1" x14ac:dyDescent="0.2">
      <c r="A55" s="5" t="s">
        <v>3730</v>
      </c>
      <c r="B55" s="6" t="s">
        <v>2413</v>
      </c>
      <c r="C55" s="5" t="s">
        <v>2136</v>
      </c>
      <c r="D55" s="7">
        <v>111</v>
      </c>
    </row>
    <row r="56" spans="1:5" ht="13.15" customHeight="1" x14ac:dyDescent="0.2">
      <c r="A56" s="5" t="s">
        <v>3730</v>
      </c>
      <c r="B56" s="6" t="s">
        <v>2415</v>
      </c>
      <c r="C56" s="5" t="s">
        <v>2136</v>
      </c>
      <c r="D56" s="7">
        <v>111</v>
      </c>
    </row>
    <row r="57" spans="1:5" ht="13.15" customHeight="1" x14ac:dyDescent="0.2">
      <c r="A57" s="5" t="s">
        <v>3730</v>
      </c>
      <c r="B57" s="6" t="s">
        <v>2418</v>
      </c>
      <c r="C57" s="5" t="s">
        <v>2136</v>
      </c>
      <c r="D57" s="7">
        <v>111</v>
      </c>
    </row>
    <row r="58" spans="1:5" ht="13.15" customHeight="1" x14ac:dyDescent="0.2">
      <c r="A58" s="5" t="s">
        <v>3730</v>
      </c>
      <c r="B58" s="6" t="s">
        <v>2423</v>
      </c>
      <c r="C58" s="5" t="s">
        <v>2136</v>
      </c>
      <c r="D58" s="7">
        <v>166</v>
      </c>
    </row>
    <row r="59" spans="1:5" ht="13.15" customHeight="1" x14ac:dyDescent="0.2">
      <c r="A59" s="5" t="s">
        <v>3730</v>
      </c>
      <c r="B59" s="6" t="s">
        <v>2426</v>
      </c>
      <c r="C59" s="5" t="s">
        <v>2136</v>
      </c>
      <c r="D59" s="7">
        <v>108</v>
      </c>
    </row>
    <row r="60" spans="1:5" ht="13.15" customHeight="1" x14ac:dyDescent="0.2">
      <c r="A60" s="5" t="s">
        <v>3730</v>
      </c>
      <c r="B60" s="6" t="s">
        <v>2428</v>
      </c>
      <c r="C60" s="5" t="s">
        <v>2136</v>
      </c>
      <c r="D60" s="7">
        <v>145</v>
      </c>
    </row>
    <row r="61" spans="1:5" ht="13.15" customHeight="1" x14ac:dyDescent="0.2">
      <c r="A61" s="5" t="s">
        <v>3730</v>
      </c>
      <c r="B61" s="6" t="s">
        <v>2430</v>
      </c>
      <c r="C61" s="5" t="s">
        <v>2136</v>
      </c>
      <c r="D61" s="7">
        <v>144</v>
      </c>
    </row>
    <row r="62" spans="1:5" ht="13.15" customHeight="1" x14ac:dyDescent="0.2">
      <c r="A62" s="5" t="s">
        <v>3730</v>
      </c>
      <c r="B62" s="6" t="s">
        <v>2432</v>
      </c>
      <c r="C62" s="5" t="s">
        <v>2134</v>
      </c>
      <c r="D62" s="7">
        <v>290</v>
      </c>
    </row>
    <row r="63" spans="1:5" ht="13.15" customHeight="1" x14ac:dyDescent="0.2">
      <c r="A63" s="5" t="s">
        <v>3730</v>
      </c>
      <c r="B63" s="6" t="s">
        <v>2437</v>
      </c>
      <c r="C63" s="5" t="s">
        <v>3743</v>
      </c>
      <c r="D63" s="7">
        <v>118</v>
      </c>
    </row>
    <row r="64" spans="1:5" ht="13.15" customHeight="1" x14ac:dyDescent="0.2">
      <c r="A64" s="5" t="s">
        <v>3730</v>
      </c>
      <c r="B64" s="6" t="s">
        <v>2439</v>
      </c>
      <c r="C64" s="5" t="s">
        <v>2136</v>
      </c>
      <c r="D64" s="7">
        <v>229</v>
      </c>
    </row>
    <row r="65" spans="1:8" ht="13.15" customHeight="1" x14ac:dyDescent="0.2">
      <c r="A65" s="5" t="s">
        <v>3730</v>
      </c>
      <c r="B65" s="6" t="s">
        <v>2440</v>
      </c>
      <c r="C65" s="5" t="s">
        <v>2136</v>
      </c>
      <c r="D65" s="7">
        <v>170</v>
      </c>
    </row>
    <row r="66" spans="1:8" ht="13.15" customHeight="1" x14ac:dyDescent="0.2">
      <c r="A66" s="5" t="s">
        <v>3730</v>
      </c>
      <c r="B66" s="6" t="s">
        <v>2442</v>
      </c>
      <c r="C66" s="5" t="s">
        <v>2136</v>
      </c>
      <c r="D66" s="7">
        <v>169</v>
      </c>
    </row>
    <row r="67" spans="1:8" ht="13.15" customHeight="1" x14ac:dyDescent="0.2">
      <c r="A67" s="5" t="s">
        <v>3730</v>
      </c>
      <c r="B67" s="6" t="s">
        <v>2443</v>
      </c>
      <c r="C67" s="5" t="s">
        <v>2136</v>
      </c>
      <c r="D67" s="7">
        <v>199</v>
      </c>
    </row>
    <row r="68" spans="1:8" ht="13.15" customHeight="1" x14ac:dyDescent="0.2">
      <c r="A68" s="5" t="s">
        <v>3730</v>
      </c>
      <c r="B68" s="6" t="s">
        <v>2445</v>
      </c>
      <c r="C68" s="5" t="s">
        <v>2136</v>
      </c>
      <c r="D68" s="7">
        <v>265</v>
      </c>
    </row>
    <row r="69" spans="1:8" ht="13.15" customHeight="1" x14ac:dyDescent="0.2">
      <c r="A69" s="5" t="s">
        <v>3730</v>
      </c>
      <c r="B69" s="6" t="s">
        <v>2447</v>
      </c>
      <c r="C69" s="5" t="s">
        <v>3421</v>
      </c>
      <c r="D69" s="7">
        <v>202</v>
      </c>
    </row>
    <row r="70" spans="1:8" ht="13.15" customHeight="1" x14ac:dyDescent="0.2">
      <c r="A70" s="5" t="s">
        <v>3730</v>
      </c>
      <c r="B70" s="6" t="s">
        <v>3348</v>
      </c>
      <c r="C70" s="5" t="s">
        <v>2338</v>
      </c>
      <c r="D70" s="7">
        <v>157</v>
      </c>
    </row>
    <row r="71" spans="1:8" ht="13.15" customHeight="1" x14ac:dyDescent="0.2">
      <c r="A71" s="5" t="s">
        <v>3730</v>
      </c>
      <c r="B71" s="6" t="s">
        <v>2473</v>
      </c>
      <c r="C71" s="5" t="s">
        <v>2136</v>
      </c>
      <c r="D71" s="7">
        <v>129</v>
      </c>
    </row>
    <row r="72" spans="1:8" ht="13.15" customHeight="1" x14ac:dyDescent="0.2">
      <c r="A72" s="5" t="s">
        <v>3730</v>
      </c>
      <c r="B72" s="6" t="s">
        <v>2478</v>
      </c>
      <c r="C72" s="5" t="s">
        <v>2364</v>
      </c>
      <c r="D72" s="7">
        <v>40</v>
      </c>
      <c r="E72" s="8" t="s">
        <v>2158</v>
      </c>
    </row>
    <row r="73" spans="1:8" ht="13.15" customHeight="1" x14ac:dyDescent="0.2">
      <c r="A73" s="5" t="s">
        <v>3730</v>
      </c>
      <c r="B73" s="6" t="s">
        <v>2480</v>
      </c>
      <c r="C73" s="5" t="s">
        <v>2156</v>
      </c>
      <c r="D73" s="7">
        <v>39</v>
      </c>
      <c r="E73" s="8" t="s">
        <v>2158</v>
      </c>
    </row>
    <row r="74" spans="1:8" ht="13.15" customHeight="1" x14ac:dyDescent="0.2">
      <c r="A74" s="5" t="s">
        <v>3730</v>
      </c>
      <c r="B74" s="6" t="s">
        <v>2481</v>
      </c>
      <c r="C74" s="5" t="s">
        <v>3743</v>
      </c>
      <c r="D74" s="7">
        <v>59</v>
      </c>
    </row>
    <row r="75" spans="1:8" ht="13.15" customHeight="1" x14ac:dyDescent="0.2">
      <c r="A75" s="5" t="s">
        <v>3730</v>
      </c>
      <c r="B75" s="6" t="s">
        <v>2482</v>
      </c>
      <c r="C75" s="5" t="s">
        <v>2305</v>
      </c>
      <c r="D75" s="7">
        <v>85</v>
      </c>
    </row>
    <row r="76" spans="1:8" ht="13.15" customHeight="1" x14ac:dyDescent="0.2">
      <c r="A76" s="5" t="s">
        <v>3730</v>
      </c>
      <c r="B76" s="6" t="s">
        <v>2483</v>
      </c>
      <c r="C76" s="5" t="s">
        <v>2700</v>
      </c>
      <c r="D76" s="7">
        <v>70</v>
      </c>
    </row>
    <row r="77" spans="1:8" ht="13.15" customHeight="1" x14ac:dyDescent="0.2">
      <c r="A77" s="5" t="s">
        <v>3730</v>
      </c>
      <c r="B77" s="6" t="s">
        <v>2485</v>
      </c>
      <c r="C77" s="5" t="s">
        <v>2136</v>
      </c>
      <c r="D77" s="7">
        <v>70</v>
      </c>
    </row>
    <row r="78" spans="1:8" ht="13.15" customHeight="1" x14ac:dyDescent="0.2">
      <c r="A78" s="5" t="s">
        <v>3730</v>
      </c>
      <c r="B78" s="6" t="s">
        <v>2491</v>
      </c>
      <c r="C78" s="5" t="s">
        <v>3353</v>
      </c>
      <c r="D78" s="7">
        <v>270</v>
      </c>
    </row>
    <row r="79" spans="1:8" ht="13.15" customHeight="1" x14ac:dyDescent="0.2">
      <c r="A79" s="5" t="s">
        <v>3730</v>
      </c>
      <c r="B79" s="6" t="s">
        <v>2494</v>
      </c>
      <c r="C79" s="5" t="s">
        <v>2279</v>
      </c>
      <c r="D79" s="7">
        <v>24</v>
      </c>
    </row>
    <row r="80" spans="1:8" ht="13.15" customHeight="1" x14ac:dyDescent="0.2">
      <c r="A80" s="5" t="s">
        <v>3730</v>
      </c>
      <c r="B80" s="6" t="s">
        <v>2495</v>
      </c>
      <c r="C80" s="5" t="s">
        <v>2311</v>
      </c>
      <c r="D80" s="7">
        <v>171</v>
      </c>
      <c r="H80" s="9"/>
    </row>
    <row r="81" spans="1:8" ht="13.15" customHeight="1" x14ac:dyDescent="0.2">
      <c r="A81" s="5" t="s">
        <v>3730</v>
      </c>
      <c r="B81" s="6" t="s">
        <v>2496</v>
      </c>
      <c r="C81" s="5" t="s">
        <v>2311</v>
      </c>
      <c r="D81" s="7">
        <v>205</v>
      </c>
    </row>
    <row r="82" spans="1:8" ht="13.15" customHeight="1" x14ac:dyDescent="0.2">
      <c r="A82" s="5" t="s">
        <v>3730</v>
      </c>
      <c r="B82" s="6" t="s">
        <v>2498</v>
      </c>
      <c r="C82" s="5" t="s">
        <v>2311</v>
      </c>
      <c r="D82" s="7">
        <v>288</v>
      </c>
    </row>
    <row r="83" spans="1:8" ht="13.15" customHeight="1" x14ac:dyDescent="0.2">
      <c r="A83" s="5" t="s">
        <v>3730</v>
      </c>
      <c r="B83" s="6" t="s">
        <v>2501</v>
      </c>
      <c r="C83" s="5" t="s">
        <v>3353</v>
      </c>
      <c r="D83" s="7">
        <v>81</v>
      </c>
    </row>
    <row r="84" spans="1:8" ht="13.15" customHeight="1" x14ac:dyDescent="0.2">
      <c r="A84" s="5" t="s">
        <v>3730</v>
      </c>
      <c r="B84" s="6" t="s">
        <v>2505</v>
      </c>
      <c r="C84" s="5" t="s">
        <v>2311</v>
      </c>
      <c r="D84" s="7">
        <v>154</v>
      </c>
    </row>
    <row r="85" spans="1:8" ht="13.15" customHeight="1" x14ac:dyDescent="0.2">
      <c r="A85" s="5" t="s">
        <v>3730</v>
      </c>
      <c r="B85" s="6" t="s">
        <v>3744</v>
      </c>
      <c r="C85" s="5" t="s">
        <v>2299</v>
      </c>
      <c r="D85" s="7">
        <v>66</v>
      </c>
    </row>
    <row r="86" spans="1:8" ht="13.15" customHeight="1" x14ac:dyDescent="0.2">
      <c r="A86" s="5" t="s">
        <v>3730</v>
      </c>
      <c r="B86" s="6" t="s">
        <v>2533</v>
      </c>
      <c r="C86" s="5" t="s">
        <v>3637</v>
      </c>
      <c r="D86" s="7">
        <v>133</v>
      </c>
      <c r="E86" s="8" t="s">
        <v>2158</v>
      </c>
    </row>
    <row r="87" spans="1:8" ht="13.15" customHeight="1" x14ac:dyDescent="0.2">
      <c r="A87" s="5" t="s">
        <v>3730</v>
      </c>
      <c r="B87" s="6" t="s">
        <v>2534</v>
      </c>
      <c r="C87" s="5" t="s">
        <v>3637</v>
      </c>
      <c r="D87" s="7">
        <v>155</v>
      </c>
      <c r="E87" s="8" t="s">
        <v>2158</v>
      </c>
    </row>
    <row r="88" spans="1:8" ht="13.15" customHeight="1" x14ac:dyDescent="0.2">
      <c r="A88" s="5" t="s">
        <v>3730</v>
      </c>
      <c r="B88" s="6" t="s">
        <v>2530</v>
      </c>
      <c r="C88" s="5" t="s">
        <v>2393</v>
      </c>
      <c r="D88" s="7">
        <v>62</v>
      </c>
      <c r="E88" s="8" t="s">
        <v>2158</v>
      </c>
    </row>
    <row r="89" spans="1:8" ht="13.15" customHeight="1" x14ac:dyDescent="0.2">
      <c r="C89" s="10" t="s">
        <v>2401</v>
      </c>
      <c r="D89" s="11">
        <f>SUM(D52:D88)</f>
        <v>5297</v>
      </c>
      <c r="E89" s="12"/>
    </row>
    <row r="90" spans="1:8" ht="13.15" customHeight="1" x14ac:dyDescent="0.2"/>
    <row r="91" spans="1:8" ht="13.15" customHeight="1" x14ac:dyDescent="0.2"/>
    <row r="92" spans="1:8" ht="13.15" customHeight="1" x14ac:dyDescent="0.2">
      <c r="A92" s="5" t="s">
        <v>3730</v>
      </c>
      <c r="B92" s="6" t="s">
        <v>3745</v>
      </c>
      <c r="C92" s="5" t="s">
        <v>2299</v>
      </c>
      <c r="D92" s="7">
        <v>75</v>
      </c>
      <c r="E92" s="8" t="s">
        <v>2158</v>
      </c>
    </row>
    <row r="93" spans="1:8" ht="13.15" customHeight="1" x14ac:dyDescent="0.2">
      <c r="A93" s="5" t="s">
        <v>3730</v>
      </c>
      <c r="B93" s="6" t="s">
        <v>3746</v>
      </c>
      <c r="C93" s="5" t="s">
        <v>2311</v>
      </c>
      <c r="D93" s="7">
        <v>376</v>
      </c>
      <c r="E93" s="8" t="s">
        <v>2158</v>
      </c>
    </row>
    <row r="94" spans="1:8" ht="13.15" customHeight="1" x14ac:dyDescent="0.2">
      <c r="A94" s="5" t="s">
        <v>3730</v>
      </c>
      <c r="B94" s="6" t="s">
        <v>3747</v>
      </c>
      <c r="C94" s="5" t="s">
        <v>3748</v>
      </c>
      <c r="D94" s="7">
        <v>965</v>
      </c>
      <c r="E94" s="8" t="s">
        <v>1125</v>
      </c>
      <c r="H94" s="7"/>
    </row>
    <row r="95" spans="1:8" ht="13.15" customHeight="1" x14ac:dyDescent="0.2">
      <c r="A95" s="5" t="s">
        <v>3730</v>
      </c>
      <c r="B95" s="6" t="s">
        <v>3749</v>
      </c>
      <c r="C95" s="5" t="s">
        <v>2136</v>
      </c>
      <c r="D95" s="7" t="s">
        <v>3689</v>
      </c>
      <c r="E95" s="8" t="s">
        <v>1125</v>
      </c>
      <c r="H95" s="7"/>
    </row>
    <row r="96" spans="1:8" ht="13.15" customHeight="1" x14ac:dyDescent="0.2">
      <c r="A96" s="5" t="s">
        <v>3730</v>
      </c>
      <c r="B96" s="6" t="s">
        <v>3750</v>
      </c>
      <c r="C96" s="5" t="s">
        <v>2136</v>
      </c>
      <c r="D96" s="7">
        <v>98</v>
      </c>
      <c r="E96" s="8" t="s">
        <v>1125</v>
      </c>
      <c r="H96" s="7"/>
    </row>
    <row r="97" spans="1:9" ht="13.15" customHeight="1" x14ac:dyDescent="0.2">
      <c r="A97" s="5" t="s">
        <v>3730</v>
      </c>
      <c r="B97" s="6" t="s">
        <v>3751</v>
      </c>
      <c r="C97" s="5" t="s">
        <v>2136</v>
      </c>
      <c r="D97" s="7">
        <v>96</v>
      </c>
      <c r="E97" s="8" t="s">
        <v>1125</v>
      </c>
      <c r="H97" s="7"/>
    </row>
    <row r="98" spans="1:9" ht="13.15" customHeight="1" x14ac:dyDescent="0.2">
      <c r="A98" s="5" t="s">
        <v>3730</v>
      </c>
      <c r="B98" s="6" t="s">
        <v>3752</v>
      </c>
      <c r="C98" s="5" t="s">
        <v>2279</v>
      </c>
      <c r="D98" s="7">
        <v>19</v>
      </c>
      <c r="E98" s="8" t="s">
        <v>1125</v>
      </c>
      <c r="H98" s="7"/>
    </row>
    <row r="99" spans="1:9" ht="13.15" customHeight="1" x14ac:dyDescent="0.2">
      <c r="A99" s="5" t="s">
        <v>3730</v>
      </c>
      <c r="B99" s="6" t="s">
        <v>3753</v>
      </c>
      <c r="C99" s="5" t="s">
        <v>2136</v>
      </c>
      <c r="D99" s="7">
        <v>117</v>
      </c>
      <c r="E99" s="8" t="s">
        <v>1125</v>
      </c>
      <c r="H99" s="7"/>
    </row>
    <row r="100" spans="1:9" ht="13.15" customHeight="1" x14ac:dyDescent="0.2">
      <c r="A100" s="5" t="s">
        <v>3730</v>
      </c>
      <c r="B100" s="6" t="s">
        <v>3754</v>
      </c>
      <c r="C100" s="5" t="s">
        <v>2136</v>
      </c>
      <c r="D100" s="7">
        <v>120</v>
      </c>
      <c r="E100" s="8" t="s">
        <v>1125</v>
      </c>
      <c r="H100" s="7"/>
    </row>
    <row r="101" spans="1:9" ht="13.15" customHeight="1" x14ac:dyDescent="0.2">
      <c r="A101" s="5" t="s">
        <v>3730</v>
      </c>
      <c r="B101" s="6" t="s">
        <v>3755</v>
      </c>
      <c r="C101" s="5" t="s">
        <v>2136</v>
      </c>
      <c r="D101" s="7">
        <v>156</v>
      </c>
      <c r="E101" s="8" t="s">
        <v>1125</v>
      </c>
      <c r="H101" s="7"/>
    </row>
    <row r="102" spans="1:9" ht="13.15" customHeight="1" x14ac:dyDescent="0.2">
      <c r="A102" s="5" t="s">
        <v>3730</v>
      </c>
      <c r="B102" s="6" t="s">
        <v>3756</v>
      </c>
      <c r="C102" s="5" t="s">
        <v>2279</v>
      </c>
      <c r="D102" s="7">
        <v>8</v>
      </c>
      <c r="E102" s="8" t="s">
        <v>1125</v>
      </c>
      <c r="H102" s="7"/>
    </row>
    <row r="103" spans="1:9" ht="13.15" customHeight="1" x14ac:dyDescent="0.2">
      <c r="A103" s="5" t="s">
        <v>3730</v>
      </c>
      <c r="B103" s="6" t="s">
        <v>3757</v>
      </c>
      <c r="C103" s="5" t="s">
        <v>2171</v>
      </c>
      <c r="D103" s="110">
        <v>108</v>
      </c>
      <c r="E103" s="8" t="s">
        <v>1125</v>
      </c>
      <c r="H103" s="7"/>
    </row>
    <row r="104" spans="1:9" ht="13.15" customHeight="1" x14ac:dyDescent="0.2">
      <c r="A104" s="5" t="s">
        <v>3730</v>
      </c>
      <c r="B104" s="6" t="s">
        <v>3758</v>
      </c>
      <c r="C104" s="5" t="s">
        <v>2311</v>
      </c>
      <c r="D104" s="7">
        <v>127</v>
      </c>
      <c r="E104" s="8" t="s">
        <v>1126</v>
      </c>
    </row>
    <row r="105" spans="1:9" ht="13.15" customHeight="1" x14ac:dyDescent="0.2">
      <c r="B105" s="6" t="s">
        <v>1123</v>
      </c>
      <c r="C105" s="5" t="s">
        <v>2136</v>
      </c>
      <c r="D105" s="7">
        <v>130</v>
      </c>
      <c r="E105" s="8" t="s">
        <v>1126</v>
      </c>
    </row>
    <row r="106" spans="1:9" ht="13.15" customHeight="1" x14ac:dyDescent="0.2">
      <c r="B106" s="6" t="s">
        <v>1124</v>
      </c>
      <c r="C106" s="5" t="s">
        <v>2136</v>
      </c>
      <c r="D106" s="7">
        <v>130</v>
      </c>
      <c r="E106" s="8" t="s">
        <v>1126</v>
      </c>
    </row>
    <row r="107" spans="1:9" ht="13.15" customHeight="1" x14ac:dyDescent="0.2">
      <c r="A107" s="5" t="s">
        <v>3730</v>
      </c>
      <c r="B107" s="6" t="s">
        <v>3759</v>
      </c>
      <c r="C107" s="5" t="s">
        <v>2311</v>
      </c>
      <c r="D107" s="7">
        <v>69</v>
      </c>
      <c r="E107" s="8" t="s">
        <v>1126</v>
      </c>
    </row>
    <row r="108" spans="1:9" ht="13.15" customHeight="1" x14ac:dyDescent="0.2">
      <c r="A108" s="5" t="s">
        <v>3730</v>
      </c>
      <c r="B108" s="6" t="s">
        <v>3760</v>
      </c>
      <c r="C108" s="5" t="s">
        <v>2311</v>
      </c>
      <c r="D108" s="7">
        <v>132</v>
      </c>
      <c r="E108" s="8" t="s">
        <v>1126</v>
      </c>
      <c r="H108" s="7"/>
      <c r="I108" s="8"/>
    </row>
    <row r="109" spans="1:9" ht="13.15" customHeight="1" x14ac:dyDescent="0.2">
      <c r="B109" s="6" t="s">
        <v>4474</v>
      </c>
      <c r="C109" s="5" t="s">
        <v>2136</v>
      </c>
      <c r="D109" s="7">
        <v>144</v>
      </c>
      <c r="E109" s="8" t="s">
        <v>1126</v>
      </c>
      <c r="H109" s="7"/>
      <c r="I109" s="8"/>
    </row>
    <row r="110" spans="1:9" ht="13.15" customHeight="1" x14ac:dyDescent="0.2">
      <c r="B110" s="6" t="s">
        <v>4475</v>
      </c>
      <c r="C110" s="5" t="s">
        <v>2136</v>
      </c>
      <c r="D110" s="7">
        <v>184</v>
      </c>
      <c r="E110" s="8" t="s">
        <v>1126</v>
      </c>
      <c r="H110" s="7"/>
      <c r="I110" s="8"/>
    </row>
    <row r="111" spans="1:9" ht="13.15" customHeight="1" x14ac:dyDescent="0.2">
      <c r="B111" s="6" t="s">
        <v>4476</v>
      </c>
      <c r="C111" s="5" t="s">
        <v>2136</v>
      </c>
      <c r="D111" s="7">
        <v>135</v>
      </c>
      <c r="E111" s="8" t="s">
        <v>1126</v>
      </c>
      <c r="H111" s="7"/>
      <c r="I111" s="8"/>
    </row>
    <row r="112" spans="1:9" ht="13.15" customHeight="1" x14ac:dyDescent="0.2">
      <c r="B112" s="6" t="s">
        <v>4478</v>
      </c>
      <c r="C112" s="5" t="s">
        <v>2136</v>
      </c>
      <c r="D112" s="7">
        <v>135</v>
      </c>
      <c r="E112" s="8" t="s">
        <v>1126</v>
      </c>
      <c r="H112" s="7"/>
      <c r="I112" s="8"/>
    </row>
    <row r="113" spans="1:9" ht="13.15" customHeight="1" x14ac:dyDescent="0.2">
      <c r="B113" s="6" t="s">
        <v>4479</v>
      </c>
      <c r="C113" s="5" t="s">
        <v>2134</v>
      </c>
      <c r="D113" s="7">
        <v>286</v>
      </c>
      <c r="E113" s="8" t="s">
        <v>1126</v>
      </c>
      <c r="H113" s="7"/>
      <c r="I113" s="8"/>
    </row>
    <row r="114" spans="1:9" ht="13.15" customHeight="1" x14ac:dyDescent="0.2">
      <c r="A114" s="5" t="s">
        <v>3730</v>
      </c>
      <c r="B114" s="6" t="s">
        <v>3761</v>
      </c>
      <c r="C114" s="5" t="s">
        <v>1127</v>
      </c>
      <c r="D114" s="7">
        <v>1167</v>
      </c>
      <c r="E114" s="8" t="s">
        <v>1126</v>
      </c>
      <c r="H114" s="7"/>
      <c r="I114" s="8"/>
    </row>
    <row r="115" spans="1:9" ht="13.15" customHeight="1" x14ac:dyDescent="0.2">
      <c r="B115" s="6" t="s">
        <v>1128</v>
      </c>
      <c r="C115" s="5" t="s">
        <v>1129</v>
      </c>
      <c r="D115" s="7">
        <v>156</v>
      </c>
      <c r="E115" s="8">
        <v>433000</v>
      </c>
      <c r="H115" s="7"/>
      <c r="I115" s="8"/>
    </row>
    <row r="116" spans="1:9" ht="13.15" customHeight="1" x14ac:dyDescent="0.2">
      <c r="A116" s="5" t="s">
        <v>3730</v>
      </c>
      <c r="B116" s="6" t="s">
        <v>3762</v>
      </c>
      <c r="C116" s="5" t="s">
        <v>1130</v>
      </c>
      <c r="D116" s="7">
        <v>2489</v>
      </c>
      <c r="E116" s="8" t="s">
        <v>1126</v>
      </c>
      <c r="H116" s="7"/>
      <c r="I116" s="8"/>
    </row>
    <row r="117" spans="1:9" ht="13.15" customHeight="1" x14ac:dyDescent="0.2">
      <c r="A117" s="5" t="s">
        <v>3730</v>
      </c>
      <c r="B117" s="6" t="s">
        <v>3763</v>
      </c>
      <c r="C117" s="5" t="s">
        <v>2136</v>
      </c>
      <c r="D117" s="7">
        <v>118</v>
      </c>
      <c r="E117" s="8" t="s">
        <v>1126</v>
      </c>
      <c r="H117" s="7"/>
      <c r="I117" s="8"/>
    </row>
    <row r="118" spans="1:9" ht="13.15" customHeight="1" x14ac:dyDescent="0.2">
      <c r="A118" s="5" t="s">
        <v>3730</v>
      </c>
      <c r="B118" s="6" t="s">
        <v>3764</v>
      </c>
      <c r="C118" s="5" t="s">
        <v>1131</v>
      </c>
      <c r="D118" s="110">
        <v>77</v>
      </c>
      <c r="E118" s="8" t="s">
        <v>1126</v>
      </c>
      <c r="H118" s="7"/>
      <c r="I118" s="8"/>
    </row>
    <row r="119" spans="1:9" ht="13.15" customHeight="1" x14ac:dyDescent="0.2">
      <c r="A119" s="5" t="s">
        <v>3730</v>
      </c>
      <c r="B119" s="6" t="s">
        <v>3765</v>
      </c>
      <c r="C119" s="5" t="s">
        <v>1131</v>
      </c>
      <c r="D119" s="110">
        <v>79</v>
      </c>
      <c r="E119" s="8" t="s">
        <v>1126</v>
      </c>
      <c r="H119" s="7"/>
      <c r="I119" s="8"/>
    </row>
    <row r="120" spans="1:9" ht="13.15" customHeight="1" x14ac:dyDescent="0.2">
      <c r="A120" s="5" t="s">
        <v>3730</v>
      </c>
      <c r="B120" s="6" t="s">
        <v>3766</v>
      </c>
      <c r="C120" s="5" t="s">
        <v>1131</v>
      </c>
      <c r="D120" s="110">
        <v>79</v>
      </c>
      <c r="E120" s="8" t="s">
        <v>1126</v>
      </c>
      <c r="H120" s="7"/>
      <c r="I120" s="8"/>
    </row>
    <row r="121" spans="1:9" ht="13.15" customHeight="1" x14ac:dyDescent="0.2">
      <c r="A121" s="5" t="s">
        <v>3730</v>
      </c>
      <c r="B121" s="6" t="s">
        <v>3767</v>
      </c>
      <c r="C121" s="5" t="s">
        <v>1131</v>
      </c>
      <c r="D121" s="110">
        <v>79</v>
      </c>
      <c r="E121" s="8" t="s">
        <v>1126</v>
      </c>
      <c r="H121" s="7"/>
      <c r="I121" s="8"/>
    </row>
    <row r="122" spans="1:9" ht="13.15" customHeight="1" x14ac:dyDescent="0.2">
      <c r="A122" s="5" t="s">
        <v>3730</v>
      </c>
      <c r="B122" s="6" t="s">
        <v>3768</v>
      </c>
      <c r="C122" s="5" t="s">
        <v>1131</v>
      </c>
      <c r="D122" s="110">
        <v>79</v>
      </c>
      <c r="E122" s="8" t="s">
        <v>1126</v>
      </c>
      <c r="H122" s="7"/>
      <c r="I122" s="8"/>
    </row>
    <row r="123" spans="1:9" ht="13.15" customHeight="1" x14ac:dyDescent="0.2">
      <c r="A123" s="5" t="s">
        <v>3730</v>
      </c>
      <c r="B123" s="6" t="s">
        <v>3769</v>
      </c>
      <c r="C123" s="5" t="s">
        <v>1131</v>
      </c>
      <c r="D123" s="110">
        <v>82</v>
      </c>
      <c r="E123" s="8" t="s">
        <v>1126</v>
      </c>
      <c r="H123" s="7"/>
      <c r="I123" s="8"/>
    </row>
    <row r="124" spans="1:9" ht="13.15" customHeight="1" x14ac:dyDescent="0.2">
      <c r="A124" s="5" t="s">
        <v>3730</v>
      </c>
      <c r="B124" s="6" t="s">
        <v>3770</v>
      </c>
      <c r="C124" s="5" t="s">
        <v>1132</v>
      </c>
      <c r="D124" s="110">
        <v>3304</v>
      </c>
      <c r="E124" s="8" t="s">
        <v>1126</v>
      </c>
      <c r="H124" s="7"/>
      <c r="I124" s="8"/>
    </row>
    <row r="125" spans="1:9" ht="13.15" customHeight="1" x14ac:dyDescent="0.2">
      <c r="A125" s="5" t="s">
        <v>3730</v>
      </c>
      <c r="B125" s="6" t="s">
        <v>3771</v>
      </c>
      <c r="C125" s="5" t="s">
        <v>2171</v>
      </c>
      <c r="D125" s="110">
        <v>201</v>
      </c>
      <c r="E125" s="8" t="s">
        <v>1126</v>
      </c>
      <c r="H125" s="7"/>
      <c r="I125" s="8"/>
    </row>
    <row r="126" spans="1:9" ht="13.15" customHeight="1" x14ac:dyDescent="0.2">
      <c r="B126" s="6" t="s">
        <v>1133</v>
      </c>
      <c r="C126" s="5" t="s">
        <v>2171</v>
      </c>
      <c r="D126" s="110">
        <v>76</v>
      </c>
      <c r="E126" s="8" t="s">
        <v>1126</v>
      </c>
      <c r="H126" s="7"/>
      <c r="I126" s="8"/>
    </row>
    <row r="127" spans="1:9" ht="13.15" customHeight="1" x14ac:dyDescent="0.2">
      <c r="B127" s="6" t="s">
        <v>1134</v>
      </c>
      <c r="C127" s="5" t="s">
        <v>2171</v>
      </c>
      <c r="D127" s="110">
        <v>80</v>
      </c>
      <c r="E127" s="8" t="s">
        <v>1126</v>
      </c>
      <c r="H127" s="7"/>
      <c r="I127" s="8"/>
    </row>
    <row r="128" spans="1:9" ht="13.15" customHeight="1" x14ac:dyDescent="0.2">
      <c r="B128" s="6" t="s">
        <v>1135</v>
      </c>
      <c r="C128" s="5" t="s">
        <v>2171</v>
      </c>
      <c r="D128" s="110">
        <v>89</v>
      </c>
      <c r="E128" s="8" t="s">
        <v>1126</v>
      </c>
      <c r="H128" s="7"/>
      <c r="I128" s="8"/>
    </row>
    <row r="129" spans="1:9" ht="13.15" customHeight="1" x14ac:dyDescent="0.2">
      <c r="A129" s="5" t="s">
        <v>3730</v>
      </c>
      <c r="B129" s="6" t="s">
        <v>3772</v>
      </c>
      <c r="C129" s="5" t="s">
        <v>3552</v>
      </c>
      <c r="D129" s="7">
        <v>219</v>
      </c>
      <c r="E129" s="8" t="s">
        <v>1126</v>
      </c>
      <c r="H129" s="7"/>
      <c r="I129" s="8"/>
    </row>
    <row r="130" spans="1:9" ht="13.15" customHeight="1" x14ac:dyDescent="0.2">
      <c r="A130" s="5" t="s">
        <v>3730</v>
      </c>
      <c r="B130" s="6" t="s">
        <v>3773</v>
      </c>
      <c r="C130" s="5" t="s">
        <v>1136</v>
      </c>
      <c r="D130" s="7">
        <v>363</v>
      </c>
      <c r="E130" s="8" t="s">
        <v>1126</v>
      </c>
      <c r="H130" s="7"/>
      <c r="I130" s="8"/>
    </row>
    <row r="131" spans="1:9" ht="13.15" customHeight="1" x14ac:dyDescent="0.2">
      <c r="A131" s="5" t="s">
        <v>3730</v>
      </c>
      <c r="B131" s="6" t="s">
        <v>3774</v>
      </c>
      <c r="C131" s="5" t="s">
        <v>1136</v>
      </c>
      <c r="D131" s="110">
        <v>481</v>
      </c>
      <c r="E131" s="8" t="s">
        <v>1126</v>
      </c>
      <c r="H131" s="7"/>
      <c r="I131" s="8"/>
    </row>
    <row r="132" spans="1:9" ht="13.15" customHeight="1" x14ac:dyDescent="0.2">
      <c r="A132" s="5" t="s">
        <v>3730</v>
      </c>
      <c r="B132" s="6" t="s">
        <v>3775</v>
      </c>
      <c r="C132" s="5" t="s">
        <v>2311</v>
      </c>
      <c r="D132" s="7">
        <v>160</v>
      </c>
      <c r="E132" s="8" t="s">
        <v>1126</v>
      </c>
      <c r="H132" s="7"/>
      <c r="I132" s="8"/>
    </row>
    <row r="133" spans="1:9" ht="13.15" customHeight="1" x14ac:dyDescent="0.2">
      <c r="B133" s="6" t="s">
        <v>1137</v>
      </c>
      <c r="C133" s="5" t="s">
        <v>2171</v>
      </c>
      <c r="D133" s="7">
        <v>234</v>
      </c>
      <c r="E133" s="8" t="s">
        <v>1126</v>
      </c>
      <c r="H133" s="7"/>
      <c r="I133" s="8"/>
    </row>
    <row r="134" spans="1:9" ht="13.15" customHeight="1" x14ac:dyDescent="0.2">
      <c r="B134" s="6" t="s">
        <v>1138</v>
      </c>
      <c r="C134" s="5" t="s">
        <v>2171</v>
      </c>
      <c r="D134" s="7">
        <v>202</v>
      </c>
      <c r="E134" s="8" t="s">
        <v>1126</v>
      </c>
      <c r="H134" s="7"/>
      <c r="I134" s="8"/>
    </row>
    <row r="135" spans="1:9" ht="13.15" customHeight="1" x14ac:dyDescent="0.2">
      <c r="B135" s="6" t="s">
        <v>1139</v>
      </c>
      <c r="C135" s="5" t="s">
        <v>3053</v>
      </c>
      <c r="D135" s="7">
        <v>77</v>
      </c>
      <c r="E135" s="8">
        <v>352000</v>
      </c>
      <c r="H135" s="7"/>
      <c r="I135" s="8"/>
    </row>
    <row r="136" spans="1:9" ht="13.15" customHeight="1" x14ac:dyDescent="0.2">
      <c r="A136" s="5" t="s">
        <v>3730</v>
      </c>
      <c r="B136" s="6" t="s">
        <v>3777</v>
      </c>
      <c r="C136" s="5" t="s">
        <v>1140</v>
      </c>
      <c r="D136" s="7">
        <v>120</v>
      </c>
      <c r="H136" s="7"/>
      <c r="I136" s="8"/>
    </row>
    <row r="137" spans="1:9" ht="13.15" customHeight="1" x14ac:dyDescent="0.2">
      <c r="A137" s="5" t="s">
        <v>3730</v>
      </c>
      <c r="B137" s="6" t="s">
        <v>3778</v>
      </c>
      <c r="C137" s="5" t="s">
        <v>2311</v>
      </c>
      <c r="D137" s="7">
        <v>109</v>
      </c>
      <c r="H137" s="7"/>
      <c r="I137" s="8"/>
    </row>
    <row r="138" spans="1:9" ht="13.15" customHeight="1" x14ac:dyDescent="0.2">
      <c r="A138" s="5" t="s">
        <v>3730</v>
      </c>
      <c r="B138" s="6" t="s">
        <v>3780</v>
      </c>
      <c r="C138" s="5" t="s">
        <v>2364</v>
      </c>
      <c r="D138" s="110">
        <v>67</v>
      </c>
      <c r="E138" s="8" t="s">
        <v>1126</v>
      </c>
      <c r="H138" s="7"/>
      <c r="I138" s="8"/>
    </row>
    <row r="139" spans="1:9" ht="13.15" customHeight="1" x14ac:dyDescent="0.2">
      <c r="A139" s="5" t="s">
        <v>3730</v>
      </c>
      <c r="B139" s="6" t="s">
        <v>3781</v>
      </c>
      <c r="C139" s="5" t="s">
        <v>2156</v>
      </c>
      <c r="D139" s="7">
        <v>50</v>
      </c>
      <c r="E139" s="8" t="s">
        <v>1126</v>
      </c>
      <c r="H139" s="7"/>
      <c r="I139" s="8"/>
    </row>
    <row r="140" spans="1:9" ht="13.15" customHeight="1" x14ac:dyDescent="0.2">
      <c r="A140" s="5" t="s">
        <v>3730</v>
      </c>
      <c r="B140" s="6" t="s">
        <v>3782</v>
      </c>
      <c r="C140" s="5" t="s">
        <v>1141</v>
      </c>
      <c r="H140" s="7"/>
      <c r="I140" s="8"/>
    </row>
    <row r="141" spans="1:9" ht="13.15" customHeight="1" x14ac:dyDescent="0.2">
      <c r="A141" s="5" t="s">
        <v>3730</v>
      </c>
      <c r="B141" s="6" t="s">
        <v>3802</v>
      </c>
      <c r="C141" s="5" t="s">
        <v>2299</v>
      </c>
      <c r="D141" s="7">
        <v>98</v>
      </c>
      <c r="E141" s="8">
        <v>509210</v>
      </c>
      <c r="H141" s="7"/>
      <c r="I141" s="8"/>
    </row>
    <row r="142" spans="1:9" ht="13.15" customHeight="1" x14ac:dyDescent="0.2">
      <c r="A142" s="5" t="s">
        <v>3730</v>
      </c>
      <c r="B142" s="6" t="s">
        <v>3803</v>
      </c>
      <c r="C142" s="5" t="s">
        <v>2311</v>
      </c>
      <c r="D142" s="7">
        <v>473</v>
      </c>
      <c r="E142" s="8">
        <v>509210</v>
      </c>
    </row>
    <row r="143" spans="1:9" ht="13.15" customHeight="1" x14ac:dyDescent="0.2">
      <c r="A143" s="5" t="s">
        <v>3730</v>
      </c>
      <c r="B143" s="6" t="s">
        <v>3804</v>
      </c>
      <c r="C143" s="5" t="s">
        <v>2284</v>
      </c>
      <c r="D143" s="7">
        <v>97</v>
      </c>
      <c r="E143" s="8" t="s">
        <v>2967</v>
      </c>
    </row>
    <row r="144" spans="1:9" ht="13.15" customHeight="1" x14ac:dyDescent="0.2">
      <c r="A144" s="5" t="s">
        <v>3730</v>
      </c>
      <c r="B144" s="6" t="s">
        <v>3805</v>
      </c>
      <c r="C144" s="5" t="s">
        <v>2978</v>
      </c>
      <c r="D144" s="7">
        <v>113</v>
      </c>
      <c r="E144" s="8" t="s">
        <v>2967</v>
      </c>
    </row>
    <row r="145" spans="1:5" ht="13.15" customHeight="1" x14ac:dyDescent="0.2">
      <c r="A145" s="5" t="s">
        <v>3730</v>
      </c>
      <c r="B145" s="6" t="s">
        <v>3806</v>
      </c>
      <c r="C145" s="5" t="s">
        <v>2284</v>
      </c>
      <c r="D145" s="7">
        <v>145</v>
      </c>
      <c r="E145" s="8" t="s">
        <v>2967</v>
      </c>
    </row>
    <row r="146" spans="1:5" ht="13.15" customHeight="1" x14ac:dyDescent="0.2">
      <c r="A146" s="5" t="s">
        <v>3730</v>
      </c>
      <c r="B146" s="6" t="s">
        <v>3807</v>
      </c>
      <c r="C146" s="5" t="s">
        <v>2171</v>
      </c>
      <c r="D146" s="7">
        <v>498</v>
      </c>
      <c r="E146" s="8" t="s">
        <v>2967</v>
      </c>
    </row>
    <row r="147" spans="1:5" ht="13.15" customHeight="1" x14ac:dyDescent="0.2">
      <c r="A147" s="5" t="s">
        <v>3730</v>
      </c>
      <c r="B147" s="6" t="s">
        <v>3808</v>
      </c>
      <c r="C147" s="5" t="s">
        <v>2171</v>
      </c>
      <c r="D147" s="7">
        <v>492</v>
      </c>
      <c r="E147" s="8" t="s">
        <v>2967</v>
      </c>
    </row>
    <row r="148" spans="1:5" ht="13.15" customHeight="1" x14ac:dyDescent="0.2">
      <c r="A148" s="5" t="s">
        <v>3730</v>
      </c>
      <c r="B148" s="6" t="s">
        <v>3809</v>
      </c>
      <c r="C148" s="5" t="s">
        <v>2156</v>
      </c>
      <c r="D148" s="7">
        <v>225</v>
      </c>
      <c r="E148" s="8">
        <v>509210</v>
      </c>
    </row>
    <row r="149" spans="1:5" ht="13.15" customHeight="1" x14ac:dyDescent="0.2">
      <c r="A149" s="5" t="s">
        <v>3730</v>
      </c>
      <c r="B149" s="6" t="s">
        <v>3810</v>
      </c>
      <c r="C149" s="5" t="s">
        <v>2364</v>
      </c>
      <c r="D149" s="7">
        <v>166</v>
      </c>
      <c r="E149" s="8">
        <v>509210</v>
      </c>
    </row>
    <row r="150" spans="1:5" ht="13.15" customHeight="1" x14ac:dyDescent="0.2">
      <c r="A150" s="5" t="s">
        <v>3730</v>
      </c>
      <c r="B150" s="6" t="s">
        <v>3811</v>
      </c>
      <c r="C150" s="5" t="s">
        <v>2311</v>
      </c>
      <c r="D150" s="7">
        <v>190</v>
      </c>
      <c r="E150" s="8">
        <v>509210</v>
      </c>
    </row>
    <row r="151" spans="1:5" ht="13.15" customHeight="1" x14ac:dyDescent="0.2">
      <c r="A151" s="5" t="s">
        <v>3730</v>
      </c>
      <c r="B151" s="6" t="s">
        <v>3812</v>
      </c>
      <c r="C151" s="5" t="s">
        <v>2171</v>
      </c>
      <c r="D151" s="7">
        <v>117</v>
      </c>
      <c r="E151" s="8">
        <v>509210</v>
      </c>
    </row>
    <row r="152" spans="1:5" ht="13.15" customHeight="1" x14ac:dyDescent="0.2">
      <c r="A152" s="5" t="s">
        <v>3730</v>
      </c>
      <c r="B152" s="6" t="s">
        <v>3813</v>
      </c>
      <c r="C152" s="5" t="s">
        <v>2367</v>
      </c>
      <c r="D152" s="7">
        <v>37</v>
      </c>
      <c r="E152" s="8">
        <v>352000</v>
      </c>
    </row>
    <row r="153" spans="1:5" ht="13.15" customHeight="1" x14ac:dyDescent="0.2">
      <c r="A153" s="5" t="s">
        <v>3730</v>
      </c>
      <c r="B153" s="6" t="s">
        <v>3814</v>
      </c>
      <c r="C153" s="5" t="s">
        <v>3398</v>
      </c>
      <c r="D153" s="7">
        <v>351</v>
      </c>
      <c r="E153" s="8">
        <v>351100</v>
      </c>
    </row>
    <row r="154" spans="1:5" ht="13.15" customHeight="1" x14ac:dyDescent="0.2">
      <c r="A154" s="5" t="s">
        <v>3730</v>
      </c>
      <c r="B154" s="6" t="s">
        <v>3815</v>
      </c>
      <c r="C154" s="5" t="s">
        <v>3398</v>
      </c>
      <c r="D154" s="7">
        <v>673</v>
      </c>
      <c r="E154" s="8">
        <v>351100</v>
      </c>
    </row>
    <row r="155" spans="1:5" ht="13.15" customHeight="1" x14ac:dyDescent="0.2">
      <c r="A155" s="5" t="s">
        <v>3730</v>
      </c>
      <c r="B155" s="6" t="s">
        <v>3816</v>
      </c>
      <c r="C155" s="5" t="s">
        <v>2928</v>
      </c>
      <c r="D155" s="7">
        <v>65</v>
      </c>
      <c r="E155" s="8">
        <v>351100</v>
      </c>
    </row>
    <row r="156" spans="1:5" ht="13.15" customHeight="1" x14ac:dyDescent="0.2">
      <c r="A156" s="5" t="s">
        <v>3730</v>
      </c>
      <c r="B156" s="6" t="s">
        <v>1985</v>
      </c>
      <c r="C156" s="5" t="s">
        <v>1142</v>
      </c>
      <c r="D156" s="7">
        <v>397</v>
      </c>
    </row>
    <row r="157" spans="1:5" ht="13.15" customHeight="1" x14ac:dyDescent="0.2">
      <c r="A157" s="5" t="s">
        <v>3730</v>
      </c>
      <c r="B157" s="6" t="s">
        <v>3817</v>
      </c>
      <c r="C157" s="5" t="s">
        <v>3637</v>
      </c>
      <c r="D157" s="7">
        <v>150</v>
      </c>
      <c r="E157" s="8" t="s">
        <v>2158</v>
      </c>
    </row>
    <row r="158" spans="1:5" ht="13.15" customHeight="1" x14ac:dyDescent="0.2">
      <c r="A158" s="5" t="s">
        <v>3730</v>
      </c>
      <c r="B158" s="6" t="s">
        <v>3818</v>
      </c>
      <c r="C158" s="5" t="s">
        <v>3637</v>
      </c>
      <c r="D158" s="7">
        <v>97</v>
      </c>
      <c r="E158" s="8" t="s">
        <v>2158</v>
      </c>
    </row>
    <row r="159" spans="1:5" ht="13.15" customHeight="1" x14ac:dyDescent="0.2">
      <c r="A159" s="5" t="s">
        <v>3730</v>
      </c>
      <c r="B159" s="6" t="s">
        <v>3819</v>
      </c>
      <c r="C159" s="5" t="s">
        <v>3637</v>
      </c>
      <c r="D159" s="7">
        <v>55</v>
      </c>
      <c r="E159" s="8" t="s">
        <v>2158</v>
      </c>
    </row>
    <row r="160" spans="1:5" ht="13.15" customHeight="1" x14ac:dyDescent="0.2">
      <c r="A160" s="5" t="s">
        <v>3730</v>
      </c>
      <c r="B160" s="6" t="s">
        <v>3820</v>
      </c>
      <c r="C160" s="5" t="s">
        <v>3637</v>
      </c>
      <c r="D160" s="7">
        <v>45</v>
      </c>
      <c r="E160" s="8" t="s">
        <v>2158</v>
      </c>
    </row>
    <row r="161" spans="1:6" ht="13.15" customHeight="1" x14ac:dyDescent="0.2">
      <c r="A161" s="5" t="s">
        <v>3730</v>
      </c>
      <c r="B161" s="6" t="s">
        <v>3821</v>
      </c>
      <c r="C161" s="5" t="s">
        <v>2393</v>
      </c>
      <c r="D161" s="7">
        <v>62</v>
      </c>
      <c r="E161" s="8" t="s">
        <v>2158</v>
      </c>
    </row>
    <row r="162" spans="1:6" ht="13.15" customHeight="1" x14ac:dyDescent="0.2">
      <c r="A162" s="10"/>
      <c r="B162" s="14"/>
      <c r="C162" s="10" t="s">
        <v>2401</v>
      </c>
      <c r="D162" s="11">
        <f>SUM(D92:D161)</f>
        <v>18393</v>
      </c>
      <c r="E162" s="12"/>
    </row>
    <row r="163" spans="1:6" ht="13.15" customHeight="1" x14ac:dyDescent="0.2"/>
    <row r="164" spans="1:6" x14ac:dyDescent="0.2">
      <c r="A164" s="5" t="s">
        <v>3730</v>
      </c>
      <c r="B164" s="6" t="s">
        <v>3822</v>
      </c>
      <c r="C164" s="5" t="s">
        <v>3823</v>
      </c>
      <c r="D164" s="7">
        <v>911</v>
      </c>
      <c r="E164" s="8" t="s">
        <v>2318</v>
      </c>
    </row>
    <row r="165" spans="1:6" x14ac:dyDescent="0.2">
      <c r="A165" s="5" t="s">
        <v>3730</v>
      </c>
      <c r="B165" s="6" t="s">
        <v>3824</v>
      </c>
      <c r="C165" s="5" t="s">
        <v>3823</v>
      </c>
      <c r="D165" s="7">
        <v>341</v>
      </c>
      <c r="E165" s="8" t="s">
        <v>2318</v>
      </c>
    </row>
    <row r="166" spans="1:6" ht="13.5" thickBot="1" x14ac:dyDescent="0.25">
      <c r="A166" s="30"/>
      <c r="B166" s="31"/>
      <c r="C166" s="33" t="s">
        <v>2401</v>
      </c>
      <c r="D166" s="36">
        <f>SUM(D164:D165)</f>
        <v>1252</v>
      </c>
      <c r="E166" s="36"/>
      <c r="F166" s="30"/>
    </row>
    <row r="167" spans="1:6" x14ac:dyDescent="0.2">
      <c r="C167" s="10" t="s">
        <v>4191</v>
      </c>
      <c r="D167" s="11">
        <f>SUM(D166,D162,D89,D50)</f>
        <v>43438</v>
      </c>
      <c r="E167" s="12"/>
    </row>
    <row r="168" spans="1:6" x14ac:dyDescent="0.2">
      <c r="C168" s="10" t="s">
        <v>2801</v>
      </c>
      <c r="D168" s="11">
        <f>SUM(D166:E166,D162:E162,D89:E89,D50:E50)</f>
        <v>43438</v>
      </c>
    </row>
  </sheetData>
  <phoneticPr fontId="0" type="noConversion"/>
  <printOptions gridLines="1"/>
  <pageMargins left="1.25" right="0.5" top="1.01" bottom="0.69" header="0.5" footer="0.5"/>
  <pageSetup fitToHeight="5" orientation="portrait" r:id="rId1"/>
  <headerFooter alignWithMargins="0">
    <oddHeader>&amp;LAttachment E&amp;CCREIGHTON UNIVERSITY 
&amp;A SQ. FT.</oddHeader>
    <oddFooter>Page &amp;P&amp;R&amp;A</oddFooter>
  </headerFooter>
  <ignoredErrors>
    <ignoredError sqref="B77 B52:B76 B78:B79 B81:B84 B13:B32 B34:B42 B2:B10" numberStoredAsText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8"/>
  <sheetViews>
    <sheetView workbookViewId="0">
      <pane ySplit="1" topLeftCell="A145" activePane="bottomLeft" state="frozen"/>
      <selection pane="bottomLeft"/>
    </sheetView>
  </sheetViews>
  <sheetFormatPr defaultRowHeight="12.75" x14ac:dyDescent="0.2"/>
  <cols>
    <col min="1" max="1" width="12.7109375" customWidth="1"/>
    <col min="2" max="2" width="9.7109375" style="40" customWidth="1"/>
    <col min="3" max="3" width="21.7109375" customWidth="1"/>
    <col min="4" max="4" width="8.140625" customWidth="1"/>
    <col min="5" max="5" width="9.7109375" style="13" customWidth="1"/>
    <col min="6" max="6" width="30.7109375" customWidth="1"/>
  </cols>
  <sheetData>
    <row r="1" spans="1:10" x14ac:dyDescent="0.2">
      <c r="A1" s="10" t="s">
        <v>2119</v>
      </c>
      <c r="B1" s="12" t="s">
        <v>2120</v>
      </c>
      <c r="C1" s="10" t="s">
        <v>2121</v>
      </c>
      <c r="D1" s="11" t="s">
        <v>2122</v>
      </c>
      <c r="E1" s="14" t="s">
        <v>2123</v>
      </c>
      <c r="F1" s="5" t="s">
        <v>2126</v>
      </c>
      <c r="G1" s="5"/>
      <c r="H1" s="5"/>
      <c r="I1" s="5"/>
      <c r="J1" s="5"/>
    </row>
    <row r="2" spans="1:10" x14ac:dyDescent="0.2">
      <c r="A2" t="s">
        <v>2235</v>
      </c>
      <c r="B2" s="40" t="s">
        <v>2842</v>
      </c>
      <c r="C2" t="s">
        <v>1256</v>
      </c>
      <c r="D2">
        <v>684</v>
      </c>
    </row>
    <row r="3" spans="1:10" x14ac:dyDescent="0.2">
      <c r="A3" t="s">
        <v>2235</v>
      </c>
      <c r="B3" s="40" t="s">
        <v>2844</v>
      </c>
      <c r="C3" t="s">
        <v>1256</v>
      </c>
      <c r="D3">
        <v>442</v>
      </c>
    </row>
    <row r="4" spans="1:10" x14ac:dyDescent="0.2">
      <c r="A4" t="s">
        <v>2235</v>
      </c>
      <c r="B4" s="40" t="s">
        <v>2846</v>
      </c>
      <c r="C4" t="s">
        <v>1256</v>
      </c>
      <c r="D4">
        <v>263</v>
      </c>
    </row>
    <row r="5" spans="1:10" x14ac:dyDescent="0.2">
      <c r="A5" t="s">
        <v>2235</v>
      </c>
      <c r="B5" s="40" t="s">
        <v>710</v>
      </c>
      <c r="C5" t="s">
        <v>1256</v>
      </c>
      <c r="D5">
        <v>189</v>
      </c>
    </row>
    <row r="6" spans="1:10" x14ac:dyDescent="0.2">
      <c r="A6" t="s">
        <v>2235</v>
      </c>
      <c r="B6" s="40" t="s">
        <v>2236</v>
      </c>
      <c r="C6" t="s">
        <v>1256</v>
      </c>
      <c r="D6">
        <v>58</v>
      </c>
    </row>
    <row r="7" spans="1:10" x14ac:dyDescent="0.2">
      <c r="A7" t="s">
        <v>2235</v>
      </c>
      <c r="B7" s="40" t="s">
        <v>2850</v>
      </c>
      <c r="C7" t="s">
        <v>1256</v>
      </c>
      <c r="D7">
        <v>684</v>
      </c>
    </row>
    <row r="8" spans="1:10" x14ac:dyDescent="0.2">
      <c r="A8" t="s">
        <v>2235</v>
      </c>
      <c r="B8" s="40" t="s">
        <v>2237</v>
      </c>
      <c r="C8" t="s">
        <v>1256</v>
      </c>
      <c r="D8">
        <v>76</v>
      </c>
    </row>
    <row r="9" spans="1:10" x14ac:dyDescent="0.2">
      <c r="A9" t="s">
        <v>2235</v>
      </c>
      <c r="B9" s="40" t="s">
        <v>2852</v>
      </c>
      <c r="C9" t="s">
        <v>1256</v>
      </c>
      <c r="D9">
        <v>134</v>
      </c>
    </row>
    <row r="10" spans="1:10" x14ac:dyDescent="0.2">
      <c r="A10" t="s">
        <v>2235</v>
      </c>
      <c r="B10" s="40" t="s">
        <v>2882</v>
      </c>
      <c r="C10" t="s">
        <v>1909</v>
      </c>
      <c r="D10">
        <v>201</v>
      </c>
    </row>
    <row r="11" spans="1:10" x14ac:dyDescent="0.2">
      <c r="A11" t="s">
        <v>2235</v>
      </c>
      <c r="B11" s="40" t="s">
        <v>2190</v>
      </c>
      <c r="C11" t="s">
        <v>1256</v>
      </c>
      <c r="D11">
        <v>110</v>
      </c>
    </row>
    <row r="12" spans="1:10" x14ac:dyDescent="0.2">
      <c r="A12" t="s">
        <v>2235</v>
      </c>
      <c r="B12" s="40" t="s">
        <v>2883</v>
      </c>
      <c r="C12" t="s">
        <v>1256</v>
      </c>
      <c r="D12">
        <v>134</v>
      </c>
    </row>
    <row r="13" spans="1:10" x14ac:dyDescent="0.2">
      <c r="A13" t="s">
        <v>2235</v>
      </c>
      <c r="B13" s="40" t="s">
        <v>2885</v>
      </c>
      <c r="C13" t="s">
        <v>1256</v>
      </c>
      <c r="D13">
        <v>391</v>
      </c>
    </row>
    <row r="14" spans="1:10" x14ac:dyDescent="0.2">
      <c r="A14" t="s">
        <v>2235</v>
      </c>
      <c r="B14" s="40" t="s">
        <v>2238</v>
      </c>
      <c r="C14" t="s">
        <v>1808</v>
      </c>
      <c r="D14">
        <v>21</v>
      </c>
    </row>
    <row r="15" spans="1:10" x14ac:dyDescent="0.2">
      <c r="A15" t="s">
        <v>2235</v>
      </c>
      <c r="B15" s="40" t="s">
        <v>2886</v>
      </c>
      <c r="C15" t="s">
        <v>1256</v>
      </c>
      <c r="D15">
        <v>236</v>
      </c>
    </row>
    <row r="16" spans="1:10" x14ac:dyDescent="0.2">
      <c r="A16" t="s">
        <v>2235</v>
      </c>
      <c r="B16" s="40" t="s">
        <v>2239</v>
      </c>
      <c r="C16" t="s">
        <v>1256</v>
      </c>
      <c r="D16">
        <v>81</v>
      </c>
    </row>
    <row r="17" spans="1:5" x14ac:dyDescent="0.2">
      <c r="A17" t="s">
        <v>2235</v>
      </c>
      <c r="B17" s="40" t="s">
        <v>2240</v>
      </c>
      <c r="C17" t="s">
        <v>1256</v>
      </c>
      <c r="D17">
        <v>133</v>
      </c>
    </row>
    <row r="18" spans="1:5" x14ac:dyDescent="0.2">
      <c r="A18" t="s">
        <v>2235</v>
      </c>
      <c r="B18" s="40" t="s">
        <v>2888</v>
      </c>
      <c r="C18" t="s">
        <v>1256</v>
      </c>
      <c r="D18">
        <v>361</v>
      </c>
    </row>
    <row r="19" spans="1:5" x14ac:dyDescent="0.2">
      <c r="A19" t="s">
        <v>2235</v>
      </c>
      <c r="B19" s="40" t="s">
        <v>2241</v>
      </c>
      <c r="C19" t="s">
        <v>108</v>
      </c>
      <c r="D19">
        <v>36</v>
      </c>
    </row>
    <row r="20" spans="1:5" x14ac:dyDescent="0.2">
      <c r="A20" t="s">
        <v>2235</v>
      </c>
      <c r="B20" s="40" t="s">
        <v>2243</v>
      </c>
      <c r="C20" t="s">
        <v>1909</v>
      </c>
      <c r="D20">
        <v>39</v>
      </c>
    </row>
    <row r="21" spans="1:5" x14ac:dyDescent="0.2">
      <c r="A21" t="s">
        <v>2235</v>
      </c>
      <c r="B21" s="40" t="s">
        <v>2895</v>
      </c>
      <c r="C21" t="s">
        <v>2257</v>
      </c>
      <c r="D21">
        <v>84</v>
      </c>
    </row>
    <row r="22" spans="1:5" x14ac:dyDescent="0.2">
      <c r="A22" t="s">
        <v>2235</v>
      </c>
      <c r="B22" s="40" t="s">
        <v>735</v>
      </c>
      <c r="C22" t="s">
        <v>1256</v>
      </c>
      <c r="D22">
        <v>131</v>
      </c>
    </row>
    <row r="23" spans="1:5" x14ac:dyDescent="0.2">
      <c r="A23" t="s">
        <v>2235</v>
      </c>
      <c r="B23" s="40" t="s">
        <v>2242</v>
      </c>
      <c r="C23" t="s">
        <v>1256</v>
      </c>
      <c r="D23">
        <v>94</v>
      </c>
    </row>
    <row r="24" spans="1:5" x14ac:dyDescent="0.2">
      <c r="A24" t="s">
        <v>2235</v>
      </c>
      <c r="B24" s="40" t="s">
        <v>2896</v>
      </c>
      <c r="C24" t="s">
        <v>2257</v>
      </c>
      <c r="D24">
        <v>91</v>
      </c>
    </row>
    <row r="25" spans="1:5" x14ac:dyDescent="0.2">
      <c r="A25" t="s">
        <v>2235</v>
      </c>
      <c r="B25" s="40" t="s">
        <v>2898</v>
      </c>
      <c r="C25" t="s">
        <v>1256</v>
      </c>
      <c r="D25">
        <v>415</v>
      </c>
    </row>
    <row r="26" spans="1:5" x14ac:dyDescent="0.2">
      <c r="A26" t="s">
        <v>2235</v>
      </c>
      <c r="B26" s="40" t="s">
        <v>2244</v>
      </c>
      <c r="C26" t="s">
        <v>108</v>
      </c>
      <c r="D26">
        <v>31</v>
      </c>
      <c r="E26" s="13">
        <v>142300</v>
      </c>
    </row>
    <row r="27" spans="1:5" x14ac:dyDescent="0.2">
      <c r="A27" t="s">
        <v>2235</v>
      </c>
      <c r="B27" s="40" t="s">
        <v>2245</v>
      </c>
      <c r="C27" t="s">
        <v>1808</v>
      </c>
      <c r="D27">
        <v>14</v>
      </c>
      <c r="E27" s="13">
        <v>142300</v>
      </c>
    </row>
    <row r="28" spans="1:5" x14ac:dyDescent="0.2">
      <c r="A28" t="s">
        <v>2235</v>
      </c>
      <c r="B28" s="40" t="s">
        <v>2900</v>
      </c>
      <c r="C28" t="s">
        <v>1256</v>
      </c>
      <c r="D28">
        <v>295</v>
      </c>
      <c r="E28" s="13">
        <v>142300</v>
      </c>
    </row>
    <row r="29" spans="1:5" x14ac:dyDescent="0.2">
      <c r="A29" t="s">
        <v>2235</v>
      </c>
      <c r="B29" s="40" t="s">
        <v>2246</v>
      </c>
      <c r="C29" t="s">
        <v>1808</v>
      </c>
      <c r="D29">
        <v>23</v>
      </c>
      <c r="E29" s="13">
        <v>142300</v>
      </c>
    </row>
    <row r="30" spans="1:5" x14ac:dyDescent="0.2">
      <c r="A30" t="s">
        <v>2235</v>
      </c>
      <c r="B30" s="40" t="s">
        <v>2247</v>
      </c>
      <c r="C30" t="s">
        <v>108</v>
      </c>
      <c r="D30">
        <v>46</v>
      </c>
      <c r="E30" s="13">
        <v>142300</v>
      </c>
    </row>
    <row r="31" spans="1:5" x14ac:dyDescent="0.2">
      <c r="A31" t="s">
        <v>2235</v>
      </c>
      <c r="B31" s="40" t="s">
        <v>2248</v>
      </c>
      <c r="C31" t="s">
        <v>1256</v>
      </c>
      <c r="D31">
        <v>72</v>
      </c>
      <c r="E31" s="13">
        <v>142300</v>
      </c>
    </row>
    <row r="32" spans="1:5" x14ac:dyDescent="0.2">
      <c r="A32" t="s">
        <v>2235</v>
      </c>
      <c r="B32" s="40" t="s">
        <v>2901</v>
      </c>
      <c r="C32" t="s">
        <v>1816</v>
      </c>
      <c r="D32">
        <v>357</v>
      </c>
      <c r="E32" s="13">
        <v>142300</v>
      </c>
    </row>
    <row r="33" spans="1:5" x14ac:dyDescent="0.2">
      <c r="A33" t="s">
        <v>2235</v>
      </c>
      <c r="B33" s="40" t="s">
        <v>2249</v>
      </c>
      <c r="C33" t="s">
        <v>1808</v>
      </c>
      <c r="D33">
        <v>20</v>
      </c>
      <c r="E33" s="13">
        <v>142300</v>
      </c>
    </row>
    <row r="34" spans="1:5" x14ac:dyDescent="0.2">
      <c r="A34" t="s">
        <v>2235</v>
      </c>
      <c r="B34" s="40" t="s">
        <v>2250</v>
      </c>
      <c r="C34" t="s">
        <v>108</v>
      </c>
      <c r="D34">
        <v>33</v>
      </c>
      <c r="E34" s="13">
        <v>142300</v>
      </c>
    </row>
    <row r="36" spans="1:5" x14ac:dyDescent="0.2">
      <c r="C36" s="28" t="s">
        <v>2258</v>
      </c>
      <c r="D36" s="176">
        <f>SUM(D2:D34)</f>
        <v>5979</v>
      </c>
    </row>
    <row r="37" spans="1:5" x14ac:dyDescent="0.2">
      <c r="C37" s="28" t="s">
        <v>2259</v>
      </c>
      <c r="D37" s="176">
        <v>6474</v>
      </c>
    </row>
    <row r="39" spans="1:5" x14ac:dyDescent="0.2">
      <c r="A39" t="s">
        <v>2235</v>
      </c>
      <c r="B39" s="40">
        <v>100</v>
      </c>
      <c r="C39" t="s">
        <v>366</v>
      </c>
      <c r="D39">
        <v>516</v>
      </c>
    </row>
    <row r="40" spans="1:5" x14ac:dyDescent="0.2">
      <c r="A40" t="s">
        <v>2235</v>
      </c>
      <c r="B40" s="40">
        <v>101</v>
      </c>
      <c r="C40" t="s">
        <v>1909</v>
      </c>
      <c r="D40">
        <v>55</v>
      </c>
    </row>
    <row r="41" spans="1:5" x14ac:dyDescent="0.2">
      <c r="A41" t="s">
        <v>2235</v>
      </c>
      <c r="B41" s="40">
        <v>102</v>
      </c>
      <c r="C41" t="s">
        <v>1808</v>
      </c>
      <c r="D41">
        <v>12</v>
      </c>
    </row>
    <row r="42" spans="1:5" x14ac:dyDescent="0.2">
      <c r="A42" t="s">
        <v>2235</v>
      </c>
      <c r="B42" s="40">
        <v>103</v>
      </c>
      <c r="C42" t="s">
        <v>108</v>
      </c>
      <c r="D42">
        <v>56</v>
      </c>
    </row>
    <row r="43" spans="1:5" x14ac:dyDescent="0.2">
      <c r="A43" t="s">
        <v>2235</v>
      </c>
      <c r="B43" s="40">
        <v>104</v>
      </c>
      <c r="C43" t="s">
        <v>4033</v>
      </c>
      <c r="D43">
        <v>700</v>
      </c>
    </row>
    <row r="44" spans="1:5" x14ac:dyDescent="0.2">
      <c r="A44" t="s">
        <v>2235</v>
      </c>
      <c r="B44" s="40">
        <v>105</v>
      </c>
      <c r="C44" t="s">
        <v>1816</v>
      </c>
      <c r="D44">
        <v>631</v>
      </c>
    </row>
    <row r="45" spans="1:5" x14ac:dyDescent="0.2">
      <c r="A45" t="s">
        <v>2235</v>
      </c>
      <c r="B45" s="40">
        <v>106</v>
      </c>
      <c r="C45" t="s">
        <v>1837</v>
      </c>
      <c r="D45">
        <v>317</v>
      </c>
    </row>
    <row r="46" spans="1:5" x14ac:dyDescent="0.2">
      <c r="A46" t="s">
        <v>2235</v>
      </c>
      <c r="B46" s="40" t="s">
        <v>3827</v>
      </c>
      <c r="C46" t="s">
        <v>1808</v>
      </c>
      <c r="D46">
        <v>27</v>
      </c>
    </row>
    <row r="47" spans="1:5" x14ac:dyDescent="0.2">
      <c r="A47" t="s">
        <v>2235</v>
      </c>
      <c r="B47" s="40">
        <v>115</v>
      </c>
      <c r="C47" t="s">
        <v>1909</v>
      </c>
      <c r="D47">
        <v>133</v>
      </c>
    </row>
    <row r="48" spans="1:5" x14ac:dyDescent="0.2">
      <c r="A48" t="s">
        <v>2235</v>
      </c>
      <c r="B48" s="40">
        <v>116</v>
      </c>
      <c r="C48" t="s">
        <v>2257</v>
      </c>
      <c r="D48">
        <v>199</v>
      </c>
    </row>
    <row r="49" spans="1:5" x14ac:dyDescent="0.2">
      <c r="A49" t="s">
        <v>2235</v>
      </c>
      <c r="B49" s="40">
        <v>117</v>
      </c>
      <c r="C49" t="s">
        <v>1257</v>
      </c>
      <c r="D49">
        <v>261</v>
      </c>
      <c r="E49" s="67" t="s">
        <v>1990</v>
      </c>
    </row>
    <row r="50" spans="1:5" x14ac:dyDescent="0.2">
      <c r="A50" t="s">
        <v>2235</v>
      </c>
      <c r="B50" s="40" t="s">
        <v>2283</v>
      </c>
      <c r="C50" t="s">
        <v>1808</v>
      </c>
      <c r="D50">
        <v>8</v>
      </c>
      <c r="E50" s="67" t="s">
        <v>1990</v>
      </c>
    </row>
    <row r="51" spans="1:5" x14ac:dyDescent="0.2">
      <c r="A51" t="s">
        <v>2235</v>
      </c>
      <c r="B51" s="40" t="s">
        <v>2291</v>
      </c>
      <c r="C51" t="s">
        <v>108</v>
      </c>
      <c r="D51">
        <v>33</v>
      </c>
      <c r="E51" s="67" t="s">
        <v>1990</v>
      </c>
    </row>
    <row r="52" spans="1:5" x14ac:dyDescent="0.2">
      <c r="A52" t="s">
        <v>2235</v>
      </c>
      <c r="B52" s="40">
        <v>118</v>
      </c>
      <c r="C52" t="s">
        <v>1816</v>
      </c>
      <c r="D52">
        <v>152</v>
      </c>
      <c r="E52" s="67" t="s">
        <v>1990</v>
      </c>
    </row>
    <row r="53" spans="1:5" x14ac:dyDescent="0.2">
      <c r="A53" t="s">
        <v>2235</v>
      </c>
      <c r="B53" s="40" t="s">
        <v>2295</v>
      </c>
      <c r="C53" t="s">
        <v>1808</v>
      </c>
      <c r="D53">
        <v>8</v>
      </c>
      <c r="E53" s="67" t="s">
        <v>1990</v>
      </c>
    </row>
    <row r="54" spans="1:5" x14ac:dyDescent="0.2">
      <c r="A54" t="s">
        <v>2235</v>
      </c>
      <c r="B54" s="40" t="s">
        <v>3056</v>
      </c>
      <c r="C54" t="s">
        <v>108</v>
      </c>
      <c r="D54">
        <v>35</v>
      </c>
      <c r="E54" s="67" t="s">
        <v>1990</v>
      </c>
    </row>
    <row r="55" spans="1:5" x14ac:dyDescent="0.2">
      <c r="A55" t="s">
        <v>2235</v>
      </c>
      <c r="B55" s="40">
        <v>119</v>
      </c>
      <c r="C55" t="s">
        <v>1909</v>
      </c>
      <c r="D55">
        <v>45</v>
      </c>
      <c r="E55" s="67" t="s">
        <v>2503</v>
      </c>
    </row>
    <row r="56" spans="1:5" x14ac:dyDescent="0.2">
      <c r="A56" t="s">
        <v>2235</v>
      </c>
      <c r="B56" s="40">
        <v>120</v>
      </c>
      <c r="C56" t="s">
        <v>1257</v>
      </c>
      <c r="D56">
        <v>285</v>
      </c>
      <c r="E56" s="67" t="s">
        <v>2503</v>
      </c>
    </row>
    <row r="57" spans="1:5" x14ac:dyDescent="0.2">
      <c r="A57" t="s">
        <v>2235</v>
      </c>
      <c r="B57" s="40" t="s">
        <v>4228</v>
      </c>
      <c r="C57" t="s">
        <v>1808</v>
      </c>
      <c r="D57">
        <v>12</v>
      </c>
      <c r="E57" s="67" t="s">
        <v>2503</v>
      </c>
    </row>
    <row r="58" spans="1:5" x14ac:dyDescent="0.2">
      <c r="A58" t="s">
        <v>2235</v>
      </c>
      <c r="B58" s="40" t="s">
        <v>4673</v>
      </c>
      <c r="C58" t="s">
        <v>1257</v>
      </c>
      <c r="D58">
        <v>133</v>
      </c>
      <c r="E58" s="67" t="s">
        <v>2503</v>
      </c>
    </row>
    <row r="59" spans="1:5" x14ac:dyDescent="0.2">
      <c r="A59" t="s">
        <v>2235</v>
      </c>
      <c r="B59" s="40" t="s">
        <v>890</v>
      </c>
      <c r="C59" t="s">
        <v>108</v>
      </c>
      <c r="D59">
        <v>39</v>
      </c>
      <c r="E59" s="67" t="s">
        <v>2503</v>
      </c>
    </row>
    <row r="60" spans="1:5" x14ac:dyDescent="0.2">
      <c r="A60" t="s">
        <v>2235</v>
      </c>
      <c r="B60" s="40">
        <v>121</v>
      </c>
      <c r="C60" t="s">
        <v>1257</v>
      </c>
      <c r="D60">
        <v>329</v>
      </c>
      <c r="E60" s="67" t="s">
        <v>2503</v>
      </c>
    </row>
    <row r="61" spans="1:5" x14ac:dyDescent="0.2">
      <c r="A61" t="s">
        <v>2235</v>
      </c>
      <c r="B61" s="40" t="s">
        <v>893</v>
      </c>
      <c r="C61" t="s">
        <v>1808</v>
      </c>
      <c r="D61">
        <v>12</v>
      </c>
      <c r="E61" s="67" t="s">
        <v>2503</v>
      </c>
    </row>
    <row r="62" spans="1:5" x14ac:dyDescent="0.2">
      <c r="A62" t="s">
        <v>2235</v>
      </c>
      <c r="B62" s="40" t="s">
        <v>895</v>
      </c>
      <c r="C62" t="s">
        <v>108</v>
      </c>
      <c r="D62">
        <v>37</v>
      </c>
      <c r="E62" s="67" t="s">
        <v>2503</v>
      </c>
    </row>
    <row r="63" spans="1:5" x14ac:dyDescent="0.2">
      <c r="A63" t="s">
        <v>2235</v>
      </c>
      <c r="B63" s="40">
        <v>125</v>
      </c>
      <c r="C63" t="s">
        <v>1909</v>
      </c>
      <c r="D63">
        <v>132</v>
      </c>
      <c r="E63" s="13">
        <v>142300</v>
      </c>
    </row>
    <row r="64" spans="1:5" x14ac:dyDescent="0.2">
      <c r="A64" t="s">
        <v>2235</v>
      </c>
      <c r="B64" s="40">
        <v>126</v>
      </c>
      <c r="C64" t="s">
        <v>2257</v>
      </c>
      <c r="D64">
        <v>187</v>
      </c>
      <c r="E64" s="13">
        <v>142300</v>
      </c>
    </row>
    <row r="65" spans="1:5" x14ac:dyDescent="0.2">
      <c r="A65" t="s">
        <v>2235</v>
      </c>
      <c r="B65" s="40">
        <v>127</v>
      </c>
      <c r="C65" t="s">
        <v>1257</v>
      </c>
      <c r="D65">
        <v>265</v>
      </c>
      <c r="E65" s="13">
        <v>142300</v>
      </c>
    </row>
    <row r="66" spans="1:5" x14ac:dyDescent="0.2">
      <c r="A66" t="s">
        <v>2235</v>
      </c>
      <c r="B66" s="40" t="s">
        <v>2325</v>
      </c>
      <c r="C66" t="s">
        <v>1808</v>
      </c>
      <c r="D66">
        <v>5</v>
      </c>
      <c r="E66" s="13">
        <v>142300</v>
      </c>
    </row>
    <row r="67" spans="1:5" x14ac:dyDescent="0.2">
      <c r="A67" t="s">
        <v>2235</v>
      </c>
      <c r="B67" s="40" t="s">
        <v>2327</v>
      </c>
      <c r="C67" t="s">
        <v>108</v>
      </c>
      <c r="D67">
        <v>39</v>
      </c>
      <c r="E67" s="13">
        <v>142300</v>
      </c>
    </row>
    <row r="68" spans="1:5" x14ac:dyDescent="0.2">
      <c r="A68" t="s">
        <v>2235</v>
      </c>
      <c r="B68" s="40">
        <v>128</v>
      </c>
      <c r="C68" t="s">
        <v>1257</v>
      </c>
      <c r="D68">
        <v>145</v>
      </c>
      <c r="E68" s="13">
        <v>142300</v>
      </c>
    </row>
    <row r="69" spans="1:5" x14ac:dyDescent="0.2">
      <c r="A69" t="s">
        <v>2235</v>
      </c>
      <c r="B69" s="40" t="s">
        <v>2823</v>
      </c>
      <c r="C69" t="s">
        <v>1808</v>
      </c>
      <c r="D69">
        <v>6</v>
      </c>
      <c r="E69" s="13">
        <v>142300</v>
      </c>
    </row>
    <row r="70" spans="1:5" x14ac:dyDescent="0.2">
      <c r="A70" t="s">
        <v>2235</v>
      </c>
      <c r="B70" s="40" t="s">
        <v>927</v>
      </c>
      <c r="C70" t="s">
        <v>108</v>
      </c>
      <c r="D70">
        <v>135</v>
      </c>
      <c r="E70" s="13">
        <v>142300</v>
      </c>
    </row>
    <row r="71" spans="1:5" x14ac:dyDescent="0.2">
      <c r="A71" t="s">
        <v>2235</v>
      </c>
      <c r="B71" s="40">
        <v>129</v>
      </c>
      <c r="C71" t="s">
        <v>1257</v>
      </c>
      <c r="D71">
        <v>92</v>
      </c>
      <c r="E71" s="13">
        <v>142300</v>
      </c>
    </row>
    <row r="72" spans="1:5" x14ac:dyDescent="0.2">
      <c r="A72" t="s">
        <v>2235</v>
      </c>
      <c r="B72" s="40" t="s">
        <v>2331</v>
      </c>
      <c r="C72" t="s">
        <v>1257</v>
      </c>
      <c r="D72">
        <v>246</v>
      </c>
      <c r="E72" s="13">
        <v>142300</v>
      </c>
    </row>
    <row r="73" spans="1:5" x14ac:dyDescent="0.2">
      <c r="A73" t="s">
        <v>2235</v>
      </c>
      <c r="B73" s="40" t="s">
        <v>2332</v>
      </c>
      <c r="C73" t="s">
        <v>108</v>
      </c>
      <c r="D73">
        <v>56</v>
      </c>
      <c r="E73" s="13">
        <v>142300</v>
      </c>
    </row>
    <row r="74" spans="1:5" x14ac:dyDescent="0.2">
      <c r="A74" t="s">
        <v>2235</v>
      </c>
      <c r="B74" s="40" t="s">
        <v>2333</v>
      </c>
      <c r="C74" t="s">
        <v>1808</v>
      </c>
      <c r="D74">
        <v>17</v>
      </c>
      <c r="E74" s="13">
        <v>142300</v>
      </c>
    </row>
    <row r="75" spans="1:5" x14ac:dyDescent="0.2">
      <c r="A75" t="s">
        <v>2235</v>
      </c>
      <c r="B75" s="40">
        <v>130</v>
      </c>
      <c r="C75" t="s">
        <v>1909</v>
      </c>
      <c r="D75">
        <v>80</v>
      </c>
      <c r="E75" s="13">
        <v>142300</v>
      </c>
    </row>
    <row r="76" spans="1:5" x14ac:dyDescent="0.2">
      <c r="A76" t="s">
        <v>2235</v>
      </c>
      <c r="B76" s="40">
        <v>131</v>
      </c>
      <c r="C76" t="s">
        <v>1257</v>
      </c>
      <c r="D76">
        <v>263</v>
      </c>
      <c r="E76" s="13">
        <v>142300</v>
      </c>
    </row>
    <row r="77" spans="1:5" x14ac:dyDescent="0.2">
      <c r="A77" t="s">
        <v>2235</v>
      </c>
      <c r="B77" s="40" t="s">
        <v>2340</v>
      </c>
      <c r="C77" t="s">
        <v>108</v>
      </c>
      <c r="D77">
        <v>37</v>
      </c>
      <c r="E77" s="13">
        <v>142300</v>
      </c>
    </row>
    <row r="78" spans="1:5" x14ac:dyDescent="0.2">
      <c r="A78" t="s">
        <v>2235</v>
      </c>
      <c r="B78" s="40" t="s">
        <v>2341</v>
      </c>
      <c r="C78" t="s">
        <v>1808</v>
      </c>
      <c r="D78">
        <v>5</v>
      </c>
      <c r="E78" s="13">
        <v>142300</v>
      </c>
    </row>
    <row r="79" spans="1:5" x14ac:dyDescent="0.2">
      <c r="C79" s="28" t="s">
        <v>4190</v>
      </c>
      <c r="D79" s="176">
        <f>SUM(D39:D78)</f>
        <v>5745</v>
      </c>
    </row>
    <row r="80" spans="1:5" x14ac:dyDescent="0.2">
      <c r="C80" s="28" t="s">
        <v>2259</v>
      </c>
      <c r="D80" s="176">
        <v>7111</v>
      </c>
    </row>
    <row r="82" spans="1:5" x14ac:dyDescent="0.2">
      <c r="A82" t="s">
        <v>2235</v>
      </c>
      <c r="B82" s="40">
        <v>201</v>
      </c>
      <c r="C82" t="s">
        <v>2257</v>
      </c>
      <c r="D82">
        <v>132</v>
      </c>
    </row>
    <row r="83" spans="1:5" x14ac:dyDescent="0.2">
      <c r="A83" t="s">
        <v>2235</v>
      </c>
      <c r="B83" s="40">
        <v>202</v>
      </c>
      <c r="C83" t="s">
        <v>2251</v>
      </c>
      <c r="D83">
        <v>228</v>
      </c>
    </row>
    <row r="84" spans="1:5" x14ac:dyDescent="0.2">
      <c r="A84" t="s">
        <v>2235</v>
      </c>
      <c r="B84" s="40" t="s">
        <v>2408</v>
      </c>
      <c r="C84" t="s">
        <v>1257</v>
      </c>
      <c r="D84">
        <v>100</v>
      </c>
    </row>
    <row r="85" spans="1:5" x14ac:dyDescent="0.2">
      <c r="A85" t="s">
        <v>2235</v>
      </c>
      <c r="B85" s="40" t="s">
        <v>2409</v>
      </c>
      <c r="C85" t="s">
        <v>1808</v>
      </c>
      <c r="D85">
        <v>4</v>
      </c>
    </row>
    <row r="86" spans="1:5" x14ac:dyDescent="0.2">
      <c r="A86" t="s">
        <v>2235</v>
      </c>
      <c r="B86" s="40">
        <v>203</v>
      </c>
      <c r="C86" t="s">
        <v>2252</v>
      </c>
      <c r="D86">
        <v>812</v>
      </c>
    </row>
    <row r="87" spans="1:5" x14ac:dyDescent="0.2">
      <c r="A87" t="s">
        <v>2235</v>
      </c>
      <c r="B87" s="40" t="s">
        <v>2411</v>
      </c>
      <c r="C87" t="s">
        <v>2253</v>
      </c>
      <c r="D87">
        <v>109</v>
      </c>
    </row>
    <row r="88" spans="1:5" x14ac:dyDescent="0.2">
      <c r="A88" t="s">
        <v>2235</v>
      </c>
      <c r="B88" s="40" t="s">
        <v>2412</v>
      </c>
      <c r="C88" t="s">
        <v>1808</v>
      </c>
      <c r="D88">
        <v>48</v>
      </c>
    </row>
    <row r="89" spans="1:5" x14ac:dyDescent="0.2">
      <c r="A89" t="s">
        <v>2235</v>
      </c>
      <c r="B89" s="40">
        <v>204</v>
      </c>
      <c r="C89" t="s">
        <v>2254</v>
      </c>
      <c r="D89">
        <v>159</v>
      </c>
    </row>
    <row r="90" spans="1:5" x14ac:dyDescent="0.2">
      <c r="A90" t="s">
        <v>2235</v>
      </c>
      <c r="B90" s="40">
        <v>205</v>
      </c>
      <c r="C90" t="s">
        <v>1808</v>
      </c>
      <c r="D90">
        <v>14</v>
      </c>
    </row>
    <row r="91" spans="1:5" x14ac:dyDescent="0.2">
      <c r="A91" t="s">
        <v>2235</v>
      </c>
      <c r="B91" s="40">
        <v>206</v>
      </c>
      <c r="C91" t="s">
        <v>111</v>
      </c>
      <c r="D91">
        <v>44</v>
      </c>
    </row>
    <row r="92" spans="1:5" x14ac:dyDescent="0.2">
      <c r="A92" t="s">
        <v>2235</v>
      </c>
      <c r="B92" s="40">
        <v>215</v>
      </c>
      <c r="C92" t="s">
        <v>2257</v>
      </c>
      <c r="D92">
        <v>72</v>
      </c>
      <c r="E92" s="67" t="s">
        <v>1990</v>
      </c>
    </row>
    <row r="93" spans="1:5" x14ac:dyDescent="0.2">
      <c r="A93" t="s">
        <v>2235</v>
      </c>
      <c r="B93" s="40" t="s">
        <v>3517</v>
      </c>
      <c r="C93" t="s">
        <v>1808</v>
      </c>
      <c r="D93">
        <v>10</v>
      </c>
      <c r="E93" s="67" t="s">
        <v>1990</v>
      </c>
    </row>
    <row r="94" spans="1:5" x14ac:dyDescent="0.2">
      <c r="A94" t="s">
        <v>2235</v>
      </c>
      <c r="B94" s="40">
        <v>216</v>
      </c>
      <c r="C94" t="s">
        <v>111</v>
      </c>
      <c r="D94">
        <v>263</v>
      </c>
      <c r="E94" s="67" t="s">
        <v>1990</v>
      </c>
    </row>
    <row r="95" spans="1:5" x14ac:dyDescent="0.2">
      <c r="A95" t="s">
        <v>2235</v>
      </c>
      <c r="B95" s="40" t="s">
        <v>647</v>
      </c>
      <c r="C95" t="s">
        <v>108</v>
      </c>
      <c r="D95">
        <v>39</v>
      </c>
      <c r="E95" s="67" t="s">
        <v>1990</v>
      </c>
    </row>
    <row r="96" spans="1:5" x14ac:dyDescent="0.2">
      <c r="A96" t="s">
        <v>2235</v>
      </c>
      <c r="B96" s="40" t="s">
        <v>1378</v>
      </c>
      <c r="C96" t="s">
        <v>1808</v>
      </c>
      <c r="D96">
        <v>11</v>
      </c>
      <c r="E96" s="67" t="s">
        <v>1990</v>
      </c>
    </row>
    <row r="97" spans="1:5" x14ac:dyDescent="0.2">
      <c r="A97" t="s">
        <v>2235</v>
      </c>
      <c r="B97" s="40">
        <v>217</v>
      </c>
      <c r="C97" t="s">
        <v>111</v>
      </c>
      <c r="D97">
        <v>234</v>
      </c>
      <c r="E97" s="67" t="s">
        <v>1990</v>
      </c>
    </row>
    <row r="98" spans="1:5" x14ac:dyDescent="0.2">
      <c r="A98" t="s">
        <v>2235</v>
      </c>
      <c r="B98" s="40" t="s">
        <v>3884</v>
      </c>
      <c r="C98" t="s">
        <v>108</v>
      </c>
      <c r="D98">
        <v>49</v>
      </c>
      <c r="E98" s="67" t="s">
        <v>1990</v>
      </c>
    </row>
    <row r="99" spans="1:5" x14ac:dyDescent="0.2">
      <c r="A99" t="s">
        <v>2235</v>
      </c>
      <c r="B99" s="40" t="s">
        <v>1380</v>
      </c>
      <c r="C99" t="s">
        <v>1808</v>
      </c>
      <c r="D99">
        <v>8</v>
      </c>
      <c r="E99" s="67" t="s">
        <v>1990</v>
      </c>
    </row>
    <row r="100" spans="1:5" x14ac:dyDescent="0.2">
      <c r="A100" t="s">
        <v>2235</v>
      </c>
      <c r="B100" s="40">
        <v>219</v>
      </c>
      <c r="C100" t="s">
        <v>1909</v>
      </c>
      <c r="D100">
        <v>45</v>
      </c>
      <c r="E100" s="67" t="s">
        <v>2503</v>
      </c>
    </row>
    <row r="101" spans="1:5" x14ac:dyDescent="0.2">
      <c r="A101" t="s">
        <v>2235</v>
      </c>
      <c r="B101" s="40">
        <v>220</v>
      </c>
      <c r="C101" t="s">
        <v>111</v>
      </c>
      <c r="D101">
        <v>285</v>
      </c>
      <c r="E101" s="67" t="s">
        <v>2503</v>
      </c>
    </row>
    <row r="102" spans="1:5" x14ac:dyDescent="0.2">
      <c r="A102" t="s">
        <v>2235</v>
      </c>
      <c r="B102" s="40" t="s">
        <v>2474</v>
      </c>
      <c r="C102" t="s">
        <v>1808</v>
      </c>
      <c r="D102">
        <v>15</v>
      </c>
      <c r="E102" s="67" t="s">
        <v>2503</v>
      </c>
    </row>
    <row r="103" spans="1:5" x14ac:dyDescent="0.2">
      <c r="A103" t="s">
        <v>2235</v>
      </c>
      <c r="B103" s="40" t="s">
        <v>2475</v>
      </c>
      <c r="C103" t="s">
        <v>108</v>
      </c>
      <c r="D103">
        <v>39</v>
      </c>
      <c r="E103" s="67" t="s">
        <v>2503</v>
      </c>
    </row>
    <row r="104" spans="1:5" x14ac:dyDescent="0.2">
      <c r="A104" t="s">
        <v>2235</v>
      </c>
      <c r="B104" s="40">
        <v>221</v>
      </c>
      <c r="C104" t="s">
        <v>111</v>
      </c>
      <c r="D104">
        <v>220</v>
      </c>
      <c r="E104" s="67" t="s">
        <v>2503</v>
      </c>
    </row>
    <row r="105" spans="1:5" x14ac:dyDescent="0.2">
      <c r="A105" t="s">
        <v>2235</v>
      </c>
      <c r="B105" s="40" t="s">
        <v>2479</v>
      </c>
      <c r="C105" t="s">
        <v>1808</v>
      </c>
      <c r="D105">
        <v>15</v>
      </c>
      <c r="E105" s="67" t="s">
        <v>2503</v>
      </c>
    </row>
    <row r="106" spans="1:5" x14ac:dyDescent="0.2">
      <c r="A106" t="s">
        <v>2235</v>
      </c>
      <c r="B106" s="40" t="s">
        <v>954</v>
      </c>
      <c r="C106" t="s">
        <v>108</v>
      </c>
      <c r="D106">
        <v>37</v>
      </c>
      <c r="E106" s="67" t="s">
        <v>2503</v>
      </c>
    </row>
    <row r="107" spans="1:5" x14ac:dyDescent="0.2">
      <c r="A107" t="s">
        <v>2235</v>
      </c>
      <c r="B107" s="40">
        <v>226</v>
      </c>
      <c r="C107" t="s">
        <v>1909</v>
      </c>
      <c r="D107">
        <v>57</v>
      </c>
      <c r="E107" s="13">
        <v>142300</v>
      </c>
    </row>
    <row r="108" spans="1:5" x14ac:dyDescent="0.2">
      <c r="A108" t="s">
        <v>2235</v>
      </c>
      <c r="B108" s="40">
        <v>227</v>
      </c>
      <c r="C108" t="s">
        <v>1257</v>
      </c>
      <c r="D108">
        <v>308</v>
      </c>
      <c r="E108" s="13">
        <v>142300</v>
      </c>
    </row>
    <row r="109" spans="1:5" x14ac:dyDescent="0.2">
      <c r="A109" t="s">
        <v>2235</v>
      </c>
      <c r="B109" s="40" t="s">
        <v>2488</v>
      </c>
      <c r="C109" t="s">
        <v>108</v>
      </c>
      <c r="D109">
        <v>50</v>
      </c>
      <c r="E109" s="13">
        <v>142300</v>
      </c>
    </row>
    <row r="110" spans="1:5" x14ac:dyDescent="0.2">
      <c r="A110" t="s">
        <v>2235</v>
      </c>
      <c r="B110" s="40" t="s">
        <v>2489</v>
      </c>
      <c r="C110" t="s">
        <v>1808</v>
      </c>
      <c r="D110">
        <v>9</v>
      </c>
      <c r="E110" s="13">
        <v>142300</v>
      </c>
    </row>
    <row r="111" spans="1:5" x14ac:dyDescent="0.2">
      <c r="A111" t="s">
        <v>2235</v>
      </c>
      <c r="B111" s="40">
        <v>228</v>
      </c>
      <c r="C111" t="s">
        <v>1257</v>
      </c>
      <c r="D111">
        <v>190</v>
      </c>
      <c r="E111" s="13">
        <v>142300</v>
      </c>
    </row>
    <row r="112" spans="1:5" x14ac:dyDescent="0.2">
      <c r="A112" t="s">
        <v>2235</v>
      </c>
      <c r="B112" s="40" t="s">
        <v>3532</v>
      </c>
      <c r="C112" t="s">
        <v>1808</v>
      </c>
      <c r="D112">
        <v>9</v>
      </c>
      <c r="E112" s="13">
        <v>142300</v>
      </c>
    </row>
    <row r="113" spans="1:5" x14ac:dyDescent="0.2">
      <c r="A113" t="s">
        <v>2235</v>
      </c>
      <c r="B113" s="40" t="s">
        <v>980</v>
      </c>
      <c r="C113" t="s">
        <v>108</v>
      </c>
      <c r="D113">
        <v>52</v>
      </c>
      <c r="E113" s="13">
        <v>142300</v>
      </c>
    </row>
    <row r="114" spans="1:5" x14ac:dyDescent="0.2">
      <c r="A114" t="s">
        <v>2235</v>
      </c>
      <c r="B114" s="40">
        <v>229</v>
      </c>
      <c r="C114" t="s">
        <v>1909</v>
      </c>
      <c r="D114">
        <v>42</v>
      </c>
      <c r="E114" s="13">
        <v>142300</v>
      </c>
    </row>
    <row r="115" spans="1:5" x14ac:dyDescent="0.2">
      <c r="A115" t="s">
        <v>2235</v>
      </c>
      <c r="B115" s="40">
        <v>230</v>
      </c>
      <c r="C115" t="s">
        <v>1257</v>
      </c>
      <c r="D115">
        <v>98</v>
      </c>
      <c r="E115" s="13">
        <v>142300</v>
      </c>
    </row>
    <row r="116" spans="1:5" x14ac:dyDescent="0.2">
      <c r="A116" t="s">
        <v>2235</v>
      </c>
      <c r="B116" s="40" t="s">
        <v>2497</v>
      </c>
      <c r="C116" t="s">
        <v>1808</v>
      </c>
      <c r="D116">
        <v>16</v>
      </c>
      <c r="E116" s="13">
        <v>142300</v>
      </c>
    </row>
    <row r="117" spans="1:5" x14ac:dyDescent="0.2">
      <c r="A117" t="s">
        <v>2235</v>
      </c>
      <c r="B117" s="40" t="s">
        <v>1387</v>
      </c>
      <c r="C117" t="s">
        <v>1808</v>
      </c>
      <c r="D117">
        <v>8</v>
      </c>
      <c r="E117" s="13">
        <v>142300</v>
      </c>
    </row>
    <row r="118" spans="1:5" x14ac:dyDescent="0.2">
      <c r="A118" t="s">
        <v>2235</v>
      </c>
      <c r="B118" s="40" t="s">
        <v>1388</v>
      </c>
      <c r="C118" t="s">
        <v>108</v>
      </c>
      <c r="D118">
        <v>45</v>
      </c>
      <c r="E118" s="13">
        <v>142300</v>
      </c>
    </row>
    <row r="119" spans="1:5" x14ac:dyDescent="0.2">
      <c r="A119" t="s">
        <v>2235</v>
      </c>
      <c r="B119" s="40" t="s">
        <v>2255</v>
      </c>
      <c r="C119" t="s">
        <v>1257</v>
      </c>
      <c r="D119">
        <v>92</v>
      </c>
      <c r="E119" s="13">
        <v>142300</v>
      </c>
    </row>
    <row r="120" spans="1:5" x14ac:dyDescent="0.2">
      <c r="A120" t="s">
        <v>2235</v>
      </c>
      <c r="B120" s="40" t="s">
        <v>2256</v>
      </c>
      <c r="C120" t="s">
        <v>1257</v>
      </c>
      <c r="D120">
        <v>124</v>
      </c>
      <c r="E120" s="13">
        <v>142300</v>
      </c>
    </row>
    <row r="121" spans="1:5" x14ac:dyDescent="0.2">
      <c r="A121" t="s">
        <v>2235</v>
      </c>
      <c r="B121" s="40">
        <v>231</v>
      </c>
      <c r="C121" t="s">
        <v>1257</v>
      </c>
      <c r="D121">
        <v>290</v>
      </c>
      <c r="E121" s="13">
        <v>142300</v>
      </c>
    </row>
    <row r="122" spans="1:5" x14ac:dyDescent="0.2">
      <c r="A122" t="s">
        <v>2235</v>
      </c>
      <c r="B122" s="40" t="s">
        <v>3273</v>
      </c>
      <c r="C122" t="s">
        <v>1808</v>
      </c>
      <c r="D122">
        <v>16</v>
      </c>
      <c r="E122" s="13">
        <v>142300</v>
      </c>
    </row>
    <row r="123" spans="1:5" x14ac:dyDescent="0.2">
      <c r="A123" t="s">
        <v>2235</v>
      </c>
      <c r="B123" s="40" t="s">
        <v>3274</v>
      </c>
      <c r="C123" t="s">
        <v>108</v>
      </c>
      <c r="D123">
        <v>76</v>
      </c>
      <c r="E123" s="13">
        <v>142300</v>
      </c>
    </row>
    <row r="124" spans="1:5" x14ac:dyDescent="0.2">
      <c r="A124" t="s">
        <v>2235</v>
      </c>
      <c r="B124" s="40" t="s">
        <v>3275</v>
      </c>
      <c r="C124" t="s">
        <v>1808</v>
      </c>
      <c r="D124">
        <v>9</v>
      </c>
      <c r="E124" s="13">
        <v>142300</v>
      </c>
    </row>
    <row r="126" spans="1:5" x14ac:dyDescent="0.2">
      <c r="C126" s="28" t="s">
        <v>4190</v>
      </c>
      <c r="D126" s="176">
        <f>SUM(D82:D125)</f>
        <v>4483</v>
      </c>
    </row>
    <row r="127" spans="1:5" x14ac:dyDescent="0.2">
      <c r="C127" s="28" t="s">
        <v>2259</v>
      </c>
      <c r="D127" s="176">
        <v>5795</v>
      </c>
    </row>
    <row r="129" spans="1:4" x14ac:dyDescent="0.2">
      <c r="A129" t="s">
        <v>2235</v>
      </c>
      <c r="B129" s="40">
        <v>301</v>
      </c>
      <c r="C129" t="s">
        <v>2257</v>
      </c>
      <c r="D129">
        <v>97</v>
      </c>
    </row>
    <row r="130" spans="1:4" x14ac:dyDescent="0.2">
      <c r="A130" t="s">
        <v>2235</v>
      </c>
      <c r="B130" s="40" t="s">
        <v>2542</v>
      </c>
      <c r="C130" t="s">
        <v>1808</v>
      </c>
      <c r="D130">
        <v>14</v>
      </c>
    </row>
    <row r="131" spans="1:4" x14ac:dyDescent="0.2">
      <c r="A131" t="s">
        <v>2235</v>
      </c>
      <c r="B131" s="40">
        <v>302</v>
      </c>
      <c r="C131" t="s">
        <v>1257</v>
      </c>
      <c r="D131">
        <v>142</v>
      </c>
    </row>
    <row r="132" spans="1:4" x14ac:dyDescent="0.2">
      <c r="A132" t="s">
        <v>2235</v>
      </c>
      <c r="B132" s="40">
        <v>303</v>
      </c>
      <c r="C132" t="s">
        <v>1257</v>
      </c>
      <c r="D132">
        <v>164</v>
      </c>
    </row>
    <row r="133" spans="1:4" x14ac:dyDescent="0.2">
      <c r="A133" t="s">
        <v>2235</v>
      </c>
      <c r="B133" s="40">
        <v>304</v>
      </c>
      <c r="C133" t="s">
        <v>1257</v>
      </c>
      <c r="D133">
        <v>138</v>
      </c>
    </row>
    <row r="134" spans="1:4" x14ac:dyDescent="0.2">
      <c r="A134" t="s">
        <v>2235</v>
      </c>
      <c r="B134" s="40">
        <v>305</v>
      </c>
      <c r="C134" t="s">
        <v>1257</v>
      </c>
      <c r="D134">
        <v>255</v>
      </c>
    </row>
    <row r="135" spans="1:4" x14ac:dyDescent="0.2">
      <c r="A135" t="s">
        <v>2235</v>
      </c>
      <c r="B135" s="40">
        <v>306</v>
      </c>
      <c r="C135" t="s">
        <v>2257</v>
      </c>
      <c r="D135">
        <v>87</v>
      </c>
    </row>
    <row r="136" spans="1:4" x14ac:dyDescent="0.2">
      <c r="A136" t="s">
        <v>2235</v>
      </c>
      <c r="B136" s="40">
        <v>307</v>
      </c>
      <c r="C136" t="s">
        <v>1257</v>
      </c>
      <c r="D136">
        <v>165</v>
      </c>
    </row>
    <row r="137" spans="1:4" x14ac:dyDescent="0.2">
      <c r="A137" t="s">
        <v>2235</v>
      </c>
      <c r="B137" s="40">
        <v>308</v>
      </c>
      <c r="C137" t="s">
        <v>1257</v>
      </c>
      <c r="D137">
        <v>197</v>
      </c>
    </row>
    <row r="138" spans="1:4" x14ac:dyDescent="0.2">
      <c r="A138" t="s">
        <v>2235</v>
      </c>
      <c r="B138" s="40">
        <v>309</v>
      </c>
      <c r="C138" t="s">
        <v>108</v>
      </c>
      <c r="D138">
        <v>78</v>
      </c>
    </row>
    <row r="139" spans="1:4" x14ac:dyDescent="0.2">
      <c r="A139" t="s">
        <v>2235</v>
      </c>
      <c r="B139" s="40">
        <v>310</v>
      </c>
      <c r="C139" t="s">
        <v>1257</v>
      </c>
      <c r="D139">
        <v>170</v>
      </c>
    </row>
    <row r="140" spans="1:4" x14ac:dyDescent="0.2">
      <c r="A140" t="s">
        <v>2235</v>
      </c>
      <c r="B140" s="40">
        <v>311</v>
      </c>
      <c r="C140" t="s">
        <v>108</v>
      </c>
      <c r="D140">
        <v>72</v>
      </c>
    </row>
    <row r="141" spans="1:4" x14ac:dyDescent="0.2">
      <c r="A141" t="s">
        <v>2235</v>
      </c>
      <c r="B141" s="40">
        <v>315</v>
      </c>
      <c r="C141" t="s">
        <v>1909</v>
      </c>
      <c r="D141">
        <v>71</v>
      </c>
    </row>
    <row r="142" spans="1:4" x14ac:dyDescent="0.2">
      <c r="A142" t="s">
        <v>2235</v>
      </c>
      <c r="B142" s="40" t="s">
        <v>2576</v>
      </c>
      <c r="C142" t="s">
        <v>1808</v>
      </c>
      <c r="D142">
        <v>10</v>
      </c>
    </row>
    <row r="143" spans="1:4" x14ac:dyDescent="0.2">
      <c r="A143" t="s">
        <v>2235</v>
      </c>
      <c r="B143" s="40">
        <v>316</v>
      </c>
      <c r="C143" t="s">
        <v>111</v>
      </c>
      <c r="D143">
        <v>251</v>
      </c>
    </row>
    <row r="144" spans="1:4" x14ac:dyDescent="0.2">
      <c r="A144" t="s">
        <v>2235</v>
      </c>
      <c r="B144" s="40" t="s">
        <v>2578</v>
      </c>
      <c r="C144" t="s">
        <v>108</v>
      </c>
      <c r="D144">
        <v>39</v>
      </c>
    </row>
    <row r="145" spans="1:5" x14ac:dyDescent="0.2">
      <c r="A145" t="s">
        <v>2235</v>
      </c>
      <c r="B145" s="40" t="s">
        <v>1395</v>
      </c>
      <c r="C145" t="s">
        <v>1808</v>
      </c>
      <c r="D145">
        <v>11</v>
      </c>
    </row>
    <row r="146" spans="1:5" x14ac:dyDescent="0.2">
      <c r="A146" t="s">
        <v>2235</v>
      </c>
      <c r="B146" s="40">
        <v>317</v>
      </c>
      <c r="C146" t="s">
        <v>111</v>
      </c>
      <c r="D146">
        <v>234</v>
      </c>
    </row>
    <row r="147" spans="1:5" x14ac:dyDescent="0.2">
      <c r="A147" t="s">
        <v>2235</v>
      </c>
      <c r="B147" s="40" t="s">
        <v>3885</v>
      </c>
      <c r="C147" t="s">
        <v>108</v>
      </c>
      <c r="D147">
        <v>49</v>
      </c>
    </row>
    <row r="148" spans="1:5" x14ac:dyDescent="0.2">
      <c r="A148" t="s">
        <v>2235</v>
      </c>
      <c r="B148" s="40" t="s">
        <v>1397</v>
      </c>
      <c r="C148" t="s">
        <v>1808</v>
      </c>
      <c r="D148">
        <v>8</v>
      </c>
    </row>
    <row r="149" spans="1:5" x14ac:dyDescent="0.2">
      <c r="A149" t="s">
        <v>2235</v>
      </c>
      <c r="B149" s="40">
        <v>319</v>
      </c>
      <c r="C149" t="s">
        <v>1909</v>
      </c>
      <c r="D149">
        <v>45</v>
      </c>
    </row>
    <row r="150" spans="1:5" x14ac:dyDescent="0.2">
      <c r="A150" t="s">
        <v>2235</v>
      </c>
      <c r="B150" s="40">
        <v>320</v>
      </c>
      <c r="C150" t="s">
        <v>111</v>
      </c>
      <c r="D150">
        <v>285</v>
      </c>
    </row>
    <row r="151" spans="1:5" x14ac:dyDescent="0.2">
      <c r="A151" t="s">
        <v>2235</v>
      </c>
      <c r="B151" s="40" t="s">
        <v>2587</v>
      </c>
      <c r="C151" t="s">
        <v>1808</v>
      </c>
      <c r="D151">
        <v>12</v>
      </c>
    </row>
    <row r="152" spans="1:5" x14ac:dyDescent="0.2">
      <c r="A152" t="s">
        <v>2235</v>
      </c>
      <c r="B152" s="40" t="s">
        <v>2588</v>
      </c>
      <c r="C152" t="s">
        <v>108</v>
      </c>
      <c r="D152">
        <v>39</v>
      </c>
    </row>
    <row r="153" spans="1:5" x14ac:dyDescent="0.2">
      <c r="A153" t="s">
        <v>2235</v>
      </c>
      <c r="B153" s="40">
        <v>321</v>
      </c>
      <c r="C153" t="s">
        <v>111</v>
      </c>
      <c r="D153">
        <v>287</v>
      </c>
    </row>
    <row r="154" spans="1:5" x14ac:dyDescent="0.2">
      <c r="A154" t="s">
        <v>2235</v>
      </c>
      <c r="B154" s="40" t="s">
        <v>3596</v>
      </c>
      <c r="C154" t="s">
        <v>1808</v>
      </c>
      <c r="D154">
        <v>10</v>
      </c>
    </row>
    <row r="155" spans="1:5" x14ac:dyDescent="0.2">
      <c r="A155" t="s">
        <v>2235</v>
      </c>
      <c r="B155" s="40" t="s">
        <v>3597</v>
      </c>
      <c r="C155" t="s">
        <v>108</v>
      </c>
      <c r="D155">
        <v>37</v>
      </c>
    </row>
    <row r="156" spans="1:5" x14ac:dyDescent="0.2">
      <c r="A156" t="s">
        <v>2235</v>
      </c>
      <c r="B156" s="40">
        <v>326</v>
      </c>
      <c r="C156" t="s">
        <v>1909</v>
      </c>
      <c r="D156">
        <v>57</v>
      </c>
    </row>
    <row r="157" spans="1:5" x14ac:dyDescent="0.2">
      <c r="A157" t="s">
        <v>2235</v>
      </c>
      <c r="B157" s="40" t="s">
        <v>1049</v>
      </c>
      <c r="C157" t="s">
        <v>1808</v>
      </c>
      <c r="D157">
        <v>15</v>
      </c>
    </row>
    <row r="158" spans="1:5" x14ac:dyDescent="0.2">
      <c r="A158" t="s">
        <v>2235</v>
      </c>
      <c r="B158" s="40">
        <v>327</v>
      </c>
      <c r="C158" t="s">
        <v>1257</v>
      </c>
      <c r="D158">
        <v>269</v>
      </c>
      <c r="E158" s="13">
        <v>142300</v>
      </c>
    </row>
    <row r="159" spans="1:5" x14ac:dyDescent="0.2">
      <c r="A159" t="s">
        <v>2235</v>
      </c>
      <c r="B159" s="40" t="s">
        <v>1055</v>
      </c>
      <c r="C159" t="s">
        <v>108</v>
      </c>
      <c r="D159">
        <v>49</v>
      </c>
      <c r="E159" s="13">
        <v>142300</v>
      </c>
    </row>
    <row r="160" spans="1:5" x14ac:dyDescent="0.2">
      <c r="A160" t="s">
        <v>2235</v>
      </c>
      <c r="B160" s="40" t="s">
        <v>1056</v>
      </c>
      <c r="C160" t="s">
        <v>1808</v>
      </c>
      <c r="D160">
        <v>9</v>
      </c>
      <c r="E160" s="13">
        <v>142300</v>
      </c>
    </row>
    <row r="161" spans="1:5" x14ac:dyDescent="0.2">
      <c r="A161" t="s">
        <v>2235</v>
      </c>
      <c r="B161" s="40">
        <v>328</v>
      </c>
      <c r="C161" t="s">
        <v>1257</v>
      </c>
      <c r="D161">
        <v>190</v>
      </c>
      <c r="E161" s="13">
        <v>142300</v>
      </c>
    </row>
    <row r="162" spans="1:5" x14ac:dyDescent="0.2">
      <c r="A162" t="s">
        <v>2235</v>
      </c>
      <c r="B162" s="40" t="s">
        <v>1060</v>
      </c>
      <c r="C162" t="s">
        <v>108</v>
      </c>
      <c r="D162">
        <v>54</v>
      </c>
      <c r="E162" s="13">
        <v>142300</v>
      </c>
    </row>
    <row r="163" spans="1:5" x14ac:dyDescent="0.2">
      <c r="A163" t="s">
        <v>2235</v>
      </c>
      <c r="B163" s="40" t="s">
        <v>1061</v>
      </c>
      <c r="C163" t="s">
        <v>1808</v>
      </c>
      <c r="D163">
        <v>9</v>
      </c>
      <c r="E163" s="13">
        <v>142300</v>
      </c>
    </row>
    <row r="164" spans="1:5" x14ac:dyDescent="0.2">
      <c r="A164" t="s">
        <v>2235</v>
      </c>
      <c r="B164" s="40">
        <v>329</v>
      </c>
      <c r="C164" t="s">
        <v>1909</v>
      </c>
      <c r="D164">
        <v>76</v>
      </c>
      <c r="E164" s="13">
        <v>142300</v>
      </c>
    </row>
    <row r="165" spans="1:5" x14ac:dyDescent="0.2">
      <c r="A165" t="s">
        <v>2235</v>
      </c>
      <c r="B165" s="40">
        <v>330</v>
      </c>
      <c r="C165" t="s">
        <v>111</v>
      </c>
      <c r="D165">
        <v>226</v>
      </c>
      <c r="E165" s="13">
        <v>142300</v>
      </c>
    </row>
    <row r="166" spans="1:5" x14ac:dyDescent="0.2">
      <c r="A166" t="s">
        <v>2235</v>
      </c>
      <c r="B166" s="40" t="s">
        <v>2603</v>
      </c>
      <c r="C166" t="s">
        <v>1808</v>
      </c>
      <c r="D166">
        <v>24</v>
      </c>
      <c r="E166" s="13">
        <v>142300</v>
      </c>
    </row>
    <row r="167" spans="1:5" x14ac:dyDescent="0.2">
      <c r="A167" t="s">
        <v>2235</v>
      </c>
      <c r="B167" s="40" t="s">
        <v>2605</v>
      </c>
      <c r="C167" t="s">
        <v>108</v>
      </c>
      <c r="D167">
        <v>45</v>
      </c>
      <c r="E167" s="13">
        <v>142300</v>
      </c>
    </row>
    <row r="168" spans="1:5" x14ac:dyDescent="0.2">
      <c r="A168" t="s">
        <v>2235</v>
      </c>
      <c r="B168" s="40" t="s">
        <v>2606</v>
      </c>
      <c r="C168" t="s">
        <v>111</v>
      </c>
      <c r="D168">
        <v>92</v>
      </c>
      <c r="E168" s="13">
        <v>142300</v>
      </c>
    </row>
    <row r="169" spans="1:5" x14ac:dyDescent="0.2">
      <c r="A169" t="s">
        <v>2235</v>
      </c>
      <c r="B169" s="40">
        <v>331</v>
      </c>
      <c r="C169" t="s">
        <v>1257</v>
      </c>
      <c r="D169">
        <v>301</v>
      </c>
      <c r="E169" s="13">
        <v>142300</v>
      </c>
    </row>
    <row r="170" spans="1:5" x14ac:dyDescent="0.2">
      <c r="A170" t="s">
        <v>2235</v>
      </c>
      <c r="B170" s="40" t="s">
        <v>3310</v>
      </c>
      <c r="C170" t="s">
        <v>1808</v>
      </c>
      <c r="D170">
        <v>14</v>
      </c>
      <c r="E170" s="13">
        <v>142300</v>
      </c>
    </row>
    <row r="171" spans="1:5" x14ac:dyDescent="0.2">
      <c r="A171" t="s">
        <v>2235</v>
      </c>
      <c r="B171" s="40" t="s">
        <v>3311</v>
      </c>
      <c r="C171" t="s">
        <v>108</v>
      </c>
      <c r="D171">
        <v>41</v>
      </c>
      <c r="E171" s="13">
        <v>142300</v>
      </c>
    </row>
    <row r="172" spans="1:5" x14ac:dyDescent="0.2">
      <c r="A172" t="s">
        <v>2235</v>
      </c>
      <c r="B172" s="40" t="s">
        <v>3312</v>
      </c>
      <c r="C172" t="s">
        <v>1808</v>
      </c>
      <c r="D172">
        <v>5</v>
      </c>
      <c r="E172" s="13">
        <v>142300</v>
      </c>
    </row>
    <row r="174" spans="1:5" x14ac:dyDescent="0.2">
      <c r="C174" s="28" t="s">
        <v>2262</v>
      </c>
      <c r="D174" s="176">
        <f>SUM(D129:D173)</f>
        <v>4443</v>
      </c>
    </row>
    <row r="175" spans="1:5" x14ac:dyDescent="0.2">
      <c r="C175" s="28" t="s">
        <v>2259</v>
      </c>
      <c r="D175" s="176">
        <v>5659</v>
      </c>
    </row>
    <row r="177" spans="3:4" x14ac:dyDescent="0.2">
      <c r="C177" s="28" t="s">
        <v>2260</v>
      </c>
      <c r="D177" s="176">
        <f>SUM(D36, D79, D126, D174)</f>
        <v>20650</v>
      </c>
    </row>
    <row r="178" spans="3:4" x14ac:dyDescent="0.2">
      <c r="C178" s="28" t="s">
        <v>2261</v>
      </c>
      <c r="D178" s="176">
        <f>SUM(D37, D80, D127, D175)</f>
        <v>25039</v>
      </c>
    </row>
  </sheetData>
  <phoneticPr fontId="8" type="noConversion"/>
  <printOptions gridLines="1"/>
  <pageMargins left="0.25" right="0.25" top="0.5" bottom="0.5" header="0.25" footer="0.25"/>
  <pageSetup orientation="portrait" horizontalDpi="4294967293" r:id="rId1"/>
  <headerFooter alignWithMargins="0">
    <oddHeader>&amp;LAttachment E&amp;CCREIGHTON UNIVERSITY 
&amp;A SQ. FT.</oddHeader>
    <oddFooter>Page &amp;P&amp;R&amp;A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52</vt:i4>
      </vt:variant>
      <vt:variant>
        <vt:lpstr>Named Ranges</vt:lpstr>
      </vt:variant>
      <vt:variant>
        <vt:i4>128</vt:i4>
      </vt:variant>
    </vt:vector>
  </HeadingPairs>
  <TitlesOfParts>
    <vt:vector size="180" baseType="lpstr">
      <vt:lpstr>cover</vt:lpstr>
      <vt:lpstr>Frequency</vt:lpstr>
      <vt:lpstr>Creighton Hall</vt:lpstr>
      <vt:lpstr>Reinert Alumni Lib</vt:lpstr>
      <vt:lpstr>Becker Hall</vt:lpstr>
      <vt:lpstr>B.I.C.</vt:lpstr>
      <vt:lpstr>Boyne</vt:lpstr>
      <vt:lpstr>Brandeis Hall</vt:lpstr>
      <vt:lpstr>Campion House</vt:lpstr>
      <vt:lpstr>ComArt</vt:lpstr>
      <vt:lpstr>Criss I</vt:lpstr>
      <vt:lpstr>Criss II III</vt:lpstr>
      <vt:lpstr>Davis Sq</vt:lpstr>
      <vt:lpstr>Deglmn</vt:lpstr>
      <vt:lpstr>Eppley</vt:lpstr>
      <vt:lpstr>GallHall</vt:lpstr>
      <vt:lpstr>Griswold</vt:lpstr>
      <vt:lpstr>GrnHse</vt:lpstr>
      <vt:lpstr>Old Gym</vt:lpstr>
      <vt:lpstr>Harper Center</vt:lpstr>
      <vt:lpstr>Hixson-Lied</vt:lpstr>
      <vt:lpstr>Health Policy and Ethics</vt:lpstr>
      <vt:lpstr>Dowling</vt:lpstr>
      <vt:lpstr>Heider</vt:lpstr>
      <vt:lpstr>Ignatious House</vt:lpstr>
      <vt:lpstr>Jelinek</vt:lpstr>
      <vt:lpstr>Kellom Knolls</vt:lpstr>
      <vt:lpstr>Kenefick</vt:lpstr>
      <vt:lpstr>Kiewit Fitness Center</vt:lpstr>
      <vt:lpstr>KH</vt:lpstr>
      <vt:lpstr>Kitty Gaughn</vt:lpstr>
      <vt:lpstr>Labaj</vt:lpstr>
      <vt:lpstr>Law</vt:lpstr>
      <vt:lpstr>Lied Center</vt:lpstr>
      <vt:lpstr>Linn</vt:lpstr>
      <vt:lpstr>Markoe</vt:lpstr>
      <vt:lpstr>McGloin</vt:lpstr>
      <vt:lpstr>Murphy</vt:lpstr>
      <vt:lpstr>Opus Hall</vt:lpstr>
      <vt:lpstr>Pittman</vt:lpstr>
      <vt:lpstr>Rasmussen Ctr</vt:lpstr>
      <vt:lpstr>Rigge Science</vt:lpstr>
      <vt:lpstr>ROTC</vt:lpstr>
      <vt:lpstr>Ryan Athletic Ctr</vt:lpstr>
      <vt:lpstr>Schneider</vt:lpstr>
      <vt:lpstr>Morrison Soccer Stdm</vt:lpstr>
      <vt:lpstr>StdCtr</vt:lpstr>
      <vt:lpstr>St Johns</vt:lpstr>
      <vt:lpstr>Swan</vt:lpstr>
      <vt:lpstr>Walt Jahn</vt:lpstr>
      <vt:lpstr>Wareham</vt:lpstr>
      <vt:lpstr>WESTCAMP</vt:lpstr>
      <vt:lpstr>B.I.C.!Database</vt:lpstr>
      <vt:lpstr>'Becker Hall'!Database</vt:lpstr>
      <vt:lpstr>Boyne!Database</vt:lpstr>
      <vt:lpstr>'Brandeis Hall'!Database</vt:lpstr>
      <vt:lpstr>ComArt!Database</vt:lpstr>
      <vt:lpstr>Deglmn!Database</vt:lpstr>
      <vt:lpstr>Dowling!Database</vt:lpstr>
      <vt:lpstr>Eppley!Database</vt:lpstr>
      <vt:lpstr>GallHall!Database</vt:lpstr>
      <vt:lpstr>GrnHse!Database</vt:lpstr>
      <vt:lpstr>Heider!Database</vt:lpstr>
      <vt:lpstr>'Hixson-Lied'!Database</vt:lpstr>
      <vt:lpstr>'Ignatious House'!Database</vt:lpstr>
      <vt:lpstr>Jelinek!Database</vt:lpstr>
      <vt:lpstr>Kenefick!Database</vt:lpstr>
      <vt:lpstr>KH!Database</vt:lpstr>
      <vt:lpstr>'Kiewit Fitness Center'!Database</vt:lpstr>
      <vt:lpstr>'Kitty Gaughn'!Database</vt:lpstr>
      <vt:lpstr>Labaj!Database</vt:lpstr>
      <vt:lpstr>Law!Database</vt:lpstr>
      <vt:lpstr>'Lied Center'!Database</vt:lpstr>
      <vt:lpstr>Linn!Database</vt:lpstr>
      <vt:lpstr>Markoe!Database</vt:lpstr>
      <vt:lpstr>McGloin!Database</vt:lpstr>
      <vt:lpstr>'Morrison Soccer Stdm'!Database</vt:lpstr>
      <vt:lpstr>Murphy!Database</vt:lpstr>
      <vt:lpstr>'Old Gym'!Database</vt:lpstr>
      <vt:lpstr>Pittman!Database</vt:lpstr>
      <vt:lpstr>'Reinert Alumni Lib'!Database</vt:lpstr>
      <vt:lpstr>'Rigge Science'!Database</vt:lpstr>
      <vt:lpstr>ROTC!Database</vt:lpstr>
      <vt:lpstr>Schneider!Database</vt:lpstr>
      <vt:lpstr>'St Johns'!Database</vt:lpstr>
      <vt:lpstr>StdCtr!Database</vt:lpstr>
      <vt:lpstr>Swan!Database</vt:lpstr>
      <vt:lpstr>'Walt Jahn'!Database</vt:lpstr>
      <vt:lpstr>B.I.C.!Print_Area</vt:lpstr>
      <vt:lpstr>'Becker Hall'!Print_Area</vt:lpstr>
      <vt:lpstr>Boyne!Print_Area</vt:lpstr>
      <vt:lpstr>'Brandeis Hall'!Print_Area</vt:lpstr>
      <vt:lpstr>'Campion House'!Print_Area</vt:lpstr>
      <vt:lpstr>ComArt!Print_Area</vt:lpstr>
      <vt:lpstr>cover!Print_Area</vt:lpstr>
      <vt:lpstr>'Creighton Hall'!Print_Area</vt:lpstr>
      <vt:lpstr>'Criss I'!Print_Area</vt:lpstr>
      <vt:lpstr>'Criss II III'!Print_Area</vt:lpstr>
      <vt:lpstr>Deglmn!Print_Area</vt:lpstr>
      <vt:lpstr>Dowling!Print_Area</vt:lpstr>
      <vt:lpstr>Eppley!Print_Area</vt:lpstr>
      <vt:lpstr>GallHall!Print_Area</vt:lpstr>
      <vt:lpstr>GrnHse!Print_Area</vt:lpstr>
      <vt:lpstr>'Health Policy and Ethics'!Print_Area</vt:lpstr>
      <vt:lpstr>Heider!Print_Area</vt:lpstr>
      <vt:lpstr>'Hixson-Lied'!Print_Area</vt:lpstr>
      <vt:lpstr>'Ignatious House'!Print_Area</vt:lpstr>
      <vt:lpstr>Jelinek!Print_Area</vt:lpstr>
      <vt:lpstr>Kenefick!Print_Area</vt:lpstr>
      <vt:lpstr>KH!Print_Area</vt:lpstr>
      <vt:lpstr>'Kiewit Fitness Center'!Print_Area</vt:lpstr>
      <vt:lpstr>'Kitty Gaughn'!Print_Area</vt:lpstr>
      <vt:lpstr>Labaj!Print_Area</vt:lpstr>
      <vt:lpstr>Law!Print_Area</vt:lpstr>
      <vt:lpstr>'Lied Center'!Print_Area</vt:lpstr>
      <vt:lpstr>Linn!Print_Area</vt:lpstr>
      <vt:lpstr>Markoe!Print_Area</vt:lpstr>
      <vt:lpstr>McGloin!Print_Area</vt:lpstr>
      <vt:lpstr>'Morrison Soccer Stdm'!Print_Area</vt:lpstr>
      <vt:lpstr>Murphy!Print_Area</vt:lpstr>
      <vt:lpstr>'Old Gym'!Print_Area</vt:lpstr>
      <vt:lpstr>Pittman!Print_Area</vt:lpstr>
      <vt:lpstr>'Rasmussen Ctr'!Print_Area</vt:lpstr>
      <vt:lpstr>'Reinert Alumni Lib'!Print_Area</vt:lpstr>
      <vt:lpstr>'Rigge Science'!Print_Area</vt:lpstr>
      <vt:lpstr>ROTC!Print_Area</vt:lpstr>
      <vt:lpstr>'Ryan Athletic Ctr'!Print_Area</vt:lpstr>
      <vt:lpstr>Schneider!Print_Area</vt:lpstr>
      <vt:lpstr>'St Johns'!Print_Area</vt:lpstr>
      <vt:lpstr>StdCtr!Print_Area</vt:lpstr>
      <vt:lpstr>Swan!Print_Area</vt:lpstr>
      <vt:lpstr>'Walt Jahn'!Print_Area</vt:lpstr>
      <vt:lpstr>Wareham!Print_Area</vt:lpstr>
      <vt:lpstr>B.I.C.!Print_Titles</vt:lpstr>
      <vt:lpstr>'Becker Hall'!Print_Titles</vt:lpstr>
      <vt:lpstr>Boyne!Print_Titles</vt:lpstr>
      <vt:lpstr>'Brandeis Hall'!Print_Titles</vt:lpstr>
      <vt:lpstr>'Campion House'!Print_Titles</vt:lpstr>
      <vt:lpstr>ComArt!Print_Titles</vt:lpstr>
      <vt:lpstr>cover!Print_Titles</vt:lpstr>
      <vt:lpstr>'Creighton Hall'!Print_Titles</vt:lpstr>
      <vt:lpstr>'Criss I'!Print_Titles</vt:lpstr>
      <vt:lpstr>'Criss II III'!Print_Titles</vt:lpstr>
      <vt:lpstr>Deglmn!Print_Titles</vt:lpstr>
      <vt:lpstr>Dowling!Print_Titles</vt:lpstr>
      <vt:lpstr>Eppley!Print_Titles</vt:lpstr>
      <vt:lpstr>Frequency!Print_Titles</vt:lpstr>
      <vt:lpstr>GallHall!Print_Titles</vt:lpstr>
      <vt:lpstr>GrnHse!Print_Titles</vt:lpstr>
      <vt:lpstr>'Harper Center'!Print_Titles</vt:lpstr>
      <vt:lpstr>'Health Policy and Ethics'!Print_Titles</vt:lpstr>
      <vt:lpstr>Heider!Print_Titles</vt:lpstr>
      <vt:lpstr>'Hixson-Lied'!Print_Titles</vt:lpstr>
      <vt:lpstr>'Ignatious House'!Print_Titles</vt:lpstr>
      <vt:lpstr>Jelinek!Print_Titles</vt:lpstr>
      <vt:lpstr>Kenefick!Print_Titles</vt:lpstr>
      <vt:lpstr>KH!Print_Titles</vt:lpstr>
      <vt:lpstr>'Kiewit Fitness Center'!Print_Titles</vt:lpstr>
      <vt:lpstr>'Kitty Gaughn'!Print_Titles</vt:lpstr>
      <vt:lpstr>Labaj!Print_Titles</vt:lpstr>
      <vt:lpstr>Law!Print_Titles</vt:lpstr>
      <vt:lpstr>'Lied Center'!Print_Titles</vt:lpstr>
      <vt:lpstr>Linn!Print_Titles</vt:lpstr>
      <vt:lpstr>Markoe!Print_Titles</vt:lpstr>
      <vt:lpstr>McGloin!Print_Titles</vt:lpstr>
      <vt:lpstr>'Morrison Soccer Stdm'!Print_Titles</vt:lpstr>
      <vt:lpstr>Murphy!Print_Titles</vt:lpstr>
      <vt:lpstr>'Old Gym'!Print_Titles</vt:lpstr>
      <vt:lpstr>Pittman!Print_Titles</vt:lpstr>
      <vt:lpstr>'Rasmussen Ctr'!Print_Titles</vt:lpstr>
      <vt:lpstr>'Reinert Alumni Lib'!Print_Titles</vt:lpstr>
      <vt:lpstr>'Rigge Science'!Print_Titles</vt:lpstr>
      <vt:lpstr>ROTC!Print_Titles</vt:lpstr>
      <vt:lpstr>'Ryan Athletic Ctr'!Print_Titles</vt:lpstr>
      <vt:lpstr>Schneider!Print_Titles</vt:lpstr>
      <vt:lpstr>'St Johns'!Print_Titles</vt:lpstr>
      <vt:lpstr>StdCtr!Print_Titles</vt:lpstr>
      <vt:lpstr>Swan!Print_Titles</vt:lpstr>
      <vt:lpstr>'Walt Jahn'!Print_Titles</vt:lpstr>
      <vt:lpstr>Wareham!Print_Titles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Creighton Univ</dc:creator>
  <cp:lastModifiedBy>Ed DuPree</cp:lastModifiedBy>
  <cp:lastPrinted>2013-04-16T14:11:00Z</cp:lastPrinted>
  <dcterms:created xsi:type="dcterms:W3CDTF">1999-11-22T17:06:22Z</dcterms:created>
  <dcterms:modified xsi:type="dcterms:W3CDTF">2013-04-16T14:32:40Z</dcterms:modified>
</cp:coreProperties>
</file>