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6" windowWidth="15300" windowHeight="9000"/>
  </bookViews>
  <sheets>
    <sheet name="Jan15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38" i="1" l="1"/>
  <c r="E23" i="1"/>
  <c r="D22" i="1"/>
  <c r="D23" i="1" s="1"/>
  <c r="D24" i="1" s="1"/>
  <c r="D25" i="1" s="1"/>
  <c r="D26" i="1" s="1"/>
  <c r="F42" i="1" l="1"/>
  <c r="F41" i="1"/>
  <c r="F40" i="1"/>
  <c r="F39" i="1"/>
  <c r="F37" i="1"/>
  <c r="F36" i="1"/>
  <c r="F35" i="1"/>
  <c r="D17" i="1" l="1"/>
  <c r="E17" i="1" s="1"/>
  <c r="D9" i="1" l="1"/>
  <c r="E9" i="1" s="1"/>
  <c r="D13" i="1"/>
  <c r="E13" i="1" s="1"/>
  <c r="E44" i="1"/>
  <c r="D44" i="1"/>
  <c r="C28" i="1"/>
  <c r="E25" i="1" l="1"/>
  <c r="F25" i="1" s="1"/>
  <c r="E24" i="1"/>
  <c r="F24" i="1" s="1"/>
  <c r="F23" i="1"/>
  <c r="E26" i="1"/>
  <c r="E22" i="1"/>
  <c r="F22" i="1" s="1"/>
  <c r="F26" i="1"/>
  <c r="F44" i="1"/>
  <c r="F28" i="1" l="1"/>
</calcChain>
</file>

<file path=xl/sharedStrings.xml><?xml version="1.0" encoding="utf-8"?>
<sst xmlns="http://schemas.openxmlformats.org/spreadsheetml/2006/main" count="46" uniqueCount="31">
  <si>
    <t>Cap A - awards</t>
  </si>
  <si>
    <t>Actual</t>
  </si>
  <si>
    <t xml:space="preserve">Annual </t>
  </si>
  <si>
    <t>Difference</t>
  </si>
  <si>
    <t>Per Month</t>
  </si>
  <si>
    <t>Grant</t>
  </si>
  <si>
    <t>Monthly Amt</t>
  </si>
  <si>
    <t>Total Cap Cost Share</t>
  </si>
  <si>
    <t>Fund</t>
  </si>
  <si>
    <t>Org</t>
  </si>
  <si>
    <t>Acct</t>
  </si>
  <si>
    <t>% Paid</t>
  </si>
  <si>
    <t>Cap A</t>
  </si>
  <si>
    <t>after 1/12/14</t>
  </si>
  <si>
    <t>after 1/12/15</t>
  </si>
  <si>
    <t>Cap B</t>
  </si>
  <si>
    <t>before 1/12/14</t>
  </si>
  <si>
    <t xml:space="preserve">Period:  </t>
  </si>
  <si>
    <t xml:space="preserve">Name:  </t>
  </si>
  <si>
    <t>Cap Required</t>
  </si>
  <si>
    <t>Actual Effort % on Grant</t>
  </si>
  <si>
    <t>Cost Share % per Month</t>
  </si>
  <si>
    <t>% Time Worked</t>
  </si>
  <si>
    <t>Cost Share % Over Cap</t>
  </si>
  <si>
    <t>PAR WORKSHEET</t>
  </si>
  <si>
    <t>M02 - Jan 2015</t>
  </si>
  <si>
    <t>ABOVE CAP COST SHARE WORKSHEET</t>
  </si>
  <si>
    <t>Cap B - awards</t>
  </si>
  <si>
    <t>Cap C - awards</t>
  </si>
  <si>
    <t>Total</t>
  </si>
  <si>
    <t>Monthly Differ $ per Grant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</si>
</sst>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40">
    <xf numFmtId="0" fontId="0" fillId="0" borderId="0" xfId="0"/>
    <xf numFmtId="0" fontId="1" fillId="0" borderId="0" xfId="0" applyFont="1"/>
    <xf numFmtId="44" fontId="0" fillId="0" borderId="0" xfId="0" applyNumberFormat="1"/>
    <xf numFmtId="2" fontId="0" fillId="0" borderId="0" xfId="0" applyNumberFormat="1"/>
    <xf numFmtId="44" fontId="0" fillId="0" borderId="0" xfId="0" applyNumberFormat="1" applyFill="1"/>
    <xf numFmtId="0" fontId="1" fillId="0" borderId="2" xfId="0" applyFont="1" applyBorder="1"/>
    <xf numFmtId="0" fontId="0" fillId="0" borderId="0" xfId="0" applyFill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44" fontId="0" fillId="3" borderId="0" xfId="0" applyNumberFormat="1" applyFill="1" applyAlignment="1">
      <alignment horizontal="center"/>
    </xf>
    <xf numFmtId="44" fontId="0" fillId="2" borderId="0" xfId="0" applyNumberFormat="1" applyFill="1" applyAlignment="1">
      <alignment horizontal="center"/>
    </xf>
    <xf numFmtId="44" fontId="0" fillId="0" borderId="0" xfId="0" applyNumberFormat="1" applyFill="1" applyAlignment="1">
      <alignment horizontal="center"/>
    </xf>
    <xf numFmtId="0" fontId="0" fillId="3" borderId="0" xfId="0" applyFill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10" fontId="0" fillId="0" borderId="0" xfId="0" applyNumberFormat="1" applyFill="1" applyAlignment="1">
      <alignment horizontal="center"/>
    </xf>
    <xf numFmtId="10" fontId="0" fillId="0" borderId="0" xfId="0" applyNumberFormat="1" applyAlignment="1">
      <alignment horizontal="center"/>
    </xf>
    <xf numFmtId="44" fontId="0" fillId="0" borderId="0" xfId="1" applyFont="1" applyFill="1"/>
    <xf numFmtId="44" fontId="0" fillId="0" borderId="0" xfId="1" applyFont="1"/>
    <xf numFmtId="10" fontId="0" fillId="0" borderId="1" xfId="0" applyNumberFormat="1" applyBorder="1" applyAlignment="1">
      <alignment horizontal="center"/>
    </xf>
    <xf numFmtId="10" fontId="1" fillId="0" borderId="0" xfId="0" applyNumberFormat="1" applyFont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0" fillId="4" borderId="0" xfId="0" applyFill="1" applyAlignment="1">
      <alignment horizontal="center"/>
    </xf>
    <xf numFmtId="0" fontId="0" fillId="4" borderId="1" xfId="0" applyFont="1" applyFill="1" applyBorder="1" applyAlignment="1">
      <alignment horizontal="center"/>
    </xf>
    <xf numFmtId="44" fontId="0" fillId="4" borderId="0" xfId="0" applyNumberFormat="1" applyFill="1" applyAlignment="1">
      <alignment horizontal="center"/>
    </xf>
    <xf numFmtId="0" fontId="2" fillId="0" borderId="0" xfId="0" applyFont="1" applyAlignment="1">
      <alignment horizontal="right"/>
    </xf>
    <xf numFmtId="0" fontId="6" fillId="0" borderId="0" xfId="0" applyFont="1"/>
    <xf numFmtId="10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4"/>
  <sheetViews>
    <sheetView tabSelected="1" workbookViewId="0">
      <selection activeCell="I14" sqref="I14"/>
    </sheetView>
  </sheetViews>
  <sheetFormatPr defaultRowHeight="14.4" x14ac:dyDescent="0.3"/>
  <cols>
    <col min="1" max="1" width="8.88671875" style="8"/>
    <col min="2" max="2" width="12.5546875" style="8" bestFit="1" customWidth="1"/>
    <col min="3" max="3" width="13.33203125" customWidth="1"/>
    <col min="4" max="4" width="12.33203125" customWidth="1"/>
    <col min="5" max="5" width="15.88671875" customWidth="1"/>
    <col min="6" max="6" width="13.6640625" bestFit="1" customWidth="1"/>
  </cols>
  <sheetData>
    <row r="1" spans="1:8" ht="9" customHeight="1" x14ac:dyDescent="0.35">
      <c r="A1" s="7"/>
      <c r="B1" s="7"/>
    </row>
    <row r="2" spans="1:8" ht="23.4" x14ac:dyDescent="0.45">
      <c r="A2" s="38" t="s">
        <v>26</v>
      </c>
      <c r="B2" s="38"/>
      <c r="C2" s="38"/>
      <c r="D2" s="38"/>
      <c r="E2" s="38"/>
      <c r="F2" s="38"/>
    </row>
    <row r="3" spans="1:8" ht="9" customHeight="1" x14ac:dyDescent="0.3"/>
    <row r="4" spans="1:8" s="35" customFormat="1" ht="18" x14ac:dyDescent="0.35">
      <c r="A4" s="7" t="s">
        <v>18</v>
      </c>
      <c r="B4" s="39"/>
      <c r="C4" s="39"/>
      <c r="D4" s="39"/>
      <c r="E4" s="34" t="s">
        <v>17</v>
      </c>
      <c r="F4" s="39" t="s">
        <v>25</v>
      </c>
      <c r="G4" s="39"/>
    </row>
    <row r="7" spans="1:8" s="8" customFormat="1" x14ac:dyDescent="0.3">
      <c r="C7" s="17" t="s">
        <v>0</v>
      </c>
      <c r="D7" s="8" t="s">
        <v>2</v>
      </c>
      <c r="E7" s="8" t="s">
        <v>4</v>
      </c>
    </row>
    <row r="8" spans="1:8" s="8" customFormat="1" x14ac:dyDescent="0.3">
      <c r="A8" s="10"/>
      <c r="B8" s="13" t="s">
        <v>1</v>
      </c>
      <c r="C8" s="18" t="s">
        <v>16</v>
      </c>
      <c r="D8" s="13" t="s">
        <v>3</v>
      </c>
      <c r="E8" s="19" t="s">
        <v>3</v>
      </c>
    </row>
    <row r="9" spans="1:8" x14ac:dyDescent="0.3">
      <c r="B9" s="14">
        <v>200000</v>
      </c>
      <c r="C9" s="2">
        <v>179700</v>
      </c>
      <c r="D9" s="2">
        <f>SUM(B9-C9)</f>
        <v>20300</v>
      </c>
      <c r="E9" s="2">
        <f>D9/12</f>
        <v>1691.6666666666667</v>
      </c>
    </row>
    <row r="10" spans="1:8" x14ac:dyDescent="0.3">
      <c r="H10" s="6"/>
    </row>
    <row r="11" spans="1:8" s="8" customFormat="1" x14ac:dyDescent="0.3">
      <c r="C11" s="20" t="s">
        <v>27</v>
      </c>
      <c r="D11" s="8" t="s">
        <v>2</v>
      </c>
      <c r="E11" s="8" t="s">
        <v>4</v>
      </c>
    </row>
    <row r="12" spans="1:8" s="8" customFormat="1" x14ac:dyDescent="0.3">
      <c r="B12" s="13" t="s">
        <v>1</v>
      </c>
      <c r="C12" s="21" t="s">
        <v>13</v>
      </c>
      <c r="D12" s="13" t="s">
        <v>3</v>
      </c>
      <c r="E12" s="19" t="s">
        <v>3</v>
      </c>
    </row>
    <row r="13" spans="1:8" x14ac:dyDescent="0.3">
      <c r="B13" s="15">
        <v>200000</v>
      </c>
      <c r="C13" s="2">
        <v>181500</v>
      </c>
      <c r="D13" s="2">
        <f>B13-C13</f>
        <v>18500</v>
      </c>
      <c r="E13" s="2">
        <f>D13/12</f>
        <v>1541.6666666666667</v>
      </c>
      <c r="F13" s="2"/>
    </row>
    <row r="14" spans="1:8" x14ac:dyDescent="0.3">
      <c r="B14" s="16"/>
      <c r="C14" s="2"/>
      <c r="D14" s="2"/>
      <c r="E14" s="2"/>
    </row>
    <row r="15" spans="1:8" s="8" customFormat="1" x14ac:dyDescent="0.3">
      <c r="C15" s="31" t="s">
        <v>28</v>
      </c>
      <c r="D15" s="8" t="s">
        <v>2</v>
      </c>
      <c r="E15" s="8" t="s">
        <v>4</v>
      </c>
    </row>
    <row r="16" spans="1:8" s="8" customFormat="1" x14ac:dyDescent="0.3">
      <c r="B16" s="13" t="s">
        <v>1</v>
      </c>
      <c r="C16" s="32" t="s">
        <v>14</v>
      </c>
      <c r="D16" s="13" t="s">
        <v>3</v>
      </c>
      <c r="E16" s="19" t="s">
        <v>3</v>
      </c>
    </row>
    <row r="17" spans="1:8" x14ac:dyDescent="0.3">
      <c r="B17" s="33">
        <v>200000</v>
      </c>
      <c r="C17" s="2">
        <v>183300</v>
      </c>
      <c r="D17" s="2">
        <f>B17-C17</f>
        <v>16700</v>
      </c>
      <c r="E17" s="2">
        <f>D17/12</f>
        <v>1391.6666666666667</v>
      </c>
    </row>
    <row r="18" spans="1:8" x14ac:dyDescent="0.3">
      <c r="B18" s="16"/>
      <c r="C18" s="2"/>
      <c r="D18" s="2"/>
      <c r="E18" s="2"/>
    </row>
    <row r="19" spans="1:8" x14ac:dyDescent="0.3">
      <c r="A19" s="9"/>
      <c r="B19" s="9"/>
      <c r="C19" s="1"/>
      <c r="D19" s="1"/>
      <c r="E19" s="1"/>
      <c r="F19" s="1"/>
    </row>
    <row r="20" spans="1:8" s="22" customFormat="1" ht="28.8" x14ac:dyDescent="0.3">
      <c r="A20" s="29" t="s">
        <v>5</v>
      </c>
      <c r="B20" s="29" t="s">
        <v>19</v>
      </c>
      <c r="C20" s="30" t="s">
        <v>20</v>
      </c>
      <c r="D20" s="29" t="s">
        <v>6</v>
      </c>
      <c r="E20" s="30" t="s">
        <v>30</v>
      </c>
      <c r="F20" s="30" t="s">
        <v>21</v>
      </c>
    </row>
    <row r="22" spans="1:8" x14ac:dyDescent="0.3">
      <c r="A22" s="11">
        <v>299901</v>
      </c>
      <c r="B22" s="11" t="s">
        <v>12</v>
      </c>
      <c r="C22" s="23">
        <v>0.15</v>
      </c>
      <c r="D22" s="4">
        <f>B17/12</f>
        <v>16666.666666666668</v>
      </c>
      <c r="E22" s="25">
        <f>E9*C22</f>
        <v>253.75</v>
      </c>
      <c r="F22" s="23">
        <f t="shared" ref="F22:F23" si="0">E22/D22</f>
        <v>1.5224999999999999E-2</v>
      </c>
    </row>
    <row r="23" spans="1:8" x14ac:dyDescent="0.3">
      <c r="A23" s="8">
        <v>299902</v>
      </c>
      <c r="B23" s="8" t="s">
        <v>15</v>
      </c>
      <c r="C23" s="23">
        <v>0.2</v>
      </c>
      <c r="D23" s="4">
        <f>D22</f>
        <v>16666.666666666668</v>
      </c>
      <c r="E23" s="26">
        <f>E13*C23</f>
        <v>308.33333333333337</v>
      </c>
      <c r="F23" s="24">
        <f t="shared" si="0"/>
        <v>1.8500000000000003E-2</v>
      </c>
    </row>
    <row r="24" spans="1:8" x14ac:dyDescent="0.3">
      <c r="A24" s="8">
        <v>299903</v>
      </c>
      <c r="B24" s="8" t="s">
        <v>15</v>
      </c>
      <c r="C24" s="23">
        <v>0.2</v>
      </c>
      <c r="D24" s="4">
        <f t="shared" ref="D24:D26" si="1">D23</f>
        <v>16666.666666666668</v>
      </c>
      <c r="E24" s="26">
        <f>E13*C24</f>
        <v>308.33333333333337</v>
      </c>
      <c r="F24" s="24">
        <f>E24/D24</f>
        <v>1.8500000000000003E-2</v>
      </c>
    </row>
    <row r="25" spans="1:8" x14ac:dyDescent="0.3">
      <c r="A25" s="8">
        <v>299904</v>
      </c>
      <c r="B25" s="8" t="s">
        <v>15</v>
      </c>
      <c r="C25" s="23">
        <v>0.15</v>
      </c>
      <c r="D25" s="4">
        <f t="shared" si="1"/>
        <v>16666.666666666668</v>
      </c>
      <c r="E25" s="26">
        <f>E13*C25</f>
        <v>231.25</v>
      </c>
      <c r="F25" s="24">
        <f t="shared" ref="F25:F26" si="2">E25/D25</f>
        <v>1.3874999999999998E-2</v>
      </c>
    </row>
    <row r="26" spans="1:8" x14ac:dyDescent="0.3">
      <c r="A26" s="8">
        <v>299905</v>
      </c>
      <c r="B26" s="8" t="s">
        <v>15</v>
      </c>
      <c r="C26" s="23">
        <v>0.25</v>
      </c>
      <c r="D26" s="4">
        <f t="shared" si="1"/>
        <v>16666.666666666668</v>
      </c>
      <c r="E26" s="26">
        <f>E13*C26</f>
        <v>385.41666666666669</v>
      </c>
      <c r="F26" s="24">
        <f t="shared" si="2"/>
        <v>2.3125E-2</v>
      </c>
    </row>
    <row r="27" spans="1:8" x14ac:dyDescent="0.3">
      <c r="C27" s="24"/>
      <c r="F27" s="27"/>
    </row>
    <row r="28" spans="1:8" s="1" customFormat="1" x14ac:dyDescent="0.3">
      <c r="A28" s="9"/>
      <c r="B28" s="37" t="s">
        <v>29</v>
      </c>
      <c r="C28" s="36">
        <f>SUM(C22:C27)</f>
        <v>0.95000000000000007</v>
      </c>
      <c r="E28" s="37" t="s">
        <v>7</v>
      </c>
      <c r="F28" s="28">
        <f>SUM(F22:F27)</f>
        <v>8.9224999999999999E-2</v>
      </c>
    </row>
    <row r="29" spans="1:8" ht="15" thickBot="1" x14ac:dyDescent="0.35">
      <c r="A29" s="12"/>
      <c r="B29" s="12"/>
      <c r="C29" s="5"/>
      <c r="D29" s="5"/>
      <c r="E29" s="5"/>
      <c r="F29" s="5"/>
    </row>
    <row r="30" spans="1:8" ht="15" thickTop="1" x14ac:dyDescent="0.3"/>
    <row r="31" spans="1:8" ht="23.4" x14ac:dyDescent="0.45">
      <c r="A31" s="38" t="s">
        <v>24</v>
      </c>
      <c r="B31" s="38"/>
      <c r="C31" s="38"/>
      <c r="D31" s="38"/>
      <c r="E31" s="38"/>
      <c r="F31" s="38"/>
    </row>
    <row r="32" spans="1:8" x14ac:dyDescent="0.3">
      <c r="A32" s="9"/>
      <c r="B32" s="9"/>
      <c r="C32" s="1"/>
      <c r="D32" s="1"/>
      <c r="E32" s="1"/>
      <c r="F32" s="1"/>
      <c r="G32" s="1"/>
      <c r="H32" s="1"/>
    </row>
    <row r="33" spans="1:7" s="22" customFormat="1" ht="28.8" x14ac:dyDescent="0.3">
      <c r="A33" s="29" t="s">
        <v>8</v>
      </c>
      <c r="B33" s="29" t="s">
        <v>9</v>
      </c>
      <c r="C33" s="29" t="s">
        <v>10</v>
      </c>
      <c r="D33" s="30" t="s">
        <v>22</v>
      </c>
      <c r="E33" s="30" t="s">
        <v>23</v>
      </c>
      <c r="F33" s="29" t="s">
        <v>11</v>
      </c>
    </row>
    <row r="34" spans="1:7" x14ac:dyDescent="0.3">
      <c r="C34" s="8"/>
      <c r="D34" s="24"/>
      <c r="E34" s="24"/>
      <c r="F34" s="24"/>
    </row>
    <row r="35" spans="1:7" x14ac:dyDescent="0.3">
      <c r="A35" s="8">
        <v>101000</v>
      </c>
      <c r="B35" s="8">
        <v>999901</v>
      </c>
      <c r="C35" s="8">
        <v>6025</v>
      </c>
      <c r="D35" s="24">
        <v>0</v>
      </c>
      <c r="E35" s="24">
        <v>9.9000000000000005E-2</v>
      </c>
      <c r="F35" s="24">
        <f t="shared" ref="F35:F42" si="3">SUM(D35:E35)</f>
        <v>9.9000000000000005E-2</v>
      </c>
    </row>
    <row r="36" spans="1:7" x14ac:dyDescent="0.3">
      <c r="A36" s="8">
        <v>101000</v>
      </c>
      <c r="B36" s="8">
        <v>999902</v>
      </c>
      <c r="C36" s="8">
        <v>6010</v>
      </c>
      <c r="D36" s="24">
        <v>0.05</v>
      </c>
      <c r="E36" s="24">
        <v>0</v>
      </c>
      <c r="F36" s="24">
        <f t="shared" si="3"/>
        <v>0.05</v>
      </c>
    </row>
    <row r="37" spans="1:7" x14ac:dyDescent="0.3">
      <c r="A37" s="8">
        <v>101000</v>
      </c>
      <c r="B37" s="8">
        <v>999903</v>
      </c>
      <c r="C37" s="8">
        <v>6025</v>
      </c>
      <c r="D37" s="24">
        <v>0</v>
      </c>
      <c r="E37" s="24">
        <v>0.2843</v>
      </c>
      <c r="F37" s="24">
        <f t="shared" si="3"/>
        <v>0.2843</v>
      </c>
    </row>
    <row r="38" spans="1:7" x14ac:dyDescent="0.3">
      <c r="A38" s="8">
        <v>299901</v>
      </c>
      <c r="B38" s="8">
        <v>999904</v>
      </c>
      <c r="C38" s="8">
        <v>6010</v>
      </c>
      <c r="D38" s="24">
        <v>0.15</v>
      </c>
      <c r="E38" s="24">
        <v>-6.13E-2</v>
      </c>
      <c r="F38" s="24">
        <f>SUM(D38:E38)</f>
        <v>8.8700000000000001E-2</v>
      </c>
    </row>
    <row r="39" spans="1:7" x14ac:dyDescent="0.3">
      <c r="A39" s="8">
        <v>299902</v>
      </c>
      <c r="B39" s="8">
        <v>999905</v>
      </c>
      <c r="C39" s="8">
        <v>6010</v>
      </c>
      <c r="D39" s="23">
        <v>0.2</v>
      </c>
      <c r="E39" s="23">
        <v>-8.0500000000000002E-2</v>
      </c>
      <c r="F39" s="23">
        <f t="shared" si="3"/>
        <v>0.11950000000000001</v>
      </c>
    </row>
    <row r="40" spans="1:7" x14ac:dyDescent="0.3">
      <c r="A40" s="8">
        <v>299903</v>
      </c>
      <c r="B40" s="8">
        <v>999906</v>
      </c>
      <c r="C40" s="8">
        <v>6010</v>
      </c>
      <c r="D40" s="24">
        <v>0.2</v>
      </c>
      <c r="E40" s="24">
        <v>-8.0500000000000002E-2</v>
      </c>
      <c r="F40" s="24">
        <f t="shared" si="3"/>
        <v>0.11950000000000001</v>
      </c>
    </row>
    <row r="41" spans="1:7" x14ac:dyDescent="0.3">
      <c r="A41" s="8">
        <v>299904</v>
      </c>
      <c r="B41" s="8">
        <v>999907</v>
      </c>
      <c r="C41" s="8">
        <v>6010</v>
      </c>
      <c r="D41" s="24">
        <v>0.15</v>
      </c>
      <c r="E41" s="24">
        <v>-6.0400000000000002E-2</v>
      </c>
      <c r="F41" s="24">
        <f t="shared" si="3"/>
        <v>8.9599999999999985E-2</v>
      </c>
    </row>
    <row r="42" spans="1:7" x14ac:dyDescent="0.3">
      <c r="A42" s="8">
        <v>299905</v>
      </c>
      <c r="B42" s="8">
        <v>999908</v>
      </c>
      <c r="C42" s="8">
        <v>6010</v>
      </c>
      <c r="D42" s="24">
        <v>0.25</v>
      </c>
      <c r="E42" s="24">
        <v>-0.10059999999999999</v>
      </c>
      <c r="F42" s="24">
        <f t="shared" si="3"/>
        <v>0.14940000000000001</v>
      </c>
    </row>
    <row r="43" spans="1:7" x14ac:dyDescent="0.3">
      <c r="D43" s="24"/>
      <c r="E43" s="24"/>
      <c r="F43" s="24"/>
      <c r="G43" s="3"/>
    </row>
    <row r="44" spans="1:7" x14ac:dyDescent="0.3">
      <c r="C44" s="37" t="s">
        <v>29</v>
      </c>
      <c r="D44" s="36">
        <f>SUM(D35:D43)</f>
        <v>1</v>
      </c>
      <c r="E44" s="36">
        <f>SUM(E35:E43)</f>
        <v>0</v>
      </c>
      <c r="F44" s="36">
        <f>SUM(D44:E44)</f>
        <v>1</v>
      </c>
    </row>
  </sheetData>
  <mergeCells count="4">
    <mergeCell ref="A2:F2"/>
    <mergeCell ref="B4:D4"/>
    <mergeCell ref="A31:F31"/>
    <mergeCell ref="F4:G4"/>
  </mergeCells>
  <printOptions horizontalCentered="1" verticalCentered="1"/>
  <pageMargins left="0.7" right="0.7" top="0.75" bottom="0.75" header="0.3" footer="0.3"/>
  <pageSetup orientation="portrait" r:id="rId1"/>
  <ignoredErrors>
    <ignoredError sqref="F35:F38 F39:F4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Jan15</vt:lpstr>
      <vt:lpstr>Sheet2</vt:lpstr>
      <vt:lpstr>Sheet3</vt:lpstr>
    </vt:vector>
  </TitlesOfParts>
  <Company>Creighton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Creighton University DoIT</dc:creator>
  <cp:lastModifiedBy>Purdy, Amber L.</cp:lastModifiedBy>
  <cp:lastPrinted>2015-01-14T17:48:13Z</cp:lastPrinted>
  <dcterms:created xsi:type="dcterms:W3CDTF">2013-04-23T13:49:19Z</dcterms:created>
  <dcterms:modified xsi:type="dcterms:W3CDTF">2015-01-14T17:48:23Z</dcterms:modified>
</cp:coreProperties>
</file>